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LY One\Desktop\"/>
    </mc:Choice>
  </mc:AlternateContent>
  <bookViews>
    <workbookView xWindow="0" yWindow="0" windowWidth="11145" windowHeight="6195"/>
  </bookViews>
  <sheets>
    <sheet name="Sheet1" sheetId="1" r:id="rId1"/>
    <sheet name="Sheet2" sheetId="2" r:id="rId2"/>
  </sheets>
  <definedNames>
    <definedName name="_xlnm.Print_Area" localSheetId="0">Sheet1!$A$702:$N$740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767" i="1" l="1"/>
  <c r="AS767" i="1"/>
  <c r="AY765" i="1"/>
  <c r="AS765" i="1"/>
  <c r="AY759" i="1"/>
  <c r="AS759" i="1"/>
  <c r="AY757" i="1"/>
  <c r="AS757" i="1"/>
  <c r="AY751" i="1"/>
  <c r="AS751" i="1"/>
  <c r="AY749" i="1"/>
  <c r="AS749" i="1"/>
  <c r="H763" i="1"/>
  <c r="B763" i="1"/>
  <c r="B845" i="1"/>
  <c r="B843" i="1"/>
  <c r="B841" i="1"/>
  <c r="C832" i="1"/>
  <c r="C822" i="1"/>
  <c r="AK767" i="1"/>
  <c r="AE767" i="1"/>
  <c r="U767" i="1"/>
  <c r="O767" i="1"/>
  <c r="H767" i="1"/>
  <c r="B767" i="1"/>
  <c r="AK765" i="1"/>
  <c r="AE765" i="1"/>
  <c r="U765" i="1"/>
  <c r="O765" i="1"/>
  <c r="H765" i="1"/>
  <c r="B765" i="1"/>
  <c r="AY763" i="1"/>
  <c r="AS763" i="1"/>
  <c r="AK763" i="1"/>
  <c r="AE763" i="1"/>
  <c r="U763" i="1"/>
  <c r="O763" i="1"/>
  <c r="AK759" i="1"/>
  <c r="AE759" i="1"/>
  <c r="U759" i="1"/>
  <c r="O759" i="1"/>
  <c r="H759" i="1"/>
  <c r="B759" i="1"/>
  <c r="AK757" i="1"/>
  <c r="AE757" i="1"/>
  <c r="U757" i="1"/>
  <c r="O757" i="1"/>
  <c r="H757" i="1"/>
  <c r="B757" i="1"/>
  <c r="AY755" i="1"/>
  <c r="AS755" i="1"/>
  <c r="AK755" i="1"/>
  <c r="AE755" i="1"/>
  <c r="U755" i="1"/>
  <c r="O755" i="1"/>
  <c r="H755" i="1"/>
  <c r="B755" i="1"/>
  <c r="AK751" i="1"/>
  <c r="AE751" i="1"/>
  <c r="U751" i="1"/>
  <c r="O751" i="1"/>
  <c r="H751" i="1"/>
  <c r="B751" i="1"/>
  <c r="AK749" i="1"/>
  <c r="AE749" i="1"/>
  <c r="U749" i="1"/>
  <c r="O749" i="1"/>
  <c r="H749" i="1"/>
  <c r="B749" i="1"/>
  <c r="AY747" i="1"/>
  <c r="AS747" i="1"/>
  <c r="AK747" i="1"/>
  <c r="AE747" i="1"/>
  <c r="U747" i="1"/>
  <c r="O747" i="1"/>
  <c r="H747" i="1"/>
  <c r="B747" i="1"/>
  <c r="AE776" i="1" l="1"/>
  <c r="B781" i="1"/>
  <c r="O786" i="1"/>
  <c r="B776" i="1"/>
  <c r="B791" i="1" s="1"/>
  <c r="B795" i="1" s="1"/>
  <c r="AE781" i="1"/>
  <c r="AK776" i="1"/>
  <c r="AY786" i="1"/>
  <c r="AE791" i="1"/>
  <c r="AE795" i="1" s="1"/>
  <c r="AY776" i="1"/>
  <c r="U781" i="1"/>
  <c r="H781" i="1"/>
  <c r="AK781" i="1"/>
  <c r="AE798" i="1" s="1"/>
  <c r="U786" i="1"/>
  <c r="H776" i="1"/>
  <c r="AS786" i="1"/>
  <c r="AS805" i="1" s="1"/>
  <c r="AS809" i="1" s="1"/>
  <c r="O781" i="1"/>
  <c r="O798" i="1" s="1"/>
  <c r="O800" i="1" s="1"/>
  <c r="O776" i="1"/>
  <c r="B786" i="1"/>
  <c r="AE786" i="1"/>
  <c r="AS781" i="1"/>
  <c r="U776" i="1"/>
  <c r="H786" i="1"/>
  <c r="AK786" i="1"/>
  <c r="B798" i="1"/>
  <c r="B800" i="1" s="1"/>
  <c r="AY781" i="1"/>
  <c r="AS776" i="1"/>
  <c r="O805" i="1" l="1"/>
  <c r="AE793" i="1"/>
  <c r="B805" i="1"/>
  <c r="B809" i="1" s="1"/>
  <c r="O809" i="1"/>
  <c r="O807" i="1"/>
  <c r="AE802" i="1"/>
  <c r="AE800" i="1"/>
  <c r="AS791" i="1"/>
  <c r="AS795" i="1" s="1"/>
  <c r="AS807" i="1"/>
  <c r="AS798" i="1"/>
  <c r="AS802" i="1" s="1"/>
  <c r="B802" i="1"/>
  <c r="O791" i="1"/>
  <c r="O795" i="1" s="1"/>
  <c r="B793" i="1"/>
  <c r="AE805" i="1"/>
  <c r="B807" i="1"/>
  <c r="O802" i="1"/>
  <c r="G133" i="1"/>
  <c r="G132" i="1"/>
  <c r="F133" i="1"/>
  <c r="F132" i="1"/>
  <c r="E133" i="1"/>
  <c r="E132" i="1"/>
  <c r="D133" i="1"/>
  <c r="D132" i="1"/>
  <c r="H131" i="1"/>
  <c r="ED4" i="1"/>
  <c r="EE4" i="1" s="1"/>
  <c r="EF4" i="1" s="1"/>
  <c r="ED5" i="1"/>
  <c r="EE5" i="1" s="1"/>
  <c r="EF5" i="1" s="1"/>
  <c r="ED6" i="1"/>
  <c r="EE6" i="1" s="1"/>
  <c r="EF6" i="1" s="1"/>
  <c r="ED7" i="1"/>
  <c r="EE7" i="1" s="1"/>
  <c r="EF7" i="1" s="1"/>
  <c r="ED8" i="1"/>
  <c r="EE8" i="1" s="1"/>
  <c r="EF8" i="1" s="1"/>
  <c r="ED9" i="1"/>
  <c r="EE9" i="1" s="1"/>
  <c r="EF9" i="1" s="1"/>
  <c r="ED10" i="1"/>
  <c r="EE10" i="1" s="1"/>
  <c r="EF10" i="1" s="1"/>
  <c r="ED11" i="1"/>
  <c r="EE11" i="1" s="1"/>
  <c r="EF11" i="1" s="1"/>
  <c r="ED12" i="1"/>
  <c r="EE12" i="1" s="1"/>
  <c r="EF12" i="1" s="1"/>
  <c r="ED13" i="1"/>
  <c r="EE13" i="1" s="1"/>
  <c r="EF13" i="1" s="1"/>
  <c r="ED14" i="1"/>
  <c r="EE14" i="1" s="1"/>
  <c r="EF14" i="1" s="1"/>
  <c r="ED15" i="1"/>
  <c r="EE15" i="1" s="1"/>
  <c r="EF15" i="1" s="1"/>
  <c r="ED16" i="1"/>
  <c r="EE16" i="1" s="1"/>
  <c r="EF16" i="1" s="1"/>
  <c r="ED17" i="1"/>
  <c r="EE17" i="1" s="1"/>
  <c r="EF17" i="1" s="1"/>
  <c r="ED18" i="1"/>
  <c r="EE18" i="1" s="1"/>
  <c r="EF18" i="1" s="1"/>
  <c r="ED19" i="1"/>
  <c r="EE19" i="1" s="1"/>
  <c r="EF19" i="1" s="1"/>
  <c r="ED20" i="1"/>
  <c r="EE20" i="1" s="1"/>
  <c r="EF20" i="1" s="1"/>
  <c r="ED21" i="1"/>
  <c r="EE21" i="1" s="1"/>
  <c r="EF21" i="1" s="1"/>
  <c r="ED22" i="1"/>
  <c r="EE22" i="1" s="1"/>
  <c r="EF22" i="1" s="1"/>
  <c r="ED23" i="1"/>
  <c r="EE23" i="1" s="1"/>
  <c r="EF23" i="1" s="1"/>
  <c r="ED24" i="1"/>
  <c r="EE24" i="1" s="1"/>
  <c r="EF24" i="1" s="1"/>
  <c r="ED25" i="1"/>
  <c r="EE25" i="1" s="1"/>
  <c r="EF25" i="1" s="1"/>
  <c r="ED26" i="1"/>
  <c r="EE26" i="1" s="1"/>
  <c r="EF26" i="1" s="1"/>
  <c r="ED27" i="1"/>
  <c r="EE27" i="1" s="1"/>
  <c r="EF27" i="1" s="1"/>
  <c r="ED28" i="1"/>
  <c r="EE28" i="1" s="1"/>
  <c r="EF28" i="1" s="1"/>
  <c r="ED29" i="1"/>
  <c r="EE29" i="1" s="1"/>
  <c r="EF29" i="1" s="1"/>
  <c r="ED30" i="1"/>
  <c r="EE30" i="1" s="1"/>
  <c r="EF30" i="1" s="1"/>
  <c r="ED31" i="1"/>
  <c r="EE31" i="1" s="1"/>
  <c r="EF31" i="1" s="1"/>
  <c r="ED32" i="1"/>
  <c r="EE32" i="1" s="1"/>
  <c r="EF32" i="1" s="1"/>
  <c r="ED33" i="1"/>
  <c r="EE33" i="1" s="1"/>
  <c r="EF33" i="1" s="1"/>
  <c r="ED34" i="1"/>
  <c r="EE34" i="1" s="1"/>
  <c r="EF34" i="1" s="1"/>
  <c r="ED35" i="1"/>
  <c r="EE35" i="1" s="1"/>
  <c r="EF35" i="1" s="1"/>
  <c r="ED36" i="1"/>
  <c r="EE36" i="1" s="1"/>
  <c r="EF36" i="1" s="1"/>
  <c r="ED37" i="1"/>
  <c r="EE37" i="1" s="1"/>
  <c r="EF37" i="1" s="1"/>
  <c r="ED38" i="1"/>
  <c r="EE38" i="1" s="1"/>
  <c r="EF38" i="1" s="1"/>
  <c r="ED39" i="1"/>
  <c r="EE39" i="1" s="1"/>
  <c r="EF39" i="1" s="1"/>
  <c r="ED40" i="1"/>
  <c r="EE40" i="1" s="1"/>
  <c r="EF40" i="1" s="1"/>
  <c r="ED41" i="1"/>
  <c r="EE41" i="1" s="1"/>
  <c r="EF41" i="1" s="1"/>
  <c r="ED42" i="1"/>
  <c r="EE42" i="1" s="1"/>
  <c r="EF42" i="1" s="1"/>
  <c r="ED43" i="1"/>
  <c r="EE43" i="1" s="1"/>
  <c r="EF43" i="1" s="1"/>
  <c r="ED44" i="1"/>
  <c r="EE44" i="1" s="1"/>
  <c r="EF44" i="1" s="1"/>
  <c r="ED45" i="1"/>
  <c r="EE45" i="1" s="1"/>
  <c r="EF45" i="1" s="1"/>
  <c r="ED46" i="1"/>
  <c r="EE46" i="1" s="1"/>
  <c r="EF46" i="1" s="1"/>
  <c r="ED47" i="1"/>
  <c r="EE47" i="1" s="1"/>
  <c r="EF47" i="1" s="1"/>
  <c r="ED48" i="1"/>
  <c r="EE48" i="1" s="1"/>
  <c r="EF48" i="1" s="1"/>
  <c r="ED49" i="1"/>
  <c r="EE49" i="1" s="1"/>
  <c r="EF49" i="1" s="1"/>
  <c r="ED50" i="1"/>
  <c r="EE50" i="1" s="1"/>
  <c r="EF50" i="1" s="1"/>
  <c r="ED51" i="1"/>
  <c r="EE51" i="1" s="1"/>
  <c r="EF51" i="1" s="1"/>
  <c r="ED52" i="1"/>
  <c r="EE52" i="1" s="1"/>
  <c r="EF52" i="1" s="1"/>
  <c r="ED53" i="1"/>
  <c r="EE53" i="1" s="1"/>
  <c r="EF53" i="1" s="1"/>
  <c r="ED54" i="1"/>
  <c r="EE54" i="1" s="1"/>
  <c r="EF54" i="1" s="1"/>
  <c r="ED55" i="1"/>
  <c r="EE55" i="1" s="1"/>
  <c r="EF55" i="1" s="1"/>
  <c r="ED56" i="1"/>
  <c r="EE56" i="1" s="1"/>
  <c r="EF56" i="1" s="1"/>
  <c r="ED57" i="1"/>
  <c r="EE57" i="1" s="1"/>
  <c r="EF57" i="1" s="1"/>
  <c r="ED58" i="1"/>
  <c r="EE58" i="1" s="1"/>
  <c r="EF58" i="1" s="1"/>
  <c r="ED59" i="1"/>
  <c r="EE59" i="1" s="1"/>
  <c r="EF59" i="1" s="1"/>
  <c r="ED60" i="1"/>
  <c r="EE60" i="1" s="1"/>
  <c r="EF60" i="1" s="1"/>
  <c r="ED61" i="1"/>
  <c r="EE61" i="1" s="1"/>
  <c r="EF61" i="1" s="1"/>
  <c r="ED62" i="1"/>
  <c r="EE62" i="1" s="1"/>
  <c r="EF62" i="1" s="1"/>
  <c r="ED63" i="1"/>
  <c r="EE63" i="1" s="1"/>
  <c r="EF63" i="1" s="1"/>
  <c r="ED64" i="1"/>
  <c r="EE64" i="1" s="1"/>
  <c r="EF64" i="1" s="1"/>
  <c r="ED65" i="1"/>
  <c r="EE65" i="1" s="1"/>
  <c r="EF65" i="1" s="1"/>
  <c r="ED66" i="1"/>
  <c r="EE66" i="1" s="1"/>
  <c r="EF66" i="1" s="1"/>
  <c r="ED67" i="1"/>
  <c r="EE67" i="1" s="1"/>
  <c r="EF67" i="1" s="1"/>
  <c r="ED68" i="1"/>
  <c r="EE68" i="1" s="1"/>
  <c r="EF68" i="1" s="1"/>
  <c r="ED69" i="1"/>
  <c r="EE69" i="1" s="1"/>
  <c r="EF69" i="1" s="1"/>
  <c r="ED70" i="1"/>
  <c r="EE70" i="1" s="1"/>
  <c r="EF70" i="1" s="1"/>
  <c r="ED71" i="1"/>
  <c r="EE71" i="1" s="1"/>
  <c r="EF71" i="1" s="1"/>
  <c r="ED72" i="1"/>
  <c r="EE72" i="1" s="1"/>
  <c r="EF72" i="1" s="1"/>
  <c r="ED73" i="1"/>
  <c r="EE73" i="1" s="1"/>
  <c r="EF73" i="1" s="1"/>
  <c r="ED74" i="1"/>
  <c r="EE74" i="1" s="1"/>
  <c r="EF74" i="1" s="1"/>
  <c r="ED75" i="1"/>
  <c r="EE75" i="1" s="1"/>
  <c r="EF75" i="1" s="1"/>
  <c r="ED76" i="1"/>
  <c r="EE76" i="1" s="1"/>
  <c r="EF76" i="1" s="1"/>
  <c r="ED77" i="1"/>
  <c r="EE77" i="1" s="1"/>
  <c r="EF77" i="1" s="1"/>
  <c r="ED78" i="1"/>
  <c r="EE78" i="1" s="1"/>
  <c r="EF78" i="1" s="1"/>
  <c r="ED79" i="1"/>
  <c r="EE79" i="1" s="1"/>
  <c r="EF79" i="1" s="1"/>
  <c r="ED80" i="1"/>
  <c r="EE80" i="1" s="1"/>
  <c r="EF80" i="1" s="1"/>
  <c r="ED81" i="1"/>
  <c r="EE81" i="1" s="1"/>
  <c r="EF81" i="1" s="1"/>
  <c r="ED82" i="1"/>
  <c r="EE82" i="1" s="1"/>
  <c r="EF82" i="1" s="1"/>
  <c r="ED83" i="1"/>
  <c r="EE83" i="1" s="1"/>
  <c r="EF83" i="1" s="1"/>
  <c r="ED84" i="1"/>
  <c r="EE84" i="1" s="1"/>
  <c r="EF84" i="1" s="1"/>
  <c r="ED85" i="1"/>
  <c r="EE85" i="1" s="1"/>
  <c r="EF85" i="1" s="1"/>
  <c r="ED86" i="1"/>
  <c r="EE86" i="1" s="1"/>
  <c r="EF86" i="1" s="1"/>
  <c r="ED87" i="1"/>
  <c r="EE87" i="1" s="1"/>
  <c r="EF87" i="1" s="1"/>
  <c r="ED88" i="1"/>
  <c r="EE88" i="1" s="1"/>
  <c r="EF88" i="1" s="1"/>
  <c r="ED89" i="1"/>
  <c r="EE89" i="1" s="1"/>
  <c r="EF89" i="1" s="1"/>
  <c r="ED90" i="1"/>
  <c r="EE90" i="1" s="1"/>
  <c r="EF90" i="1" s="1"/>
  <c r="ED91" i="1"/>
  <c r="EE91" i="1" s="1"/>
  <c r="EF91" i="1" s="1"/>
  <c r="ED92" i="1"/>
  <c r="EE92" i="1" s="1"/>
  <c r="EF92" i="1" s="1"/>
  <c r="ED93" i="1"/>
  <c r="EE93" i="1" s="1"/>
  <c r="EF93" i="1" s="1"/>
  <c r="ED94" i="1"/>
  <c r="EE94" i="1" s="1"/>
  <c r="EF94" i="1" s="1"/>
  <c r="ED95" i="1"/>
  <c r="EE95" i="1" s="1"/>
  <c r="EF95" i="1" s="1"/>
  <c r="ED96" i="1"/>
  <c r="EE96" i="1" s="1"/>
  <c r="EF96" i="1" s="1"/>
  <c r="ED97" i="1"/>
  <c r="EE97" i="1" s="1"/>
  <c r="EF97" i="1" s="1"/>
  <c r="ED98" i="1"/>
  <c r="EE98" i="1" s="1"/>
  <c r="EF98" i="1" s="1"/>
  <c r="ED99" i="1"/>
  <c r="EE99" i="1" s="1"/>
  <c r="EF99" i="1" s="1"/>
  <c r="ED100" i="1"/>
  <c r="EE100" i="1" s="1"/>
  <c r="EF100" i="1" s="1"/>
  <c r="ED101" i="1"/>
  <c r="EE101" i="1" s="1"/>
  <c r="EF101" i="1" s="1"/>
  <c r="ED102" i="1"/>
  <c r="EE102" i="1" s="1"/>
  <c r="EF102" i="1" s="1"/>
  <c r="ED103" i="1"/>
  <c r="EE103" i="1" s="1"/>
  <c r="EF103" i="1" s="1"/>
  <c r="ED104" i="1"/>
  <c r="EE104" i="1" s="1"/>
  <c r="EF104" i="1" s="1"/>
  <c r="ED105" i="1"/>
  <c r="EE105" i="1" s="1"/>
  <c r="EF105" i="1" s="1"/>
  <c r="ED106" i="1"/>
  <c r="EE106" i="1" s="1"/>
  <c r="EF106" i="1" s="1"/>
  <c r="ED107" i="1"/>
  <c r="EE107" i="1" s="1"/>
  <c r="EF107" i="1" s="1"/>
  <c r="ED108" i="1"/>
  <c r="EE108" i="1" s="1"/>
  <c r="EF108" i="1" s="1"/>
  <c r="ED109" i="1"/>
  <c r="EE109" i="1" s="1"/>
  <c r="EF109" i="1" s="1"/>
  <c r="ED110" i="1"/>
  <c r="EE110" i="1" s="1"/>
  <c r="EF110" i="1" s="1"/>
  <c r="ED111" i="1"/>
  <c r="EE111" i="1" s="1"/>
  <c r="EF111" i="1" s="1"/>
  <c r="ED112" i="1"/>
  <c r="EE112" i="1" s="1"/>
  <c r="EF112" i="1" s="1"/>
  <c r="ED113" i="1"/>
  <c r="EE113" i="1" s="1"/>
  <c r="EF113" i="1" s="1"/>
  <c r="ED114" i="1"/>
  <c r="EE114" i="1" s="1"/>
  <c r="EF114" i="1" s="1"/>
  <c r="ED115" i="1"/>
  <c r="EE115" i="1" s="1"/>
  <c r="EF115" i="1" s="1"/>
  <c r="ED116" i="1"/>
  <c r="EE116" i="1" s="1"/>
  <c r="EF116" i="1" s="1"/>
  <c r="ED117" i="1"/>
  <c r="EE117" i="1" s="1"/>
  <c r="EF117" i="1" s="1"/>
  <c r="ED118" i="1"/>
  <c r="EE118" i="1" s="1"/>
  <c r="EF118" i="1" s="1"/>
  <c r="ED119" i="1"/>
  <c r="EE119" i="1" s="1"/>
  <c r="EF119" i="1" s="1"/>
  <c r="ED120" i="1"/>
  <c r="EE120" i="1" s="1"/>
  <c r="EF120" i="1" s="1"/>
  <c r="ED121" i="1"/>
  <c r="EE121" i="1" s="1"/>
  <c r="EF121" i="1" s="1"/>
  <c r="ED122" i="1"/>
  <c r="EE122" i="1" s="1"/>
  <c r="EF122" i="1" s="1"/>
  <c r="ED123" i="1"/>
  <c r="EE123" i="1" s="1"/>
  <c r="EF123" i="1" s="1"/>
  <c r="ED124" i="1"/>
  <c r="EE124" i="1" s="1"/>
  <c r="EF124" i="1" s="1"/>
  <c r="ED125" i="1"/>
  <c r="EE125" i="1" s="1"/>
  <c r="EF125" i="1" s="1"/>
  <c r="ED126" i="1"/>
  <c r="EE126" i="1" s="1"/>
  <c r="EF126" i="1" s="1"/>
  <c r="ED127" i="1"/>
  <c r="EE127" i="1" s="1"/>
  <c r="EF127" i="1" s="1"/>
  <c r="ED3" i="1"/>
  <c r="EE3" i="1" s="1"/>
  <c r="EF3" i="1" s="1"/>
  <c r="CW4" i="1"/>
  <c r="CX4" i="1" s="1"/>
  <c r="CY4" i="1" s="1"/>
  <c r="CW5" i="1"/>
  <c r="CX5" i="1" s="1"/>
  <c r="CY5" i="1" s="1"/>
  <c r="CW6" i="1"/>
  <c r="CX6" i="1" s="1"/>
  <c r="CY6" i="1" s="1"/>
  <c r="CW7" i="1"/>
  <c r="CX7" i="1" s="1"/>
  <c r="CY7" i="1" s="1"/>
  <c r="CW8" i="1"/>
  <c r="CX8" i="1" s="1"/>
  <c r="CY8" i="1" s="1"/>
  <c r="CW9" i="1"/>
  <c r="CX9" i="1" s="1"/>
  <c r="CY9" i="1" s="1"/>
  <c r="CW10" i="1"/>
  <c r="CX10" i="1" s="1"/>
  <c r="CY10" i="1" s="1"/>
  <c r="CW11" i="1"/>
  <c r="CX11" i="1" s="1"/>
  <c r="CY11" i="1" s="1"/>
  <c r="CW12" i="1"/>
  <c r="CX12" i="1" s="1"/>
  <c r="CY12" i="1" s="1"/>
  <c r="CW13" i="1"/>
  <c r="CX13" i="1" s="1"/>
  <c r="CY13" i="1" s="1"/>
  <c r="CW14" i="1"/>
  <c r="CX14" i="1" s="1"/>
  <c r="CY14" i="1" s="1"/>
  <c r="CW15" i="1"/>
  <c r="CX15" i="1" s="1"/>
  <c r="CY15" i="1" s="1"/>
  <c r="CW16" i="1"/>
  <c r="CX16" i="1" s="1"/>
  <c r="CY16" i="1" s="1"/>
  <c r="CW17" i="1"/>
  <c r="CX17" i="1" s="1"/>
  <c r="CY17" i="1" s="1"/>
  <c r="CW18" i="1"/>
  <c r="CX18" i="1" s="1"/>
  <c r="CY18" i="1" s="1"/>
  <c r="CW19" i="1"/>
  <c r="CX19" i="1" s="1"/>
  <c r="CY19" i="1" s="1"/>
  <c r="CW20" i="1"/>
  <c r="CX20" i="1" s="1"/>
  <c r="CY20" i="1" s="1"/>
  <c r="CW21" i="1"/>
  <c r="CX21" i="1" s="1"/>
  <c r="CY21" i="1" s="1"/>
  <c r="CW22" i="1"/>
  <c r="CX22" i="1" s="1"/>
  <c r="CY22" i="1" s="1"/>
  <c r="CW23" i="1"/>
  <c r="CX23" i="1" s="1"/>
  <c r="CY23" i="1" s="1"/>
  <c r="CW24" i="1"/>
  <c r="CX24" i="1" s="1"/>
  <c r="CY24" i="1" s="1"/>
  <c r="CW25" i="1"/>
  <c r="CX25" i="1" s="1"/>
  <c r="CY25" i="1" s="1"/>
  <c r="CW26" i="1"/>
  <c r="CX26" i="1" s="1"/>
  <c r="CY26" i="1" s="1"/>
  <c r="CW27" i="1"/>
  <c r="CX27" i="1" s="1"/>
  <c r="CY27" i="1" s="1"/>
  <c r="CW28" i="1"/>
  <c r="CX28" i="1" s="1"/>
  <c r="CY28" i="1" s="1"/>
  <c r="CW29" i="1"/>
  <c r="CX29" i="1" s="1"/>
  <c r="CY29" i="1" s="1"/>
  <c r="CW30" i="1"/>
  <c r="CX30" i="1" s="1"/>
  <c r="CY30" i="1" s="1"/>
  <c r="CW31" i="1"/>
  <c r="CX31" i="1" s="1"/>
  <c r="CY31" i="1" s="1"/>
  <c r="CW32" i="1"/>
  <c r="CX32" i="1" s="1"/>
  <c r="CY32" i="1" s="1"/>
  <c r="CW33" i="1"/>
  <c r="CX33" i="1" s="1"/>
  <c r="CY33" i="1" s="1"/>
  <c r="CW34" i="1"/>
  <c r="CX34" i="1" s="1"/>
  <c r="CY34" i="1" s="1"/>
  <c r="CW35" i="1"/>
  <c r="CX35" i="1" s="1"/>
  <c r="CY35" i="1" s="1"/>
  <c r="CW36" i="1"/>
  <c r="CX36" i="1" s="1"/>
  <c r="CY36" i="1" s="1"/>
  <c r="CW37" i="1"/>
  <c r="CX37" i="1" s="1"/>
  <c r="CY37" i="1" s="1"/>
  <c r="CW38" i="1"/>
  <c r="CX38" i="1" s="1"/>
  <c r="CY38" i="1" s="1"/>
  <c r="CW39" i="1"/>
  <c r="CX39" i="1" s="1"/>
  <c r="CY39" i="1" s="1"/>
  <c r="CW40" i="1"/>
  <c r="CX40" i="1" s="1"/>
  <c r="CY40" i="1" s="1"/>
  <c r="CW41" i="1"/>
  <c r="CX41" i="1" s="1"/>
  <c r="CY41" i="1" s="1"/>
  <c r="CW42" i="1"/>
  <c r="CX42" i="1" s="1"/>
  <c r="CY42" i="1" s="1"/>
  <c r="CW43" i="1"/>
  <c r="CX43" i="1" s="1"/>
  <c r="CY43" i="1" s="1"/>
  <c r="CW44" i="1"/>
  <c r="CX44" i="1" s="1"/>
  <c r="CY44" i="1" s="1"/>
  <c r="CW45" i="1"/>
  <c r="CX45" i="1" s="1"/>
  <c r="CY45" i="1" s="1"/>
  <c r="CW46" i="1"/>
  <c r="CX46" i="1" s="1"/>
  <c r="CY46" i="1" s="1"/>
  <c r="CW47" i="1"/>
  <c r="CX47" i="1" s="1"/>
  <c r="CY47" i="1" s="1"/>
  <c r="CW48" i="1"/>
  <c r="CX48" i="1" s="1"/>
  <c r="CY48" i="1" s="1"/>
  <c r="CW49" i="1"/>
  <c r="CX49" i="1" s="1"/>
  <c r="CY49" i="1" s="1"/>
  <c r="CW50" i="1"/>
  <c r="CX50" i="1" s="1"/>
  <c r="CY50" i="1" s="1"/>
  <c r="CW51" i="1"/>
  <c r="CX51" i="1" s="1"/>
  <c r="CY51" i="1" s="1"/>
  <c r="CW52" i="1"/>
  <c r="CX52" i="1" s="1"/>
  <c r="CY52" i="1" s="1"/>
  <c r="CW53" i="1"/>
  <c r="CX53" i="1" s="1"/>
  <c r="CY53" i="1" s="1"/>
  <c r="CW54" i="1"/>
  <c r="CX54" i="1" s="1"/>
  <c r="CY54" i="1" s="1"/>
  <c r="CW55" i="1"/>
  <c r="CX55" i="1" s="1"/>
  <c r="CY55" i="1" s="1"/>
  <c r="CW56" i="1"/>
  <c r="CX56" i="1" s="1"/>
  <c r="CY56" i="1" s="1"/>
  <c r="CW57" i="1"/>
  <c r="CX57" i="1" s="1"/>
  <c r="CY57" i="1" s="1"/>
  <c r="CW58" i="1"/>
  <c r="CX58" i="1" s="1"/>
  <c r="CY58" i="1" s="1"/>
  <c r="CW59" i="1"/>
  <c r="CX59" i="1" s="1"/>
  <c r="CY59" i="1" s="1"/>
  <c r="CW60" i="1"/>
  <c r="CX60" i="1" s="1"/>
  <c r="CY60" i="1" s="1"/>
  <c r="CW61" i="1"/>
  <c r="CX61" i="1" s="1"/>
  <c r="CY61" i="1" s="1"/>
  <c r="CW62" i="1"/>
  <c r="CX62" i="1" s="1"/>
  <c r="CY62" i="1" s="1"/>
  <c r="CW63" i="1"/>
  <c r="CX63" i="1" s="1"/>
  <c r="CY63" i="1" s="1"/>
  <c r="CW64" i="1"/>
  <c r="CX64" i="1" s="1"/>
  <c r="CY64" i="1" s="1"/>
  <c r="CW65" i="1"/>
  <c r="CX65" i="1" s="1"/>
  <c r="CY65" i="1" s="1"/>
  <c r="CW66" i="1"/>
  <c r="CX66" i="1" s="1"/>
  <c r="CY66" i="1" s="1"/>
  <c r="CW67" i="1"/>
  <c r="CX67" i="1" s="1"/>
  <c r="CY67" i="1" s="1"/>
  <c r="CW68" i="1"/>
  <c r="CX68" i="1" s="1"/>
  <c r="CY68" i="1" s="1"/>
  <c r="CW69" i="1"/>
  <c r="CX69" i="1" s="1"/>
  <c r="CY69" i="1" s="1"/>
  <c r="CW70" i="1"/>
  <c r="CX70" i="1" s="1"/>
  <c r="CY70" i="1" s="1"/>
  <c r="CW71" i="1"/>
  <c r="CX71" i="1" s="1"/>
  <c r="CY71" i="1" s="1"/>
  <c r="CW72" i="1"/>
  <c r="CX72" i="1" s="1"/>
  <c r="CY72" i="1" s="1"/>
  <c r="CW73" i="1"/>
  <c r="CX73" i="1" s="1"/>
  <c r="CY73" i="1" s="1"/>
  <c r="CW74" i="1"/>
  <c r="CX74" i="1" s="1"/>
  <c r="CY74" i="1" s="1"/>
  <c r="CW75" i="1"/>
  <c r="CX75" i="1" s="1"/>
  <c r="CY75" i="1" s="1"/>
  <c r="CW76" i="1"/>
  <c r="CX76" i="1" s="1"/>
  <c r="CY76" i="1" s="1"/>
  <c r="CW77" i="1"/>
  <c r="CX77" i="1" s="1"/>
  <c r="CY77" i="1" s="1"/>
  <c r="CW78" i="1"/>
  <c r="CX78" i="1" s="1"/>
  <c r="CY78" i="1" s="1"/>
  <c r="CW79" i="1"/>
  <c r="CX79" i="1" s="1"/>
  <c r="CY79" i="1" s="1"/>
  <c r="CW80" i="1"/>
  <c r="CX80" i="1" s="1"/>
  <c r="CY80" i="1" s="1"/>
  <c r="CW81" i="1"/>
  <c r="CX81" i="1" s="1"/>
  <c r="CY81" i="1" s="1"/>
  <c r="CW82" i="1"/>
  <c r="CX82" i="1" s="1"/>
  <c r="CY82" i="1" s="1"/>
  <c r="CW83" i="1"/>
  <c r="CX83" i="1" s="1"/>
  <c r="CY83" i="1" s="1"/>
  <c r="CW84" i="1"/>
  <c r="CX84" i="1" s="1"/>
  <c r="CY84" i="1" s="1"/>
  <c r="CW85" i="1"/>
  <c r="CX85" i="1" s="1"/>
  <c r="CY85" i="1" s="1"/>
  <c r="CW86" i="1"/>
  <c r="CX86" i="1" s="1"/>
  <c r="CY86" i="1" s="1"/>
  <c r="CW87" i="1"/>
  <c r="CX87" i="1" s="1"/>
  <c r="CY87" i="1" s="1"/>
  <c r="CW88" i="1"/>
  <c r="CX88" i="1" s="1"/>
  <c r="CY88" i="1" s="1"/>
  <c r="CW89" i="1"/>
  <c r="CX89" i="1" s="1"/>
  <c r="CY89" i="1" s="1"/>
  <c r="CW90" i="1"/>
  <c r="CX90" i="1" s="1"/>
  <c r="CY90" i="1" s="1"/>
  <c r="CW91" i="1"/>
  <c r="CX91" i="1" s="1"/>
  <c r="CY91" i="1" s="1"/>
  <c r="CW92" i="1"/>
  <c r="CX92" i="1" s="1"/>
  <c r="CY92" i="1" s="1"/>
  <c r="CW93" i="1"/>
  <c r="CX93" i="1" s="1"/>
  <c r="CY93" i="1" s="1"/>
  <c r="CW94" i="1"/>
  <c r="CX94" i="1" s="1"/>
  <c r="CY94" i="1" s="1"/>
  <c r="CW95" i="1"/>
  <c r="CX95" i="1" s="1"/>
  <c r="CY95" i="1" s="1"/>
  <c r="CW96" i="1"/>
  <c r="CX96" i="1" s="1"/>
  <c r="CY96" i="1" s="1"/>
  <c r="CW97" i="1"/>
  <c r="CX97" i="1" s="1"/>
  <c r="CY97" i="1" s="1"/>
  <c r="CW98" i="1"/>
  <c r="CX98" i="1" s="1"/>
  <c r="CY98" i="1" s="1"/>
  <c r="CW99" i="1"/>
  <c r="CX99" i="1" s="1"/>
  <c r="CY99" i="1" s="1"/>
  <c r="CW100" i="1"/>
  <c r="CX100" i="1" s="1"/>
  <c r="CY100" i="1" s="1"/>
  <c r="CW101" i="1"/>
  <c r="CX101" i="1" s="1"/>
  <c r="CY101" i="1" s="1"/>
  <c r="CW102" i="1"/>
  <c r="CX102" i="1" s="1"/>
  <c r="CY102" i="1" s="1"/>
  <c r="CW103" i="1"/>
  <c r="CX103" i="1" s="1"/>
  <c r="CY103" i="1" s="1"/>
  <c r="CW104" i="1"/>
  <c r="CX104" i="1" s="1"/>
  <c r="CY104" i="1" s="1"/>
  <c r="CW105" i="1"/>
  <c r="CX105" i="1" s="1"/>
  <c r="CY105" i="1" s="1"/>
  <c r="CW106" i="1"/>
  <c r="CX106" i="1" s="1"/>
  <c r="CY106" i="1" s="1"/>
  <c r="CW107" i="1"/>
  <c r="CX107" i="1" s="1"/>
  <c r="CY107" i="1" s="1"/>
  <c r="CW108" i="1"/>
  <c r="CX108" i="1" s="1"/>
  <c r="CY108" i="1" s="1"/>
  <c r="CW109" i="1"/>
  <c r="CX109" i="1" s="1"/>
  <c r="CY109" i="1" s="1"/>
  <c r="CW110" i="1"/>
  <c r="CX110" i="1" s="1"/>
  <c r="CY110" i="1" s="1"/>
  <c r="CW111" i="1"/>
  <c r="CX111" i="1" s="1"/>
  <c r="CY111" i="1" s="1"/>
  <c r="CW112" i="1"/>
  <c r="CX112" i="1" s="1"/>
  <c r="CY112" i="1" s="1"/>
  <c r="CW113" i="1"/>
  <c r="CX113" i="1" s="1"/>
  <c r="CY113" i="1" s="1"/>
  <c r="CW114" i="1"/>
  <c r="CX114" i="1" s="1"/>
  <c r="CY114" i="1" s="1"/>
  <c r="CW115" i="1"/>
  <c r="CX115" i="1" s="1"/>
  <c r="CY115" i="1" s="1"/>
  <c r="CW116" i="1"/>
  <c r="CX116" i="1" s="1"/>
  <c r="CY116" i="1" s="1"/>
  <c r="CW117" i="1"/>
  <c r="CX117" i="1" s="1"/>
  <c r="CY117" i="1" s="1"/>
  <c r="CW118" i="1"/>
  <c r="CX118" i="1" s="1"/>
  <c r="CY118" i="1" s="1"/>
  <c r="CW119" i="1"/>
  <c r="CX119" i="1" s="1"/>
  <c r="CY119" i="1" s="1"/>
  <c r="CW120" i="1"/>
  <c r="CX120" i="1" s="1"/>
  <c r="CY120" i="1" s="1"/>
  <c r="CW121" i="1"/>
  <c r="CX121" i="1" s="1"/>
  <c r="CY121" i="1" s="1"/>
  <c r="CW122" i="1"/>
  <c r="CX122" i="1" s="1"/>
  <c r="CY122" i="1" s="1"/>
  <c r="CW123" i="1"/>
  <c r="CX123" i="1" s="1"/>
  <c r="CY123" i="1" s="1"/>
  <c r="CW124" i="1"/>
  <c r="CX124" i="1" s="1"/>
  <c r="CY124" i="1" s="1"/>
  <c r="CW125" i="1"/>
  <c r="CX125" i="1" s="1"/>
  <c r="CY125" i="1" s="1"/>
  <c r="CW126" i="1"/>
  <c r="CX126" i="1" s="1"/>
  <c r="CY126" i="1" s="1"/>
  <c r="CW127" i="1"/>
  <c r="CX127" i="1" s="1"/>
  <c r="CY127" i="1" s="1"/>
  <c r="CW3" i="1"/>
  <c r="CX3" i="1" s="1"/>
  <c r="CY3" i="1" s="1"/>
  <c r="BP4" i="1"/>
  <c r="BQ4" i="1" s="1"/>
  <c r="BR4" i="1" s="1"/>
  <c r="BP5" i="1"/>
  <c r="BQ5" i="1" s="1"/>
  <c r="BR5" i="1" s="1"/>
  <c r="BP6" i="1"/>
  <c r="BQ6" i="1" s="1"/>
  <c r="BR6" i="1" s="1"/>
  <c r="BP7" i="1"/>
  <c r="BQ7" i="1" s="1"/>
  <c r="BR7" i="1" s="1"/>
  <c r="BP8" i="1"/>
  <c r="BQ8" i="1" s="1"/>
  <c r="BR8" i="1" s="1"/>
  <c r="BP9" i="1"/>
  <c r="BQ9" i="1" s="1"/>
  <c r="BR9" i="1" s="1"/>
  <c r="BP10" i="1"/>
  <c r="BQ10" i="1" s="1"/>
  <c r="BR10" i="1" s="1"/>
  <c r="BP11" i="1"/>
  <c r="BQ11" i="1" s="1"/>
  <c r="BR11" i="1" s="1"/>
  <c r="BP12" i="1"/>
  <c r="BQ12" i="1" s="1"/>
  <c r="BR12" i="1" s="1"/>
  <c r="BP13" i="1"/>
  <c r="BQ13" i="1" s="1"/>
  <c r="BR13" i="1" s="1"/>
  <c r="BP14" i="1"/>
  <c r="BQ14" i="1" s="1"/>
  <c r="BR14" i="1" s="1"/>
  <c r="BP15" i="1"/>
  <c r="BQ15" i="1" s="1"/>
  <c r="BR15" i="1" s="1"/>
  <c r="BP16" i="1"/>
  <c r="BQ16" i="1" s="1"/>
  <c r="BR16" i="1" s="1"/>
  <c r="BP17" i="1"/>
  <c r="BQ17" i="1" s="1"/>
  <c r="BR17" i="1" s="1"/>
  <c r="BP18" i="1"/>
  <c r="BQ18" i="1" s="1"/>
  <c r="BR18" i="1" s="1"/>
  <c r="BP19" i="1"/>
  <c r="BQ19" i="1" s="1"/>
  <c r="BR19" i="1" s="1"/>
  <c r="BP20" i="1"/>
  <c r="BQ20" i="1" s="1"/>
  <c r="BR20" i="1" s="1"/>
  <c r="BP21" i="1"/>
  <c r="BQ21" i="1" s="1"/>
  <c r="BR21" i="1" s="1"/>
  <c r="BP22" i="1"/>
  <c r="BQ22" i="1" s="1"/>
  <c r="BR22" i="1" s="1"/>
  <c r="BP23" i="1"/>
  <c r="BQ23" i="1" s="1"/>
  <c r="BR23" i="1" s="1"/>
  <c r="BP24" i="1"/>
  <c r="BQ24" i="1" s="1"/>
  <c r="BR24" i="1" s="1"/>
  <c r="BP25" i="1"/>
  <c r="BQ25" i="1" s="1"/>
  <c r="BR25" i="1" s="1"/>
  <c r="BP26" i="1"/>
  <c r="BQ26" i="1" s="1"/>
  <c r="BR26" i="1" s="1"/>
  <c r="BP27" i="1"/>
  <c r="BQ27" i="1" s="1"/>
  <c r="BR27" i="1" s="1"/>
  <c r="BP28" i="1"/>
  <c r="BQ28" i="1" s="1"/>
  <c r="BR28" i="1" s="1"/>
  <c r="BP29" i="1"/>
  <c r="BQ29" i="1" s="1"/>
  <c r="BR29" i="1" s="1"/>
  <c r="BP30" i="1"/>
  <c r="BQ30" i="1" s="1"/>
  <c r="BR30" i="1" s="1"/>
  <c r="BP31" i="1"/>
  <c r="BQ31" i="1" s="1"/>
  <c r="BR31" i="1" s="1"/>
  <c r="BP32" i="1"/>
  <c r="BQ32" i="1" s="1"/>
  <c r="BR32" i="1" s="1"/>
  <c r="BP33" i="1"/>
  <c r="BQ33" i="1" s="1"/>
  <c r="BR33" i="1" s="1"/>
  <c r="BP34" i="1"/>
  <c r="BQ34" i="1" s="1"/>
  <c r="BR34" i="1" s="1"/>
  <c r="BP35" i="1"/>
  <c r="BQ35" i="1" s="1"/>
  <c r="BR35" i="1" s="1"/>
  <c r="BP36" i="1"/>
  <c r="BQ36" i="1" s="1"/>
  <c r="BR36" i="1" s="1"/>
  <c r="BP37" i="1"/>
  <c r="BQ37" i="1" s="1"/>
  <c r="BR37" i="1" s="1"/>
  <c r="BP38" i="1"/>
  <c r="BQ38" i="1" s="1"/>
  <c r="BR38" i="1" s="1"/>
  <c r="BP39" i="1"/>
  <c r="BQ39" i="1" s="1"/>
  <c r="BR39" i="1" s="1"/>
  <c r="BP40" i="1"/>
  <c r="BQ40" i="1" s="1"/>
  <c r="BR40" i="1" s="1"/>
  <c r="BP41" i="1"/>
  <c r="BQ41" i="1" s="1"/>
  <c r="BR41" i="1" s="1"/>
  <c r="BP42" i="1"/>
  <c r="BQ42" i="1" s="1"/>
  <c r="BR42" i="1" s="1"/>
  <c r="BP43" i="1"/>
  <c r="BQ43" i="1" s="1"/>
  <c r="BR43" i="1" s="1"/>
  <c r="BP44" i="1"/>
  <c r="BQ44" i="1" s="1"/>
  <c r="BR44" i="1" s="1"/>
  <c r="BP45" i="1"/>
  <c r="BQ45" i="1" s="1"/>
  <c r="BR45" i="1" s="1"/>
  <c r="BP46" i="1"/>
  <c r="BQ46" i="1" s="1"/>
  <c r="BR46" i="1" s="1"/>
  <c r="BP47" i="1"/>
  <c r="BQ47" i="1" s="1"/>
  <c r="BR47" i="1" s="1"/>
  <c r="BP48" i="1"/>
  <c r="BQ48" i="1" s="1"/>
  <c r="BR48" i="1" s="1"/>
  <c r="BP49" i="1"/>
  <c r="BQ49" i="1" s="1"/>
  <c r="BR49" i="1" s="1"/>
  <c r="BP50" i="1"/>
  <c r="BQ50" i="1" s="1"/>
  <c r="BR50" i="1" s="1"/>
  <c r="BP51" i="1"/>
  <c r="BQ51" i="1" s="1"/>
  <c r="BR51" i="1" s="1"/>
  <c r="BP52" i="1"/>
  <c r="BQ52" i="1" s="1"/>
  <c r="BR52" i="1" s="1"/>
  <c r="BP53" i="1"/>
  <c r="BQ53" i="1" s="1"/>
  <c r="BR53" i="1" s="1"/>
  <c r="BP54" i="1"/>
  <c r="BQ54" i="1" s="1"/>
  <c r="BR54" i="1" s="1"/>
  <c r="BP55" i="1"/>
  <c r="BQ55" i="1" s="1"/>
  <c r="BR55" i="1" s="1"/>
  <c r="BP56" i="1"/>
  <c r="BQ56" i="1" s="1"/>
  <c r="BR56" i="1" s="1"/>
  <c r="BP57" i="1"/>
  <c r="BQ57" i="1" s="1"/>
  <c r="BR57" i="1" s="1"/>
  <c r="BP58" i="1"/>
  <c r="BQ58" i="1" s="1"/>
  <c r="BR58" i="1" s="1"/>
  <c r="BP59" i="1"/>
  <c r="BQ59" i="1" s="1"/>
  <c r="BR59" i="1" s="1"/>
  <c r="BP60" i="1"/>
  <c r="BQ60" i="1" s="1"/>
  <c r="BR60" i="1" s="1"/>
  <c r="BP61" i="1"/>
  <c r="BQ61" i="1" s="1"/>
  <c r="BR61" i="1" s="1"/>
  <c r="BP62" i="1"/>
  <c r="BQ62" i="1" s="1"/>
  <c r="BR62" i="1" s="1"/>
  <c r="BP63" i="1"/>
  <c r="BQ63" i="1" s="1"/>
  <c r="BR63" i="1" s="1"/>
  <c r="BP64" i="1"/>
  <c r="BQ64" i="1" s="1"/>
  <c r="BR64" i="1" s="1"/>
  <c r="BP65" i="1"/>
  <c r="BQ65" i="1" s="1"/>
  <c r="BR65" i="1" s="1"/>
  <c r="BP66" i="1"/>
  <c r="BQ66" i="1" s="1"/>
  <c r="BR66" i="1" s="1"/>
  <c r="BP67" i="1"/>
  <c r="BQ67" i="1" s="1"/>
  <c r="BR67" i="1" s="1"/>
  <c r="BP68" i="1"/>
  <c r="BQ68" i="1" s="1"/>
  <c r="BR68" i="1" s="1"/>
  <c r="BP69" i="1"/>
  <c r="BQ69" i="1" s="1"/>
  <c r="BR69" i="1" s="1"/>
  <c r="BP70" i="1"/>
  <c r="BQ70" i="1" s="1"/>
  <c r="BR70" i="1" s="1"/>
  <c r="BP71" i="1"/>
  <c r="BQ71" i="1" s="1"/>
  <c r="BR71" i="1" s="1"/>
  <c r="BP72" i="1"/>
  <c r="BQ72" i="1" s="1"/>
  <c r="BR72" i="1" s="1"/>
  <c r="BP73" i="1"/>
  <c r="BQ73" i="1" s="1"/>
  <c r="BR73" i="1" s="1"/>
  <c r="BP74" i="1"/>
  <c r="BQ74" i="1" s="1"/>
  <c r="BR74" i="1" s="1"/>
  <c r="BP75" i="1"/>
  <c r="BQ75" i="1" s="1"/>
  <c r="BR75" i="1" s="1"/>
  <c r="BP76" i="1"/>
  <c r="BQ76" i="1" s="1"/>
  <c r="BR76" i="1" s="1"/>
  <c r="BP77" i="1"/>
  <c r="BQ77" i="1" s="1"/>
  <c r="BR77" i="1" s="1"/>
  <c r="BP78" i="1"/>
  <c r="BQ78" i="1" s="1"/>
  <c r="BR78" i="1" s="1"/>
  <c r="BP79" i="1"/>
  <c r="BQ79" i="1" s="1"/>
  <c r="BR79" i="1" s="1"/>
  <c r="BP80" i="1"/>
  <c r="BQ80" i="1" s="1"/>
  <c r="BR80" i="1" s="1"/>
  <c r="BP81" i="1"/>
  <c r="BQ81" i="1" s="1"/>
  <c r="BR81" i="1" s="1"/>
  <c r="BP82" i="1"/>
  <c r="BQ82" i="1" s="1"/>
  <c r="BR82" i="1" s="1"/>
  <c r="BP83" i="1"/>
  <c r="BQ83" i="1" s="1"/>
  <c r="BR83" i="1" s="1"/>
  <c r="BP84" i="1"/>
  <c r="BQ84" i="1" s="1"/>
  <c r="BR84" i="1" s="1"/>
  <c r="BP85" i="1"/>
  <c r="BQ85" i="1" s="1"/>
  <c r="BR85" i="1" s="1"/>
  <c r="BP86" i="1"/>
  <c r="BQ86" i="1" s="1"/>
  <c r="BR86" i="1" s="1"/>
  <c r="BP87" i="1"/>
  <c r="BQ87" i="1" s="1"/>
  <c r="BR87" i="1" s="1"/>
  <c r="BP88" i="1"/>
  <c r="BQ88" i="1" s="1"/>
  <c r="BR88" i="1" s="1"/>
  <c r="BP89" i="1"/>
  <c r="BQ89" i="1" s="1"/>
  <c r="BR89" i="1" s="1"/>
  <c r="BP90" i="1"/>
  <c r="BQ90" i="1" s="1"/>
  <c r="BR90" i="1" s="1"/>
  <c r="BP91" i="1"/>
  <c r="BQ91" i="1" s="1"/>
  <c r="BR91" i="1" s="1"/>
  <c r="BP92" i="1"/>
  <c r="BQ92" i="1" s="1"/>
  <c r="BR92" i="1" s="1"/>
  <c r="BP93" i="1"/>
  <c r="BQ93" i="1" s="1"/>
  <c r="BR93" i="1" s="1"/>
  <c r="BP94" i="1"/>
  <c r="BQ94" i="1" s="1"/>
  <c r="BR94" i="1" s="1"/>
  <c r="BP95" i="1"/>
  <c r="BQ95" i="1" s="1"/>
  <c r="BR95" i="1" s="1"/>
  <c r="BP96" i="1"/>
  <c r="BQ96" i="1" s="1"/>
  <c r="BR96" i="1" s="1"/>
  <c r="BP97" i="1"/>
  <c r="BQ97" i="1" s="1"/>
  <c r="BR97" i="1" s="1"/>
  <c r="BP98" i="1"/>
  <c r="BQ98" i="1" s="1"/>
  <c r="BR98" i="1" s="1"/>
  <c r="BP99" i="1"/>
  <c r="BQ99" i="1" s="1"/>
  <c r="BR99" i="1" s="1"/>
  <c r="BP100" i="1"/>
  <c r="BQ100" i="1" s="1"/>
  <c r="BR100" i="1" s="1"/>
  <c r="BP101" i="1"/>
  <c r="BQ101" i="1" s="1"/>
  <c r="BR101" i="1" s="1"/>
  <c r="BP102" i="1"/>
  <c r="BQ102" i="1" s="1"/>
  <c r="BR102" i="1" s="1"/>
  <c r="BP103" i="1"/>
  <c r="BQ103" i="1" s="1"/>
  <c r="BR103" i="1" s="1"/>
  <c r="BP104" i="1"/>
  <c r="BQ104" i="1" s="1"/>
  <c r="BR104" i="1" s="1"/>
  <c r="BP105" i="1"/>
  <c r="BQ105" i="1" s="1"/>
  <c r="BR105" i="1" s="1"/>
  <c r="BP106" i="1"/>
  <c r="BQ106" i="1" s="1"/>
  <c r="BR106" i="1" s="1"/>
  <c r="BP107" i="1"/>
  <c r="BQ107" i="1" s="1"/>
  <c r="BR107" i="1" s="1"/>
  <c r="BP108" i="1"/>
  <c r="BQ108" i="1" s="1"/>
  <c r="BR108" i="1" s="1"/>
  <c r="BP109" i="1"/>
  <c r="BQ109" i="1" s="1"/>
  <c r="BR109" i="1" s="1"/>
  <c r="BP110" i="1"/>
  <c r="BQ110" i="1" s="1"/>
  <c r="BR110" i="1" s="1"/>
  <c r="BP111" i="1"/>
  <c r="BQ111" i="1" s="1"/>
  <c r="BR111" i="1" s="1"/>
  <c r="BP112" i="1"/>
  <c r="BQ112" i="1" s="1"/>
  <c r="BR112" i="1" s="1"/>
  <c r="BP113" i="1"/>
  <c r="BQ113" i="1" s="1"/>
  <c r="BR113" i="1" s="1"/>
  <c r="BP114" i="1"/>
  <c r="BQ114" i="1" s="1"/>
  <c r="BR114" i="1" s="1"/>
  <c r="BP115" i="1"/>
  <c r="BQ115" i="1" s="1"/>
  <c r="BR115" i="1" s="1"/>
  <c r="BP116" i="1"/>
  <c r="BQ116" i="1" s="1"/>
  <c r="BR116" i="1" s="1"/>
  <c r="BP117" i="1"/>
  <c r="BQ117" i="1" s="1"/>
  <c r="BR117" i="1" s="1"/>
  <c r="BP118" i="1"/>
  <c r="BQ118" i="1" s="1"/>
  <c r="BR118" i="1" s="1"/>
  <c r="BP119" i="1"/>
  <c r="BQ119" i="1" s="1"/>
  <c r="BR119" i="1" s="1"/>
  <c r="BP120" i="1"/>
  <c r="BQ120" i="1" s="1"/>
  <c r="BR120" i="1" s="1"/>
  <c r="BP121" i="1"/>
  <c r="BQ121" i="1" s="1"/>
  <c r="BR121" i="1" s="1"/>
  <c r="BP122" i="1"/>
  <c r="BQ122" i="1" s="1"/>
  <c r="BR122" i="1" s="1"/>
  <c r="BP123" i="1"/>
  <c r="BQ123" i="1" s="1"/>
  <c r="BR123" i="1" s="1"/>
  <c r="BP124" i="1"/>
  <c r="BQ124" i="1" s="1"/>
  <c r="BR124" i="1" s="1"/>
  <c r="BP125" i="1"/>
  <c r="BQ125" i="1" s="1"/>
  <c r="BR125" i="1" s="1"/>
  <c r="BP126" i="1"/>
  <c r="BQ126" i="1" s="1"/>
  <c r="BR126" i="1" s="1"/>
  <c r="BP127" i="1"/>
  <c r="BQ127" i="1" s="1"/>
  <c r="BR127" i="1" s="1"/>
  <c r="BP3" i="1"/>
  <c r="BQ3" i="1" s="1"/>
  <c r="BR3" i="1" s="1"/>
  <c r="AI4" i="1"/>
  <c r="AJ4" i="1" s="1"/>
  <c r="AK4" i="1" s="1"/>
  <c r="AI5" i="1"/>
  <c r="AJ5" i="1" s="1"/>
  <c r="AK5" i="1" s="1"/>
  <c r="AI6" i="1"/>
  <c r="AJ6" i="1" s="1"/>
  <c r="AK6" i="1" s="1"/>
  <c r="AI7" i="1"/>
  <c r="AJ7" i="1" s="1"/>
  <c r="AK7" i="1" s="1"/>
  <c r="AI8" i="1"/>
  <c r="AJ8" i="1" s="1"/>
  <c r="AI9" i="1"/>
  <c r="AJ9" i="1" s="1"/>
  <c r="AK9" i="1" s="1"/>
  <c r="AI10" i="1"/>
  <c r="AJ10" i="1" s="1"/>
  <c r="AK10" i="1" s="1"/>
  <c r="AI11" i="1"/>
  <c r="AJ11" i="1" s="1"/>
  <c r="AK11" i="1" s="1"/>
  <c r="AI12" i="1"/>
  <c r="AJ12" i="1" s="1"/>
  <c r="AI13" i="1"/>
  <c r="AJ13" i="1" s="1"/>
  <c r="AK13" i="1" s="1"/>
  <c r="AI14" i="1"/>
  <c r="AJ14" i="1" s="1"/>
  <c r="AK14" i="1" s="1"/>
  <c r="AI15" i="1"/>
  <c r="AJ15" i="1" s="1"/>
  <c r="AK15" i="1" s="1"/>
  <c r="AI16" i="1"/>
  <c r="AJ16" i="1" s="1"/>
  <c r="AI17" i="1"/>
  <c r="AJ17" i="1" s="1"/>
  <c r="AK17" i="1" s="1"/>
  <c r="AI18" i="1"/>
  <c r="AJ18" i="1" s="1"/>
  <c r="AK18" i="1" s="1"/>
  <c r="AI19" i="1"/>
  <c r="AJ19" i="1" s="1"/>
  <c r="AK19" i="1" s="1"/>
  <c r="AI20" i="1"/>
  <c r="AJ20" i="1" s="1"/>
  <c r="AI21" i="1"/>
  <c r="AJ21" i="1" s="1"/>
  <c r="AK21" i="1" s="1"/>
  <c r="AI22" i="1"/>
  <c r="AJ22" i="1" s="1"/>
  <c r="AK22" i="1" s="1"/>
  <c r="AI23" i="1"/>
  <c r="AJ23" i="1" s="1"/>
  <c r="AK23" i="1" s="1"/>
  <c r="AI24" i="1"/>
  <c r="AJ24" i="1" s="1"/>
  <c r="AI25" i="1"/>
  <c r="AJ25" i="1" s="1"/>
  <c r="AK25" i="1" s="1"/>
  <c r="AI26" i="1"/>
  <c r="AJ26" i="1" s="1"/>
  <c r="AK26" i="1" s="1"/>
  <c r="AI27" i="1"/>
  <c r="AJ27" i="1" s="1"/>
  <c r="AI28" i="1"/>
  <c r="AJ28" i="1" s="1"/>
  <c r="AI29" i="1"/>
  <c r="AJ29" i="1" s="1"/>
  <c r="AK29" i="1" s="1"/>
  <c r="AI30" i="1"/>
  <c r="AJ30" i="1" s="1"/>
  <c r="AK30" i="1" s="1"/>
  <c r="AI31" i="1"/>
  <c r="AJ31" i="1" s="1"/>
  <c r="AI32" i="1"/>
  <c r="AJ32" i="1" s="1"/>
  <c r="AI33" i="1"/>
  <c r="AJ33" i="1" s="1"/>
  <c r="AK33" i="1" s="1"/>
  <c r="AI34" i="1"/>
  <c r="AJ34" i="1" s="1"/>
  <c r="AK34" i="1" s="1"/>
  <c r="AI35" i="1"/>
  <c r="AJ35" i="1" s="1"/>
  <c r="AI36" i="1"/>
  <c r="AJ36" i="1" s="1"/>
  <c r="AI37" i="1"/>
  <c r="AJ37" i="1" s="1"/>
  <c r="AI38" i="1"/>
  <c r="AJ38" i="1" s="1"/>
  <c r="AK38" i="1" s="1"/>
  <c r="AI39" i="1"/>
  <c r="AJ39" i="1" s="1"/>
  <c r="AI40" i="1"/>
  <c r="AJ40" i="1" s="1"/>
  <c r="AI41" i="1"/>
  <c r="AJ41" i="1" s="1"/>
  <c r="AK41" i="1" s="1"/>
  <c r="AI42" i="1"/>
  <c r="AJ42" i="1" s="1"/>
  <c r="AK42" i="1" s="1"/>
  <c r="AI43" i="1"/>
  <c r="AJ43" i="1" s="1"/>
  <c r="AI44" i="1"/>
  <c r="AJ44" i="1" s="1"/>
  <c r="AI45" i="1"/>
  <c r="AJ45" i="1" s="1"/>
  <c r="AK45" i="1" s="1"/>
  <c r="AI46" i="1"/>
  <c r="AJ46" i="1" s="1"/>
  <c r="AK46" i="1" s="1"/>
  <c r="AI47" i="1"/>
  <c r="AJ47" i="1" s="1"/>
  <c r="AI48" i="1"/>
  <c r="AJ48" i="1" s="1"/>
  <c r="AI49" i="1"/>
  <c r="AJ49" i="1" s="1"/>
  <c r="AK49" i="1" s="1"/>
  <c r="AI50" i="1"/>
  <c r="AJ50" i="1" s="1"/>
  <c r="AK50" i="1" s="1"/>
  <c r="AI51" i="1"/>
  <c r="AJ51" i="1" s="1"/>
  <c r="AI52" i="1"/>
  <c r="AJ52" i="1" s="1"/>
  <c r="AI53" i="1"/>
  <c r="AJ53" i="1" s="1"/>
  <c r="AI54" i="1"/>
  <c r="AJ54" i="1" s="1"/>
  <c r="AK54" i="1" s="1"/>
  <c r="AI55" i="1"/>
  <c r="AJ55" i="1" s="1"/>
  <c r="AI56" i="1"/>
  <c r="AJ56" i="1" s="1"/>
  <c r="AI57" i="1"/>
  <c r="AJ57" i="1" s="1"/>
  <c r="AK57" i="1" s="1"/>
  <c r="AI58" i="1"/>
  <c r="AJ58" i="1" s="1"/>
  <c r="AK58" i="1" s="1"/>
  <c r="AI59" i="1"/>
  <c r="AJ59" i="1" s="1"/>
  <c r="AI60" i="1"/>
  <c r="AJ60" i="1" s="1"/>
  <c r="AI61" i="1"/>
  <c r="AJ61" i="1" s="1"/>
  <c r="AK61" i="1" s="1"/>
  <c r="AI62" i="1"/>
  <c r="AJ62" i="1" s="1"/>
  <c r="AI63" i="1"/>
  <c r="AJ63" i="1" s="1"/>
  <c r="AI64" i="1"/>
  <c r="AJ64" i="1" s="1"/>
  <c r="AI65" i="1"/>
  <c r="AJ65" i="1" s="1"/>
  <c r="AK65" i="1" s="1"/>
  <c r="AI66" i="1"/>
  <c r="AJ66" i="1" s="1"/>
  <c r="AI67" i="1"/>
  <c r="AJ67" i="1" s="1"/>
  <c r="AI68" i="1"/>
  <c r="AJ68" i="1" s="1"/>
  <c r="AK68" i="1" s="1"/>
  <c r="AI69" i="1"/>
  <c r="AJ69" i="1" s="1"/>
  <c r="AI70" i="1"/>
  <c r="AJ70" i="1" s="1"/>
  <c r="AI71" i="1"/>
  <c r="AJ71" i="1" s="1"/>
  <c r="AI72" i="1"/>
  <c r="AJ72" i="1" s="1"/>
  <c r="AI73" i="1"/>
  <c r="AJ73" i="1" s="1"/>
  <c r="AK73" i="1" s="1"/>
  <c r="AI74" i="1"/>
  <c r="AJ74" i="1" s="1"/>
  <c r="AI75" i="1"/>
  <c r="AJ75" i="1" s="1"/>
  <c r="AI76" i="1"/>
  <c r="AJ76" i="1" s="1"/>
  <c r="AI77" i="1"/>
  <c r="AJ77" i="1" s="1"/>
  <c r="AK77" i="1" s="1"/>
  <c r="AI78" i="1"/>
  <c r="AJ78" i="1" s="1"/>
  <c r="AI79" i="1"/>
  <c r="AJ79" i="1" s="1"/>
  <c r="AI80" i="1"/>
  <c r="AJ80" i="1" s="1"/>
  <c r="AI81" i="1"/>
  <c r="AJ81" i="1" s="1"/>
  <c r="AK81" i="1" s="1"/>
  <c r="AI82" i="1"/>
  <c r="AJ82" i="1" s="1"/>
  <c r="AI83" i="1"/>
  <c r="AJ83" i="1" s="1"/>
  <c r="AI84" i="1"/>
  <c r="AJ84" i="1" s="1"/>
  <c r="AI85" i="1"/>
  <c r="AJ85" i="1" s="1"/>
  <c r="AI86" i="1"/>
  <c r="AJ86" i="1" s="1"/>
  <c r="AI87" i="1"/>
  <c r="AJ87" i="1" s="1"/>
  <c r="AI88" i="1"/>
  <c r="AJ88" i="1" s="1"/>
  <c r="AI89" i="1"/>
  <c r="AJ89" i="1" s="1"/>
  <c r="AK89" i="1" s="1"/>
  <c r="AI90" i="1"/>
  <c r="AJ90" i="1" s="1"/>
  <c r="AI91" i="1"/>
  <c r="AJ91" i="1" s="1"/>
  <c r="AI92" i="1"/>
  <c r="AJ92" i="1" s="1"/>
  <c r="AI93" i="1"/>
  <c r="AJ93" i="1" s="1"/>
  <c r="AK93" i="1" s="1"/>
  <c r="AI94" i="1"/>
  <c r="AJ94" i="1" s="1"/>
  <c r="AI95" i="1"/>
  <c r="AJ95" i="1" s="1"/>
  <c r="AI96" i="1"/>
  <c r="AJ96" i="1" s="1"/>
  <c r="AI97" i="1"/>
  <c r="AJ97" i="1" s="1"/>
  <c r="AK97" i="1" s="1"/>
  <c r="AI98" i="1"/>
  <c r="AJ98" i="1" s="1"/>
  <c r="AI99" i="1"/>
  <c r="AJ99" i="1" s="1"/>
  <c r="AI100" i="1"/>
  <c r="AJ100" i="1" s="1"/>
  <c r="AI101" i="1"/>
  <c r="AJ101" i="1" s="1"/>
  <c r="AI102" i="1"/>
  <c r="AJ102" i="1" s="1"/>
  <c r="AI103" i="1"/>
  <c r="AJ103" i="1" s="1"/>
  <c r="AI104" i="1"/>
  <c r="AJ104" i="1" s="1"/>
  <c r="AI105" i="1"/>
  <c r="AJ105" i="1" s="1"/>
  <c r="AK105" i="1" s="1"/>
  <c r="AI106" i="1"/>
  <c r="AJ106" i="1" s="1"/>
  <c r="AI107" i="1"/>
  <c r="AJ107" i="1" s="1"/>
  <c r="AI108" i="1"/>
  <c r="AJ108" i="1" s="1"/>
  <c r="AI109" i="1"/>
  <c r="AJ109" i="1" s="1"/>
  <c r="AK109" i="1" s="1"/>
  <c r="AI110" i="1"/>
  <c r="AJ110" i="1" s="1"/>
  <c r="AI111" i="1"/>
  <c r="AJ111" i="1" s="1"/>
  <c r="AI112" i="1"/>
  <c r="AJ112" i="1" s="1"/>
  <c r="AI113" i="1"/>
  <c r="AJ113" i="1" s="1"/>
  <c r="AK113" i="1" s="1"/>
  <c r="AI114" i="1"/>
  <c r="AJ114" i="1" s="1"/>
  <c r="AI115" i="1"/>
  <c r="AJ115" i="1" s="1"/>
  <c r="AI116" i="1"/>
  <c r="AJ116" i="1" s="1"/>
  <c r="AI117" i="1"/>
  <c r="AJ117" i="1" s="1"/>
  <c r="AI118" i="1"/>
  <c r="AJ118" i="1" s="1"/>
  <c r="AI119" i="1"/>
  <c r="AJ119" i="1" s="1"/>
  <c r="AI120" i="1"/>
  <c r="AJ120" i="1" s="1"/>
  <c r="AI121" i="1"/>
  <c r="AJ121" i="1" s="1"/>
  <c r="AK121" i="1" s="1"/>
  <c r="AI122" i="1"/>
  <c r="AJ122" i="1" s="1"/>
  <c r="AI123" i="1"/>
  <c r="AJ123" i="1" s="1"/>
  <c r="AI124" i="1"/>
  <c r="AJ124" i="1" s="1"/>
  <c r="AI125" i="1"/>
  <c r="AJ125" i="1" s="1"/>
  <c r="AK125" i="1" s="1"/>
  <c r="AI126" i="1"/>
  <c r="AJ126" i="1" s="1"/>
  <c r="AI127" i="1"/>
  <c r="AJ127" i="1" s="1"/>
  <c r="AI3" i="1"/>
  <c r="AJ3" i="1" s="1"/>
  <c r="AK3" i="1" s="1"/>
  <c r="AS793" i="1" l="1"/>
  <c r="AU665" i="1"/>
  <c r="F134" i="1"/>
  <c r="D134" i="1"/>
  <c r="AS800" i="1"/>
  <c r="H132" i="1"/>
  <c r="O793" i="1"/>
  <c r="T667" i="1"/>
  <c r="G134" i="1"/>
  <c r="S666" i="1"/>
  <c r="AU667" i="1"/>
  <c r="S667" i="1"/>
  <c r="T666" i="1"/>
  <c r="AG667" i="1"/>
  <c r="AG666" i="1"/>
  <c r="AH665" i="1"/>
  <c r="AV667" i="1"/>
  <c r="AU666" i="1"/>
  <c r="AV665" i="1"/>
  <c r="H133" i="1"/>
  <c r="AE809" i="1"/>
  <c r="AE807" i="1"/>
  <c r="S665" i="1"/>
  <c r="AH667" i="1"/>
  <c r="T665" i="1"/>
  <c r="AV666" i="1"/>
  <c r="AH666" i="1"/>
  <c r="AG665" i="1"/>
  <c r="E134" i="1"/>
  <c r="AK79" i="1"/>
  <c r="AK69" i="1"/>
  <c r="AK87" i="1"/>
  <c r="AK86" i="1"/>
  <c r="AK118" i="1"/>
  <c r="AK59" i="1"/>
  <c r="AK70" i="1"/>
  <c r="AK102" i="1"/>
  <c r="AK35" i="1"/>
  <c r="AK39" i="1"/>
  <c r="AK71" i="1"/>
  <c r="AK27" i="1"/>
  <c r="AK63" i="1"/>
  <c r="AK43" i="1"/>
  <c r="AK85" i="1"/>
  <c r="AK66" i="1"/>
  <c r="AK98" i="1"/>
  <c r="AK114" i="1"/>
  <c r="AK32" i="1"/>
  <c r="AK76" i="1"/>
  <c r="AK100" i="1"/>
  <c r="AK124" i="1"/>
  <c r="AK37" i="1"/>
  <c r="AK101" i="1"/>
  <c r="AK31" i="1"/>
  <c r="AK51" i="1"/>
  <c r="AK75" i="1"/>
  <c r="AK62" i="1"/>
  <c r="AK78" i="1"/>
  <c r="AK94" i="1"/>
  <c r="AK110" i="1"/>
  <c r="AK126" i="1"/>
  <c r="AK47" i="1"/>
  <c r="AK67" i="1"/>
  <c r="AK91" i="1"/>
  <c r="AK55" i="1"/>
  <c r="AK83" i="1"/>
  <c r="AK107" i="1"/>
  <c r="AK119" i="1"/>
  <c r="AK8" i="1"/>
  <c r="F665" i="1" s="1"/>
  <c r="AK28" i="1"/>
  <c r="AK48" i="1"/>
  <c r="AK92" i="1"/>
  <c r="AK116" i="1"/>
  <c r="AK60" i="1"/>
  <c r="AK84" i="1"/>
  <c r="AK108" i="1"/>
  <c r="AK123" i="1"/>
  <c r="AK16" i="1"/>
  <c r="AK52" i="1"/>
  <c r="AK53" i="1"/>
  <c r="AK117" i="1"/>
  <c r="AK74" i="1"/>
  <c r="AK90" i="1"/>
  <c r="AK106" i="1"/>
  <c r="AK122" i="1"/>
  <c r="AK99" i="1"/>
  <c r="AK115" i="1"/>
  <c r="AK12" i="1"/>
  <c r="AK24" i="1"/>
  <c r="AK44" i="1"/>
  <c r="AK64" i="1"/>
  <c r="AK88" i="1"/>
  <c r="AK112" i="1"/>
  <c r="AK95" i="1"/>
  <c r="AK111" i="1"/>
  <c r="AK127" i="1"/>
  <c r="AK20" i="1"/>
  <c r="AK36" i="1"/>
  <c r="AK56" i="1"/>
  <c r="AK80" i="1"/>
  <c r="AK104" i="1"/>
  <c r="AK40" i="1"/>
  <c r="AK72" i="1"/>
  <c r="AK96" i="1"/>
  <c r="AK120" i="1"/>
  <c r="AK82" i="1"/>
  <c r="AK103" i="1"/>
  <c r="E665" i="1"/>
  <c r="EB4" i="1"/>
  <c r="EC4" i="1" s="1"/>
  <c r="EB5" i="1"/>
  <c r="EC5" i="1" s="1"/>
  <c r="EB6" i="1"/>
  <c r="EC6" i="1" s="1"/>
  <c r="EB7" i="1"/>
  <c r="EC7" i="1" s="1"/>
  <c r="EB8" i="1"/>
  <c r="EC8" i="1" s="1"/>
  <c r="EB9" i="1"/>
  <c r="EC9" i="1" s="1"/>
  <c r="EB10" i="1"/>
  <c r="EC10" i="1" s="1"/>
  <c r="EB11" i="1"/>
  <c r="EC11" i="1" s="1"/>
  <c r="EB12" i="1"/>
  <c r="EC12" i="1" s="1"/>
  <c r="EB13" i="1"/>
  <c r="EC13" i="1" s="1"/>
  <c r="EB14" i="1"/>
  <c r="EC14" i="1" s="1"/>
  <c r="EB15" i="1"/>
  <c r="EC15" i="1" s="1"/>
  <c r="EB16" i="1"/>
  <c r="EC16" i="1" s="1"/>
  <c r="EB17" i="1"/>
  <c r="EC17" i="1" s="1"/>
  <c r="EB18" i="1"/>
  <c r="EC18" i="1" s="1"/>
  <c r="EB19" i="1"/>
  <c r="EC19" i="1" s="1"/>
  <c r="EB20" i="1"/>
  <c r="EC20" i="1" s="1"/>
  <c r="EB21" i="1"/>
  <c r="EC21" i="1" s="1"/>
  <c r="EB22" i="1"/>
  <c r="EC22" i="1" s="1"/>
  <c r="EB23" i="1"/>
  <c r="EC23" i="1" s="1"/>
  <c r="EB24" i="1"/>
  <c r="EC24" i="1" s="1"/>
  <c r="EB25" i="1"/>
  <c r="EC25" i="1" s="1"/>
  <c r="EB26" i="1"/>
  <c r="EC26" i="1" s="1"/>
  <c r="EB27" i="1"/>
  <c r="EC27" i="1" s="1"/>
  <c r="EB28" i="1"/>
  <c r="EC28" i="1" s="1"/>
  <c r="EB29" i="1"/>
  <c r="EC29" i="1" s="1"/>
  <c r="EB30" i="1"/>
  <c r="EC30" i="1" s="1"/>
  <c r="EB31" i="1"/>
  <c r="EC31" i="1" s="1"/>
  <c r="EB32" i="1"/>
  <c r="EC32" i="1" s="1"/>
  <c r="EB33" i="1"/>
  <c r="EC33" i="1" s="1"/>
  <c r="EB34" i="1"/>
  <c r="EC34" i="1" s="1"/>
  <c r="EB35" i="1"/>
  <c r="EC35" i="1" s="1"/>
  <c r="EB36" i="1"/>
  <c r="EC36" i="1" s="1"/>
  <c r="EB37" i="1"/>
  <c r="EC37" i="1" s="1"/>
  <c r="EB38" i="1"/>
  <c r="EC38" i="1" s="1"/>
  <c r="EB39" i="1"/>
  <c r="EC39" i="1" s="1"/>
  <c r="EB40" i="1"/>
  <c r="EC40" i="1" s="1"/>
  <c r="EB41" i="1"/>
  <c r="EC41" i="1" s="1"/>
  <c r="EB42" i="1"/>
  <c r="EC42" i="1" s="1"/>
  <c r="EB43" i="1"/>
  <c r="EC43" i="1" s="1"/>
  <c r="EB44" i="1"/>
  <c r="EC44" i="1" s="1"/>
  <c r="EB45" i="1"/>
  <c r="EC45" i="1" s="1"/>
  <c r="EB46" i="1"/>
  <c r="EC46" i="1" s="1"/>
  <c r="EB47" i="1"/>
  <c r="EC47" i="1" s="1"/>
  <c r="EB48" i="1"/>
  <c r="EC48" i="1" s="1"/>
  <c r="EB49" i="1"/>
  <c r="EC49" i="1" s="1"/>
  <c r="EB50" i="1"/>
  <c r="EC50" i="1" s="1"/>
  <c r="EB51" i="1"/>
  <c r="EC51" i="1" s="1"/>
  <c r="EB52" i="1"/>
  <c r="EC52" i="1" s="1"/>
  <c r="EB53" i="1"/>
  <c r="EC53" i="1" s="1"/>
  <c r="EB54" i="1"/>
  <c r="EC54" i="1" s="1"/>
  <c r="EB55" i="1"/>
  <c r="EC55" i="1" s="1"/>
  <c r="EB56" i="1"/>
  <c r="EC56" i="1" s="1"/>
  <c r="EB57" i="1"/>
  <c r="EC57" i="1" s="1"/>
  <c r="EB58" i="1"/>
  <c r="EC58" i="1" s="1"/>
  <c r="EB59" i="1"/>
  <c r="EC59" i="1" s="1"/>
  <c r="EB60" i="1"/>
  <c r="EC60" i="1" s="1"/>
  <c r="EB61" i="1"/>
  <c r="EC61" i="1" s="1"/>
  <c r="EB62" i="1"/>
  <c r="EC62" i="1" s="1"/>
  <c r="EB63" i="1"/>
  <c r="EC63" i="1" s="1"/>
  <c r="EB64" i="1"/>
  <c r="EC64" i="1" s="1"/>
  <c r="EB65" i="1"/>
  <c r="EC65" i="1" s="1"/>
  <c r="EB66" i="1"/>
  <c r="EC66" i="1" s="1"/>
  <c r="EB67" i="1"/>
  <c r="EC67" i="1" s="1"/>
  <c r="EB68" i="1"/>
  <c r="EC68" i="1" s="1"/>
  <c r="EB69" i="1"/>
  <c r="EC69" i="1" s="1"/>
  <c r="EB70" i="1"/>
  <c r="EC70" i="1" s="1"/>
  <c r="EB71" i="1"/>
  <c r="EC71" i="1" s="1"/>
  <c r="EB72" i="1"/>
  <c r="EC72" i="1" s="1"/>
  <c r="EB73" i="1"/>
  <c r="EC73" i="1" s="1"/>
  <c r="EB74" i="1"/>
  <c r="EC74" i="1" s="1"/>
  <c r="EB75" i="1"/>
  <c r="EC75" i="1" s="1"/>
  <c r="EB76" i="1"/>
  <c r="EC76" i="1" s="1"/>
  <c r="EB77" i="1"/>
  <c r="EC77" i="1" s="1"/>
  <c r="EB78" i="1"/>
  <c r="EC78" i="1" s="1"/>
  <c r="EB79" i="1"/>
  <c r="EC79" i="1" s="1"/>
  <c r="EB80" i="1"/>
  <c r="EC80" i="1" s="1"/>
  <c r="EB81" i="1"/>
  <c r="EC81" i="1" s="1"/>
  <c r="EB82" i="1"/>
  <c r="EC82" i="1" s="1"/>
  <c r="EB83" i="1"/>
  <c r="EC83" i="1" s="1"/>
  <c r="EB84" i="1"/>
  <c r="EC84" i="1" s="1"/>
  <c r="EB85" i="1"/>
  <c r="EC85" i="1" s="1"/>
  <c r="EB86" i="1"/>
  <c r="EC86" i="1" s="1"/>
  <c r="EB87" i="1"/>
  <c r="EC87" i="1" s="1"/>
  <c r="EB88" i="1"/>
  <c r="EC88" i="1" s="1"/>
  <c r="EB89" i="1"/>
  <c r="EC89" i="1" s="1"/>
  <c r="EB90" i="1"/>
  <c r="EC90" i="1" s="1"/>
  <c r="EB91" i="1"/>
  <c r="EC91" i="1" s="1"/>
  <c r="EB92" i="1"/>
  <c r="EC92" i="1" s="1"/>
  <c r="EB93" i="1"/>
  <c r="EC93" i="1" s="1"/>
  <c r="EB94" i="1"/>
  <c r="EC94" i="1" s="1"/>
  <c r="EB95" i="1"/>
  <c r="EC95" i="1" s="1"/>
  <c r="EB96" i="1"/>
  <c r="EC96" i="1" s="1"/>
  <c r="EB97" i="1"/>
  <c r="EC97" i="1" s="1"/>
  <c r="EB98" i="1"/>
  <c r="EC98" i="1" s="1"/>
  <c r="EB99" i="1"/>
  <c r="EC99" i="1" s="1"/>
  <c r="EB100" i="1"/>
  <c r="EC100" i="1" s="1"/>
  <c r="EB101" i="1"/>
  <c r="EC101" i="1" s="1"/>
  <c r="EB102" i="1"/>
  <c r="EC102" i="1" s="1"/>
  <c r="EB103" i="1"/>
  <c r="EC103" i="1" s="1"/>
  <c r="EB104" i="1"/>
  <c r="EC104" i="1" s="1"/>
  <c r="EB105" i="1"/>
  <c r="EC105" i="1" s="1"/>
  <c r="EB106" i="1"/>
  <c r="EC106" i="1" s="1"/>
  <c r="EB107" i="1"/>
  <c r="EC107" i="1" s="1"/>
  <c r="EB108" i="1"/>
  <c r="EC108" i="1" s="1"/>
  <c r="EB109" i="1"/>
  <c r="EC109" i="1" s="1"/>
  <c r="EB110" i="1"/>
  <c r="EC110" i="1" s="1"/>
  <c r="EB111" i="1"/>
  <c r="EC111" i="1" s="1"/>
  <c r="EB112" i="1"/>
  <c r="EC112" i="1" s="1"/>
  <c r="EB113" i="1"/>
  <c r="EC113" i="1" s="1"/>
  <c r="EB114" i="1"/>
  <c r="EC114" i="1" s="1"/>
  <c r="EB115" i="1"/>
  <c r="EC115" i="1" s="1"/>
  <c r="EB116" i="1"/>
  <c r="EC116" i="1" s="1"/>
  <c r="EB117" i="1"/>
  <c r="EC117" i="1" s="1"/>
  <c r="EB118" i="1"/>
  <c r="EC118" i="1" s="1"/>
  <c r="EB119" i="1"/>
  <c r="EC119" i="1" s="1"/>
  <c r="EB120" i="1"/>
  <c r="EC120" i="1" s="1"/>
  <c r="EB121" i="1"/>
  <c r="EC121" i="1" s="1"/>
  <c r="EB122" i="1"/>
  <c r="EC122" i="1" s="1"/>
  <c r="EB123" i="1"/>
  <c r="EC123" i="1" s="1"/>
  <c r="EB124" i="1"/>
  <c r="EC124" i="1" s="1"/>
  <c r="EB125" i="1"/>
  <c r="EC125" i="1" s="1"/>
  <c r="EB126" i="1"/>
  <c r="EC126" i="1" s="1"/>
  <c r="EB127" i="1"/>
  <c r="EC127" i="1" s="1"/>
  <c r="EB3" i="1"/>
  <c r="EC3" i="1" s="1"/>
  <c r="DY4" i="1"/>
  <c r="DZ4" i="1" s="1"/>
  <c r="DY5" i="1"/>
  <c r="DZ5" i="1" s="1"/>
  <c r="DY6" i="1"/>
  <c r="DZ6" i="1" s="1"/>
  <c r="DY7" i="1"/>
  <c r="DZ7" i="1" s="1"/>
  <c r="DY8" i="1"/>
  <c r="DZ8" i="1" s="1"/>
  <c r="DY9" i="1"/>
  <c r="DZ9" i="1" s="1"/>
  <c r="DY10" i="1"/>
  <c r="DZ10" i="1" s="1"/>
  <c r="DY11" i="1"/>
  <c r="DZ11" i="1" s="1"/>
  <c r="DY12" i="1"/>
  <c r="DZ12" i="1" s="1"/>
  <c r="DY13" i="1"/>
  <c r="DZ13" i="1" s="1"/>
  <c r="DY14" i="1"/>
  <c r="DZ14" i="1" s="1"/>
  <c r="DY15" i="1"/>
  <c r="DZ15" i="1" s="1"/>
  <c r="DY16" i="1"/>
  <c r="DZ16" i="1" s="1"/>
  <c r="DY17" i="1"/>
  <c r="DZ17" i="1" s="1"/>
  <c r="DY18" i="1"/>
  <c r="DZ18" i="1" s="1"/>
  <c r="DY19" i="1"/>
  <c r="DZ19" i="1" s="1"/>
  <c r="DY20" i="1"/>
  <c r="DZ20" i="1" s="1"/>
  <c r="DY21" i="1"/>
  <c r="DZ21" i="1" s="1"/>
  <c r="DY22" i="1"/>
  <c r="DZ22" i="1" s="1"/>
  <c r="DY23" i="1"/>
  <c r="DZ23" i="1" s="1"/>
  <c r="DY24" i="1"/>
  <c r="DZ24" i="1" s="1"/>
  <c r="DY25" i="1"/>
  <c r="DZ25" i="1" s="1"/>
  <c r="DY26" i="1"/>
  <c r="DZ26" i="1" s="1"/>
  <c r="DY27" i="1"/>
  <c r="DZ27" i="1" s="1"/>
  <c r="DY28" i="1"/>
  <c r="DZ28" i="1" s="1"/>
  <c r="DY29" i="1"/>
  <c r="DZ29" i="1" s="1"/>
  <c r="DY30" i="1"/>
  <c r="DZ30" i="1" s="1"/>
  <c r="DY31" i="1"/>
  <c r="DZ31" i="1" s="1"/>
  <c r="DY32" i="1"/>
  <c r="DZ32" i="1" s="1"/>
  <c r="DY33" i="1"/>
  <c r="DZ33" i="1" s="1"/>
  <c r="DY34" i="1"/>
  <c r="DZ34" i="1" s="1"/>
  <c r="DY35" i="1"/>
  <c r="DZ35" i="1" s="1"/>
  <c r="DY36" i="1"/>
  <c r="DZ36" i="1" s="1"/>
  <c r="DY37" i="1"/>
  <c r="DZ37" i="1" s="1"/>
  <c r="DY38" i="1"/>
  <c r="DZ38" i="1" s="1"/>
  <c r="DY39" i="1"/>
  <c r="DZ39" i="1" s="1"/>
  <c r="DY40" i="1"/>
  <c r="DZ40" i="1" s="1"/>
  <c r="DY41" i="1"/>
  <c r="DZ41" i="1" s="1"/>
  <c r="DY42" i="1"/>
  <c r="DZ42" i="1" s="1"/>
  <c r="DY43" i="1"/>
  <c r="DZ43" i="1" s="1"/>
  <c r="DY44" i="1"/>
  <c r="DZ44" i="1" s="1"/>
  <c r="DY45" i="1"/>
  <c r="DZ45" i="1" s="1"/>
  <c r="DY46" i="1"/>
  <c r="DZ46" i="1" s="1"/>
  <c r="DY47" i="1"/>
  <c r="DZ47" i="1" s="1"/>
  <c r="DY48" i="1"/>
  <c r="DZ48" i="1" s="1"/>
  <c r="DY49" i="1"/>
  <c r="DZ49" i="1" s="1"/>
  <c r="DY50" i="1"/>
  <c r="DZ50" i="1" s="1"/>
  <c r="DY51" i="1"/>
  <c r="DZ51" i="1" s="1"/>
  <c r="DY52" i="1"/>
  <c r="DZ52" i="1" s="1"/>
  <c r="DY53" i="1"/>
  <c r="DZ53" i="1" s="1"/>
  <c r="DY54" i="1"/>
  <c r="DZ54" i="1" s="1"/>
  <c r="DY55" i="1"/>
  <c r="DZ55" i="1" s="1"/>
  <c r="DY56" i="1"/>
  <c r="DZ56" i="1" s="1"/>
  <c r="DY57" i="1"/>
  <c r="DZ57" i="1" s="1"/>
  <c r="DY58" i="1"/>
  <c r="DZ58" i="1" s="1"/>
  <c r="DY59" i="1"/>
  <c r="DZ59" i="1" s="1"/>
  <c r="DY60" i="1"/>
  <c r="DZ60" i="1" s="1"/>
  <c r="DY61" i="1"/>
  <c r="DZ61" i="1" s="1"/>
  <c r="DY62" i="1"/>
  <c r="DZ62" i="1" s="1"/>
  <c r="DY63" i="1"/>
  <c r="DZ63" i="1" s="1"/>
  <c r="DY64" i="1"/>
  <c r="DZ64" i="1" s="1"/>
  <c r="DY65" i="1"/>
  <c r="DZ65" i="1" s="1"/>
  <c r="DY66" i="1"/>
  <c r="DZ66" i="1" s="1"/>
  <c r="DY67" i="1"/>
  <c r="DZ67" i="1" s="1"/>
  <c r="DY68" i="1"/>
  <c r="DZ68" i="1" s="1"/>
  <c r="DY69" i="1"/>
  <c r="DZ69" i="1" s="1"/>
  <c r="DY70" i="1"/>
  <c r="DZ70" i="1" s="1"/>
  <c r="DY71" i="1"/>
  <c r="DZ71" i="1" s="1"/>
  <c r="DY72" i="1"/>
  <c r="DZ72" i="1" s="1"/>
  <c r="DY73" i="1"/>
  <c r="DZ73" i="1" s="1"/>
  <c r="DY74" i="1"/>
  <c r="DZ74" i="1" s="1"/>
  <c r="DY75" i="1"/>
  <c r="DZ75" i="1" s="1"/>
  <c r="DY76" i="1"/>
  <c r="DZ76" i="1" s="1"/>
  <c r="DY77" i="1"/>
  <c r="DZ77" i="1" s="1"/>
  <c r="DY78" i="1"/>
  <c r="DZ78" i="1" s="1"/>
  <c r="DY79" i="1"/>
  <c r="DZ79" i="1" s="1"/>
  <c r="DY80" i="1"/>
  <c r="DZ80" i="1" s="1"/>
  <c r="DY81" i="1"/>
  <c r="DZ81" i="1" s="1"/>
  <c r="DY82" i="1"/>
  <c r="DZ82" i="1" s="1"/>
  <c r="DY83" i="1"/>
  <c r="DZ83" i="1" s="1"/>
  <c r="DY84" i="1"/>
  <c r="DZ84" i="1" s="1"/>
  <c r="DY85" i="1"/>
  <c r="DZ85" i="1" s="1"/>
  <c r="DY86" i="1"/>
  <c r="DZ86" i="1" s="1"/>
  <c r="DY87" i="1"/>
  <c r="DZ87" i="1" s="1"/>
  <c r="DY88" i="1"/>
  <c r="DZ88" i="1" s="1"/>
  <c r="DY89" i="1"/>
  <c r="DZ89" i="1" s="1"/>
  <c r="DY90" i="1"/>
  <c r="DZ90" i="1" s="1"/>
  <c r="DY91" i="1"/>
  <c r="DZ91" i="1" s="1"/>
  <c r="DY92" i="1"/>
  <c r="DZ92" i="1" s="1"/>
  <c r="DY93" i="1"/>
  <c r="DZ93" i="1" s="1"/>
  <c r="DY94" i="1"/>
  <c r="DZ94" i="1" s="1"/>
  <c r="DY95" i="1"/>
  <c r="DZ95" i="1" s="1"/>
  <c r="DY96" i="1"/>
  <c r="DZ96" i="1" s="1"/>
  <c r="DY97" i="1"/>
  <c r="DZ97" i="1" s="1"/>
  <c r="DY98" i="1"/>
  <c r="DZ98" i="1" s="1"/>
  <c r="DY99" i="1"/>
  <c r="DZ99" i="1" s="1"/>
  <c r="DY100" i="1"/>
  <c r="DZ100" i="1" s="1"/>
  <c r="DY101" i="1"/>
  <c r="DZ101" i="1" s="1"/>
  <c r="DY102" i="1"/>
  <c r="DZ102" i="1" s="1"/>
  <c r="DY103" i="1"/>
  <c r="DZ103" i="1" s="1"/>
  <c r="DY104" i="1"/>
  <c r="DZ104" i="1" s="1"/>
  <c r="DY105" i="1"/>
  <c r="DZ105" i="1" s="1"/>
  <c r="DY106" i="1"/>
  <c r="DZ106" i="1" s="1"/>
  <c r="DY107" i="1"/>
  <c r="DZ107" i="1" s="1"/>
  <c r="DY108" i="1"/>
  <c r="DZ108" i="1" s="1"/>
  <c r="DY109" i="1"/>
  <c r="DZ109" i="1" s="1"/>
  <c r="DY110" i="1"/>
  <c r="DZ110" i="1" s="1"/>
  <c r="DY111" i="1"/>
  <c r="DZ111" i="1" s="1"/>
  <c r="DY112" i="1"/>
  <c r="DZ112" i="1" s="1"/>
  <c r="DY113" i="1"/>
  <c r="DZ113" i="1" s="1"/>
  <c r="DY114" i="1"/>
  <c r="DZ114" i="1" s="1"/>
  <c r="DY115" i="1"/>
  <c r="DZ115" i="1" s="1"/>
  <c r="DY116" i="1"/>
  <c r="DZ116" i="1" s="1"/>
  <c r="DY117" i="1"/>
  <c r="DZ117" i="1" s="1"/>
  <c r="DY118" i="1"/>
  <c r="DZ118" i="1" s="1"/>
  <c r="DY119" i="1"/>
  <c r="DZ119" i="1" s="1"/>
  <c r="DY120" i="1"/>
  <c r="DZ120" i="1" s="1"/>
  <c r="DY121" i="1"/>
  <c r="DZ121" i="1" s="1"/>
  <c r="DY122" i="1"/>
  <c r="DZ122" i="1" s="1"/>
  <c r="DY123" i="1"/>
  <c r="DZ123" i="1" s="1"/>
  <c r="DY124" i="1"/>
  <c r="DZ124" i="1" s="1"/>
  <c r="DY125" i="1"/>
  <c r="DZ125" i="1" s="1"/>
  <c r="DY126" i="1"/>
  <c r="DZ126" i="1" s="1"/>
  <c r="DY127" i="1"/>
  <c r="DZ127" i="1" s="1"/>
  <c r="DY3" i="1"/>
  <c r="DZ3" i="1" s="1"/>
  <c r="DV4" i="1"/>
  <c r="DW4" i="1" s="1"/>
  <c r="DV5" i="1"/>
  <c r="DW5" i="1" s="1"/>
  <c r="DV6" i="1"/>
  <c r="DW6" i="1" s="1"/>
  <c r="DV7" i="1"/>
  <c r="DW7" i="1" s="1"/>
  <c r="DV8" i="1"/>
  <c r="DW8" i="1" s="1"/>
  <c r="DV9" i="1"/>
  <c r="DW9" i="1" s="1"/>
  <c r="DV10" i="1"/>
  <c r="DW10" i="1" s="1"/>
  <c r="DV11" i="1"/>
  <c r="DW11" i="1" s="1"/>
  <c r="DV12" i="1"/>
  <c r="DW12" i="1" s="1"/>
  <c r="DV13" i="1"/>
  <c r="DW13" i="1" s="1"/>
  <c r="DV14" i="1"/>
  <c r="DW14" i="1" s="1"/>
  <c r="DV15" i="1"/>
  <c r="DW15" i="1" s="1"/>
  <c r="DV16" i="1"/>
  <c r="DW16" i="1" s="1"/>
  <c r="DV17" i="1"/>
  <c r="DW17" i="1" s="1"/>
  <c r="DV18" i="1"/>
  <c r="DW18" i="1" s="1"/>
  <c r="DV19" i="1"/>
  <c r="DW19" i="1" s="1"/>
  <c r="DV20" i="1"/>
  <c r="DW20" i="1" s="1"/>
  <c r="DV21" i="1"/>
  <c r="DW21" i="1" s="1"/>
  <c r="DV22" i="1"/>
  <c r="DW22" i="1" s="1"/>
  <c r="DV23" i="1"/>
  <c r="DW23" i="1" s="1"/>
  <c r="DV24" i="1"/>
  <c r="DW24" i="1" s="1"/>
  <c r="DV25" i="1"/>
  <c r="DW25" i="1" s="1"/>
  <c r="DV26" i="1"/>
  <c r="DW26" i="1" s="1"/>
  <c r="DV27" i="1"/>
  <c r="DW27" i="1" s="1"/>
  <c r="DV28" i="1"/>
  <c r="DW28" i="1" s="1"/>
  <c r="DV29" i="1"/>
  <c r="DW29" i="1" s="1"/>
  <c r="DV30" i="1"/>
  <c r="DW30" i="1" s="1"/>
  <c r="DV31" i="1"/>
  <c r="DW31" i="1" s="1"/>
  <c r="DV32" i="1"/>
  <c r="DW32" i="1" s="1"/>
  <c r="DV33" i="1"/>
  <c r="DW33" i="1" s="1"/>
  <c r="DV34" i="1"/>
  <c r="DW34" i="1" s="1"/>
  <c r="DV35" i="1"/>
  <c r="DW35" i="1" s="1"/>
  <c r="DV36" i="1"/>
  <c r="DW36" i="1" s="1"/>
  <c r="DV37" i="1"/>
  <c r="DW37" i="1" s="1"/>
  <c r="DV38" i="1"/>
  <c r="DW38" i="1" s="1"/>
  <c r="DV39" i="1"/>
  <c r="DW39" i="1" s="1"/>
  <c r="DV40" i="1"/>
  <c r="DW40" i="1" s="1"/>
  <c r="DV41" i="1"/>
  <c r="DW41" i="1" s="1"/>
  <c r="DV42" i="1"/>
  <c r="DW42" i="1" s="1"/>
  <c r="DV43" i="1"/>
  <c r="DW43" i="1" s="1"/>
  <c r="DV44" i="1"/>
  <c r="DW44" i="1" s="1"/>
  <c r="DV45" i="1"/>
  <c r="DW45" i="1" s="1"/>
  <c r="DV46" i="1"/>
  <c r="DW46" i="1" s="1"/>
  <c r="DV47" i="1"/>
  <c r="DW47" i="1" s="1"/>
  <c r="DV48" i="1"/>
  <c r="DW48" i="1" s="1"/>
  <c r="DV49" i="1"/>
  <c r="DW49" i="1" s="1"/>
  <c r="DV50" i="1"/>
  <c r="DW50" i="1" s="1"/>
  <c r="DV51" i="1"/>
  <c r="DW51" i="1" s="1"/>
  <c r="DV52" i="1"/>
  <c r="DW52" i="1" s="1"/>
  <c r="DV53" i="1"/>
  <c r="DW53" i="1" s="1"/>
  <c r="DV54" i="1"/>
  <c r="DW54" i="1" s="1"/>
  <c r="DV55" i="1"/>
  <c r="DW55" i="1" s="1"/>
  <c r="DV56" i="1"/>
  <c r="DW56" i="1" s="1"/>
  <c r="DV57" i="1"/>
  <c r="DW57" i="1" s="1"/>
  <c r="DV58" i="1"/>
  <c r="DW58" i="1" s="1"/>
  <c r="DV59" i="1"/>
  <c r="DW59" i="1" s="1"/>
  <c r="DV60" i="1"/>
  <c r="DW60" i="1" s="1"/>
  <c r="DV61" i="1"/>
  <c r="DW61" i="1" s="1"/>
  <c r="DV62" i="1"/>
  <c r="DW62" i="1" s="1"/>
  <c r="DV63" i="1"/>
  <c r="DW63" i="1" s="1"/>
  <c r="DV64" i="1"/>
  <c r="DW64" i="1" s="1"/>
  <c r="DV65" i="1"/>
  <c r="DW65" i="1" s="1"/>
  <c r="DV66" i="1"/>
  <c r="DW66" i="1" s="1"/>
  <c r="DV67" i="1"/>
  <c r="DW67" i="1" s="1"/>
  <c r="DV68" i="1"/>
  <c r="DW68" i="1" s="1"/>
  <c r="DV69" i="1"/>
  <c r="DW69" i="1" s="1"/>
  <c r="DV70" i="1"/>
  <c r="DW70" i="1" s="1"/>
  <c r="DV71" i="1"/>
  <c r="DW71" i="1" s="1"/>
  <c r="DV72" i="1"/>
  <c r="DW72" i="1" s="1"/>
  <c r="DV73" i="1"/>
  <c r="DW73" i="1" s="1"/>
  <c r="DV74" i="1"/>
  <c r="DW74" i="1" s="1"/>
  <c r="DV75" i="1"/>
  <c r="DW75" i="1" s="1"/>
  <c r="DV76" i="1"/>
  <c r="DW76" i="1" s="1"/>
  <c r="DV77" i="1"/>
  <c r="DW77" i="1" s="1"/>
  <c r="DV78" i="1"/>
  <c r="DW78" i="1" s="1"/>
  <c r="DV79" i="1"/>
  <c r="DW79" i="1" s="1"/>
  <c r="DV80" i="1"/>
  <c r="DW80" i="1" s="1"/>
  <c r="DV81" i="1"/>
  <c r="DW81" i="1" s="1"/>
  <c r="DV82" i="1"/>
  <c r="DW82" i="1" s="1"/>
  <c r="DV83" i="1"/>
  <c r="DW83" i="1" s="1"/>
  <c r="DV84" i="1"/>
  <c r="DW84" i="1" s="1"/>
  <c r="DV85" i="1"/>
  <c r="DW85" i="1" s="1"/>
  <c r="DV86" i="1"/>
  <c r="DW86" i="1" s="1"/>
  <c r="DV87" i="1"/>
  <c r="DW87" i="1" s="1"/>
  <c r="DV88" i="1"/>
  <c r="DW88" i="1" s="1"/>
  <c r="DV89" i="1"/>
  <c r="DW89" i="1" s="1"/>
  <c r="DV90" i="1"/>
  <c r="DW90" i="1" s="1"/>
  <c r="DV91" i="1"/>
  <c r="DW91" i="1" s="1"/>
  <c r="DV92" i="1"/>
  <c r="DW92" i="1" s="1"/>
  <c r="DV93" i="1"/>
  <c r="DW93" i="1" s="1"/>
  <c r="DV94" i="1"/>
  <c r="DW94" i="1" s="1"/>
  <c r="DV95" i="1"/>
  <c r="DW95" i="1" s="1"/>
  <c r="DV96" i="1"/>
  <c r="DW96" i="1" s="1"/>
  <c r="DV97" i="1"/>
  <c r="DW97" i="1" s="1"/>
  <c r="DV98" i="1"/>
  <c r="DW98" i="1" s="1"/>
  <c r="DV99" i="1"/>
  <c r="DW99" i="1" s="1"/>
  <c r="DV100" i="1"/>
  <c r="DW100" i="1" s="1"/>
  <c r="DV101" i="1"/>
  <c r="DW101" i="1" s="1"/>
  <c r="DV102" i="1"/>
  <c r="DW102" i="1" s="1"/>
  <c r="DV103" i="1"/>
  <c r="DW103" i="1" s="1"/>
  <c r="DV104" i="1"/>
  <c r="DW104" i="1" s="1"/>
  <c r="DV105" i="1"/>
  <c r="DW105" i="1" s="1"/>
  <c r="DV106" i="1"/>
  <c r="DW106" i="1" s="1"/>
  <c r="DV107" i="1"/>
  <c r="DW107" i="1" s="1"/>
  <c r="DV108" i="1"/>
  <c r="DW108" i="1" s="1"/>
  <c r="DV109" i="1"/>
  <c r="DW109" i="1" s="1"/>
  <c r="DV110" i="1"/>
  <c r="DW110" i="1" s="1"/>
  <c r="DV111" i="1"/>
  <c r="DW111" i="1" s="1"/>
  <c r="DV112" i="1"/>
  <c r="DW112" i="1" s="1"/>
  <c r="DV113" i="1"/>
  <c r="DW113" i="1" s="1"/>
  <c r="DV114" i="1"/>
  <c r="DW114" i="1" s="1"/>
  <c r="DV115" i="1"/>
  <c r="DW115" i="1" s="1"/>
  <c r="DV116" i="1"/>
  <c r="DW116" i="1" s="1"/>
  <c r="DV117" i="1"/>
  <c r="DW117" i="1" s="1"/>
  <c r="DV118" i="1"/>
  <c r="DW118" i="1" s="1"/>
  <c r="DV119" i="1"/>
  <c r="DW119" i="1" s="1"/>
  <c r="DV120" i="1"/>
  <c r="DW120" i="1" s="1"/>
  <c r="DV121" i="1"/>
  <c r="DW121" i="1" s="1"/>
  <c r="DV122" i="1"/>
  <c r="DW122" i="1" s="1"/>
  <c r="DV123" i="1"/>
  <c r="DW123" i="1" s="1"/>
  <c r="DV124" i="1"/>
  <c r="DW124" i="1" s="1"/>
  <c r="DV125" i="1"/>
  <c r="DW125" i="1" s="1"/>
  <c r="DV126" i="1"/>
  <c r="DW126" i="1" s="1"/>
  <c r="DV127" i="1"/>
  <c r="DW127" i="1" s="1"/>
  <c r="DV3" i="1"/>
  <c r="DW3" i="1" s="1"/>
  <c r="DS4" i="1"/>
  <c r="DT4" i="1" s="1"/>
  <c r="DS5" i="1"/>
  <c r="DT5" i="1" s="1"/>
  <c r="DS6" i="1"/>
  <c r="DT6" i="1" s="1"/>
  <c r="DS7" i="1"/>
  <c r="DT7" i="1" s="1"/>
  <c r="DS8" i="1"/>
  <c r="DT8" i="1" s="1"/>
  <c r="DS9" i="1"/>
  <c r="DT9" i="1" s="1"/>
  <c r="DS10" i="1"/>
  <c r="DT10" i="1" s="1"/>
  <c r="DS11" i="1"/>
  <c r="DT11" i="1" s="1"/>
  <c r="DS12" i="1"/>
  <c r="DT12" i="1" s="1"/>
  <c r="DS13" i="1"/>
  <c r="DT13" i="1" s="1"/>
  <c r="DS14" i="1"/>
  <c r="DT14" i="1" s="1"/>
  <c r="DS15" i="1"/>
  <c r="DT15" i="1" s="1"/>
  <c r="DS16" i="1"/>
  <c r="DT16" i="1" s="1"/>
  <c r="DS17" i="1"/>
  <c r="DT17" i="1" s="1"/>
  <c r="DS18" i="1"/>
  <c r="DT18" i="1" s="1"/>
  <c r="DS19" i="1"/>
  <c r="DT19" i="1" s="1"/>
  <c r="DS20" i="1"/>
  <c r="DT20" i="1" s="1"/>
  <c r="DS21" i="1"/>
  <c r="DT21" i="1" s="1"/>
  <c r="DS22" i="1"/>
  <c r="DT22" i="1" s="1"/>
  <c r="DS23" i="1"/>
  <c r="DT23" i="1" s="1"/>
  <c r="DS24" i="1"/>
  <c r="DT24" i="1" s="1"/>
  <c r="DS25" i="1"/>
  <c r="DT25" i="1" s="1"/>
  <c r="DS26" i="1"/>
  <c r="DT26" i="1" s="1"/>
  <c r="DS27" i="1"/>
  <c r="DT27" i="1" s="1"/>
  <c r="DS28" i="1"/>
  <c r="DT28" i="1" s="1"/>
  <c r="DS29" i="1"/>
  <c r="DT29" i="1" s="1"/>
  <c r="DS30" i="1"/>
  <c r="DT30" i="1" s="1"/>
  <c r="DS31" i="1"/>
  <c r="DT31" i="1" s="1"/>
  <c r="DS32" i="1"/>
  <c r="DT32" i="1" s="1"/>
  <c r="DS33" i="1"/>
  <c r="DT33" i="1" s="1"/>
  <c r="DS34" i="1"/>
  <c r="DT34" i="1" s="1"/>
  <c r="DS35" i="1"/>
  <c r="DT35" i="1" s="1"/>
  <c r="DS36" i="1"/>
  <c r="DT36" i="1" s="1"/>
  <c r="DS37" i="1"/>
  <c r="DT37" i="1" s="1"/>
  <c r="DS38" i="1"/>
  <c r="DT38" i="1" s="1"/>
  <c r="DS39" i="1"/>
  <c r="DT39" i="1" s="1"/>
  <c r="DS40" i="1"/>
  <c r="DT40" i="1" s="1"/>
  <c r="DS41" i="1"/>
  <c r="DT41" i="1" s="1"/>
  <c r="DS42" i="1"/>
  <c r="DT42" i="1" s="1"/>
  <c r="DS43" i="1"/>
  <c r="DT43" i="1" s="1"/>
  <c r="DS44" i="1"/>
  <c r="DT44" i="1" s="1"/>
  <c r="DS45" i="1"/>
  <c r="DT45" i="1" s="1"/>
  <c r="DS46" i="1"/>
  <c r="DT46" i="1" s="1"/>
  <c r="DS47" i="1"/>
  <c r="DT47" i="1" s="1"/>
  <c r="DS48" i="1"/>
  <c r="DT48" i="1" s="1"/>
  <c r="DS49" i="1"/>
  <c r="DT49" i="1" s="1"/>
  <c r="DS50" i="1"/>
  <c r="DT50" i="1" s="1"/>
  <c r="DS51" i="1"/>
  <c r="DT51" i="1" s="1"/>
  <c r="DS52" i="1"/>
  <c r="DT52" i="1" s="1"/>
  <c r="DS53" i="1"/>
  <c r="DT53" i="1" s="1"/>
  <c r="DS54" i="1"/>
  <c r="DT54" i="1" s="1"/>
  <c r="DS55" i="1"/>
  <c r="DT55" i="1" s="1"/>
  <c r="DS56" i="1"/>
  <c r="DT56" i="1" s="1"/>
  <c r="DS57" i="1"/>
  <c r="DT57" i="1" s="1"/>
  <c r="DS58" i="1"/>
  <c r="DT58" i="1" s="1"/>
  <c r="DS59" i="1"/>
  <c r="DT59" i="1" s="1"/>
  <c r="DS60" i="1"/>
  <c r="DT60" i="1" s="1"/>
  <c r="DS61" i="1"/>
  <c r="DT61" i="1" s="1"/>
  <c r="DS62" i="1"/>
  <c r="DT62" i="1" s="1"/>
  <c r="DS63" i="1"/>
  <c r="DT63" i="1" s="1"/>
  <c r="DS64" i="1"/>
  <c r="DT64" i="1" s="1"/>
  <c r="DS65" i="1"/>
  <c r="DT65" i="1" s="1"/>
  <c r="DS66" i="1"/>
  <c r="DT66" i="1" s="1"/>
  <c r="DS67" i="1"/>
  <c r="DT67" i="1" s="1"/>
  <c r="DS68" i="1"/>
  <c r="DT68" i="1" s="1"/>
  <c r="DS69" i="1"/>
  <c r="DT69" i="1" s="1"/>
  <c r="DS70" i="1"/>
  <c r="DT70" i="1" s="1"/>
  <c r="DS71" i="1"/>
  <c r="DT71" i="1" s="1"/>
  <c r="DS72" i="1"/>
  <c r="DT72" i="1" s="1"/>
  <c r="DS73" i="1"/>
  <c r="DT73" i="1" s="1"/>
  <c r="DS74" i="1"/>
  <c r="DT74" i="1" s="1"/>
  <c r="DS75" i="1"/>
  <c r="DT75" i="1" s="1"/>
  <c r="DS76" i="1"/>
  <c r="DT76" i="1" s="1"/>
  <c r="DS77" i="1"/>
  <c r="DT77" i="1" s="1"/>
  <c r="DS78" i="1"/>
  <c r="DT78" i="1" s="1"/>
  <c r="DS79" i="1"/>
  <c r="DT79" i="1" s="1"/>
  <c r="DS80" i="1"/>
  <c r="DT80" i="1" s="1"/>
  <c r="DS81" i="1"/>
  <c r="DT81" i="1" s="1"/>
  <c r="DS82" i="1"/>
  <c r="DT82" i="1" s="1"/>
  <c r="DS83" i="1"/>
  <c r="DT83" i="1" s="1"/>
  <c r="DS84" i="1"/>
  <c r="DT84" i="1" s="1"/>
  <c r="DS85" i="1"/>
  <c r="DT85" i="1" s="1"/>
  <c r="DS86" i="1"/>
  <c r="DT86" i="1" s="1"/>
  <c r="DS87" i="1"/>
  <c r="DT87" i="1" s="1"/>
  <c r="DS88" i="1"/>
  <c r="DT88" i="1" s="1"/>
  <c r="DS89" i="1"/>
  <c r="DT89" i="1" s="1"/>
  <c r="DS90" i="1"/>
  <c r="DT90" i="1" s="1"/>
  <c r="DS91" i="1"/>
  <c r="DT91" i="1" s="1"/>
  <c r="DS92" i="1"/>
  <c r="DT92" i="1" s="1"/>
  <c r="DS93" i="1"/>
  <c r="DT93" i="1" s="1"/>
  <c r="DS94" i="1"/>
  <c r="DT94" i="1" s="1"/>
  <c r="DS95" i="1"/>
  <c r="DT95" i="1" s="1"/>
  <c r="DS96" i="1"/>
  <c r="DT96" i="1" s="1"/>
  <c r="DS97" i="1"/>
  <c r="DT97" i="1" s="1"/>
  <c r="DS98" i="1"/>
  <c r="DT98" i="1" s="1"/>
  <c r="DS99" i="1"/>
  <c r="DT99" i="1" s="1"/>
  <c r="DS100" i="1"/>
  <c r="DT100" i="1" s="1"/>
  <c r="DS101" i="1"/>
  <c r="DT101" i="1" s="1"/>
  <c r="DS102" i="1"/>
  <c r="DT102" i="1" s="1"/>
  <c r="DS103" i="1"/>
  <c r="DT103" i="1" s="1"/>
  <c r="DS104" i="1"/>
  <c r="DT104" i="1" s="1"/>
  <c r="DS105" i="1"/>
  <c r="DT105" i="1" s="1"/>
  <c r="DS106" i="1"/>
  <c r="DT106" i="1" s="1"/>
  <c r="DS107" i="1"/>
  <c r="DT107" i="1" s="1"/>
  <c r="DS108" i="1"/>
  <c r="DT108" i="1" s="1"/>
  <c r="DS109" i="1"/>
  <c r="DT109" i="1" s="1"/>
  <c r="DS110" i="1"/>
  <c r="DT110" i="1" s="1"/>
  <c r="DS111" i="1"/>
  <c r="DT111" i="1" s="1"/>
  <c r="DS112" i="1"/>
  <c r="DT112" i="1" s="1"/>
  <c r="DS113" i="1"/>
  <c r="DT113" i="1" s="1"/>
  <c r="DS114" i="1"/>
  <c r="DT114" i="1" s="1"/>
  <c r="DS115" i="1"/>
  <c r="DT115" i="1" s="1"/>
  <c r="DS116" i="1"/>
  <c r="DT116" i="1" s="1"/>
  <c r="DS117" i="1"/>
  <c r="DT117" i="1" s="1"/>
  <c r="DS118" i="1"/>
  <c r="DT118" i="1" s="1"/>
  <c r="DS119" i="1"/>
  <c r="DT119" i="1" s="1"/>
  <c r="DS120" i="1"/>
  <c r="DT120" i="1" s="1"/>
  <c r="DS121" i="1"/>
  <c r="DT121" i="1" s="1"/>
  <c r="DS122" i="1"/>
  <c r="DT122" i="1" s="1"/>
  <c r="DS123" i="1"/>
  <c r="DT123" i="1" s="1"/>
  <c r="DS124" i="1"/>
  <c r="DT124" i="1" s="1"/>
  <c r="DS125" i="1"/>
  <c r="DT125" i="1" s="1"/>
  <c r="DS126" i="1"/>
  <c r="DT126" i="1" s="1"/>
  <c r="DS127" i="1"/>
  <c r="DT127" i="1" s="1"/>
  <c r="DS3" i="1"/>
  <c r="DT3" i="1" s="1"/>
  <c r="DP4" i="1"/>
  <c r="DQ4" i="1" s="1"/>
  <c r="DP5" i="1"/>
  <c r="DQ5" i="1" s="1"/>
  <c r="DP6" i="1"/>
  <c r="DQ6" i="1" s="1"/>
  <c r="DP7" i="1"/>
  <c r="DQ7" i="1" s="1"/>
  <c r="DP8" i="1"/>
  <c r="DQ8" i="1" s="1"/>
  <c r="DP9" i="1"/>
  <c r="DQ9" i="1" s="1"/>
  <c r="DP10" i="1"/>
  <c r="DQ10" i="1" s="1"/>
  <c r="DP11" i="1"/>
  <c r="DQ11" i="1" s="1"/>
  <c r="DP12" i="1"/>
  <c r="DQ12" i="1" s="1"/>
  <c r="DP13" i="1"/>
  <c r="DQ13" i="1" s="1"/>
  <c r="DP14" i="1"/>
  <c r="DQ14" i="1" s="1"/>
  <c r="DP15" i="1"/>
  <c r="DQ15" i="1" s="1"/>
  <c r="DP16" i="1"/>
  <c r="DQ16" i="1" s="1"/>
  <c r="DP17" i="1"/>
  <c r="DQ17" i="1" s="1"/>
  <c r="DP18" i="1"/>
  <c r="DQ18" i="1" s="1"/>
  <c r="DP19" i="1"/>
  <c r="DQ19" i="1" s="1"/>
  <c r="DP20" i="1"/>
  <c r="DQ20" i="1" s="1"/>
  <c r="DP21" i="1"/>
  <c r="DQ21" i="1" s="1"/>
  <c r="DP22" i="1"/>
  <c r="DQ22" i="1" s="1"/>
  <c r="DP23" i="1"/>
  <c r="DQ23" i="1" s="1"/>
  <c r="DP24" i="1"/>
  <c r="DQ24" i="1" s="1"/>
  <c r="DP25" i="1"/>
  <c r="DQ25" i="1" s="1"/>
  <c r="DP26" i="1"/>
  <c r="DQ26" i="1" s="1"/>
  <c r="DP27" i="1"/>
  <c r="DQ27" i="1" s="1"/>
  <c r="DP28" i="1"/>
  <c r="DQ28" i="1" s="1"/>
  <c r="DP29" i="1"/>
  <c r="DQ29" i="1" s="1"/>
  <c r="DP30" i="1"/>
  <c r="DQ30" i="1" s="1"/>
  <c r="DP31" i="1"/>
  <c r="DQ31" i="1" s="1"/>
  <c r="DP32" i="1"/>
  <c r="DQ32" i="1" s="1"/>
  <c r="DP33" i="1"/>
  <c r="DQ33" i="1" s="1"/>
  <c r="DP34" i="1"/>
  <c r="DQ34" i="1" s="1"/>
  <c r="DP35" i="1"/>
  <c r="DQ35" i="1" s="1"/>
  <c r="DP36" i="1"/>
  <c r="DQ36" i="1" s="1"/>
  <c r="DP37" i="1"/>
  <c r="DQ37" i="1" s="1"/>
  <c r="DP38" i="1"/>
  <c r="DQ38" i="1" s="1"/>
  <c r="DP39" i="1"/>
  <c r="DQ39" i="1" s="1"/>
  <c r="DP40" i="1"/>
  <c r="DQ40" i="1" s="1"/>
  <c r="DP41" i="1"/>
  <c r="DQ41" i="1" s="1"/>
  <c r="DP42" i="1"/>
  <c r="DQ42" i="1" s="1"/>
  <c r="DP43" i="1"/>
  <c r="DQ43" i="1" s="1"/>
  <c r="DP44" i="1"/>
  <c r="DQ44" i="1" s="1"/>
  <c r="DP45" i="1"/>
  <c r="DQ45" i="1" s="1"/>
  <c r="DP46" i="1"/>
  <c r="DQ46" i="1" s="1"/>
  <c r="DP47" i="1"/>
  <c r="DQ47" i="1" s="1"/>
  <c r="DP48" i="1"/>
  <c r="DQ48" i="1" s="1"/>
  <c r="DP49" i="1"/>
  <c r="DQ49" i="1" s="1"/>
  <c r="DP50" i="1"/>
  <c r="DQ50" i="1" s="1"/>
  <c r="DP51" i="1"/>
  <c r="DQ51" i="1" s="1"/>
  <c r="DP52" i="1"/>
  <c r="DQ52" i="1" s="1"/>
  <c r="DP53" i="1"/>
  <c r="DQ53" i="1" s="1"/>
  <c r="DP54" i="1"/>
  <c r="DQ54" i="1" s="1"/>
  <c r="DP55" i="1"/>
  <c r="DQ55" i="1" s="1"/>
  <c r="DP56" i="1"/>
  <c r="DQ56" i="1" s="1"/>
  <c r="DP57" i="1"/>
  <c r="DQ57" i="1" s="1"/>
  <c r="DP58" i="1"/>
  <c r="DQ58" i="1" s="1"/>
  <c r="DP59" i="1"/>
  <c r="DQ59" i="1" s="1"/>
  <c r="DP60" i="1"/>
  <c r="DQ60" i="1" s="1"/>
  <c r="DP61" i="1"/>
  <c r="DQ61" i="1" s="1"/>
  <c r="DP62" i="1"/>
  <c r="DQ62" i="1" s="1"/>
  <c r="DP63" i="1"/>
  <c r="DQ63" i="1" s="1"/>
  <c r="DP64" i="1"/>
  <c r="DQ64" i="1" s="1"/>
  <c r="DP65" i="1"/>
  <c r="DQ65" i="1" s="1"/>
  <c r="DP66" i="1"/>
  <c r="DQ66" i="1" s="1"/>
  <c r="DP67" i="1"/>
  <c r="DQ67" i="1" s="1"/>
  <c r="DP68" i="1"/>
  <c r="DQ68" i="1" s="1"/>
  <c r="DP69" i="1"/>
  <c r="DQ69" i="1" s="1"/>
  <c r="DP70" i="1"/>
  <c r="DQ70" i="1" s="1"/>
  <c r="DP71" i="1"/>
  <c r="DQ71" i="1" s="1"/>
  <c r="DP72" i="1"/>
  <c r="DQ72" i="1" s="1"/>
  <c r="DP73" i="1"/>
  <c r="DQ73" i="1" s="1"/>
  <c r="DP74" i="1"/>
  <c r="DQ74" i="1" s="1"/>
  <c r="DP75" i="1"/>
  <c r="DQ75" i="1" s="1"/>
  <c r="DP76" i="1"/>
  <c r="DQ76" i="1" s="1"/>
  <c r="DP77" i="1"/>
  <c r="DQ77" i="1" s="1"/>
  <c r="DP78" i="1"/>
  <c r="DQ78" i="1" s="1"/>
  <c r="DP79" i="1"/>
  <c r="DQ79" i="1" s="1"/>
  <c r="DP80" i="1"/>
  <c r="DQ80" i="1" s="1"/>
  <c r="DP81" i="1"/>
  <c r="DQ81" i="1" s="1"/>
  <c r="DP82" i="1"/>
  <c r="DQ82" i="1" s="1"/>
  <c r="DP83" i="1"/>
  <c r="DQ83" i="1" s="1"/>
  <c r="DP84" i="1"/>
  <c r="DQ84" i="1" s="1"/>
  <c r="DP85" i="1"/>
  <c r="DQ85" i="1" s="1"/>
  <c r="DP86" i="1"/>
  <c r="DQ86" i="1" s="1"/>
  <c r="DP87" i="1"/>
  <c r="DQ87" i="1" s="1"/>
  <c r="DP88" i="1"/>
  <c r="DQ88" i="1" s="1"/>
  <c r="DP89" i="1"/>
  <c r="DQ89" i="1" s="1"/>
  <c r="DP90" i="1"/>
  <c r="DQ90" i="1" s="1"/>
  <c r="DP91" i="1"/>
  <c r="DQ91" i="1" s="1"/>
  <c r="DP92" i="1"/>
  <c r="DQ92" i="1" s="1"/>
  <c r="DP93" i="1"/>
  <c r="DQ93" i="1" s="1"/>
  <c r="DP94" i="1"/>
  <c r="DQ94" i="1" s="1"/>
  <c r="DP95" i="1"/>
  <c r="DQ95" i="1" s="1"/>
  <c r="DP96" i="1"/>
  <c r="DQ96" i="1" s="1"/>
  <c r="DP97" i="1"/>
  <c r="DQ97" i="1" s="1"/>
  <c r="DP98" i="1"/>
  <c r="DQ98" i="1" s="1"/>
  <c r="DP99" i="1"/>
  <c r="DQ99" i="1" s="1"/>
  <c r="DP100" i="1"/>
  <c r="DQ100" i="1" s="1"/>
  <c r="DP101" i="1"/>
  <c r="DQ101" i="1" s="1"/>
  <c r="DP102" i="1"/>
  <c r="DQ102" i="1" s="1"/>
  <c r="DP103" i="1"/>
  <c r="DQ103" i="1" s="1"/>
  <c r="DP104" i="1"/>
  <c r="DQ104" i="1" s="1"/>
  <c r="DP105" i="1"/>
  <c r="DQ105" i="1" s="1"/>
  <c r="DP106" i="1"/>
  <c r="DQ106" i="1" s="1"/>
  <c r="DP107" i="1"/>
  <c r="DQ107" i="1" s="1"/>
  <c r="DP108" i="1"/>
  <c r="DQ108" i="1" s="1"/>
  <c r="DP109" i="1"/>
  <c r="DQ109" i="1" s="1"/>
  <c r="DP110" i="1"/>
  <c r="DQ110" i="1" s="1"/>
  <c r="DP111" i="1"/>
  <c r="DQ111" i="1" s="1"/>
  <c r="DP112" i="1"/>
  <c r="DQ112" i="1" s="1"/>
  <c r="DP113" i="1"/>
  <c r="DQ113" i="1" s="1"/>
  <c r="DP114" i="1"/>
  <c r="DQ114" i="1" s="1"/>
  <c r="DP115" i="1"/>
  <c r="DQ115" i="1" s="1"/>
  <c r="DP116" i="1"/>
  <c r="DQ116" i="1" s="1"/>
  <c r="DP117" i="1"/>
  <c r="DQ117" i="1" s="1"/>
  <c r="DP118" i="1"/>
  <c r="DQ118" i="1" s="1"/>
  <c r="DP119" i="1"/>
  <c r="DQ119" i="1" s="1"/>
  <c r="DP120" i="1"/>
  <c r="DQ120" i="1" s="1"/>
  <c r="DP121" i="1"/>
  <c r="DQ121" i="1" s="1"/>
  <c r="DP122" i="1"/>
  <c r="DQ122" i="1" s="1"/>
  <c r="DP123" i="1"/>
  <c r="DQ123" i="1" s="1"/>
  <c r="DP124" i="1"/>
  <c r="DQ124" i="1" s="1"/>
  <c r="DP125" i="1"/>
  <c r="DQ125" i="1" s="1"/>
  <c r="DP126" i="1"/>
  <c r="DQ126" i="1" s="1"/>
  <c r="DP127" i="1"/>
  <c r="DQ127" i="1" s="1"/>
  <c r="DP3" i="1"/>
  <c r="DQ3" i="1" s="1"/>
  <c r="DM4" i="1"/>
  <c r="DN4" i="1" s="1"/>
  <c r="DM5" i="1"/>
  <c r="DN5" i="1" s="1"/>
  <c r="DM6" i="1"/>
  <c r="DN6" i="1" s="1"/>
  <c r="DM7" i="1"/>
  <c r="DN7" i="1" s="1"/>
  <c r="DM8" i="1"/>
  <c r="DN8" i="1" s="1"/>
  <c r="DM9" i="1"/>
  <c r="DN9" i="1" s="1"/>
  <c r="DM10" i="1"/>
  <c r="DN10" i="1" s="1"/>
  <c r="DM11" i="1"/>
  <c r="DN11" i="1" s="1"/>
  <c r="DM12" i="1"/>
  <c r="DN12" i="1" s="1"/>
  <c r="DM13" i="1"/>
  <c r="DN13" i="1" s="1"/>
  <c r="DM14" i="1"/>
  <c r="DN14" i="1" s="1"/>
  <c r="DM15" i="1"/>
  <c r="DN15" i="1" s="1"/>
  <c r="DM16" i="1"/>
  <c r="DN16" i="1" s="1"/>
  <c r="DM17" i="1"/>
  <c r="DN17" i="1" s="1"/>
  <c r="DM18" i="1"/>
  <c r="DN18" i="1" s="1"/>
  <c r="DM19" i="1"/>
  <c r="DN19" i="1" s="1"/>
  <c r="DM20" i="1"/>
  <c r="DN20" i="1" s="1"/>
  <c r="DM21" i="1"/>
  <c r="DN21" i="1" s="1"/>
  <c r="DM22" i="1"/>
  <c r="DN22" i="1" s="1"/>
  <c r="DM23" i="1"/>
  <c r="DN23" i="1" s="1"/>
  <c r="DM24" i="1"/>
  <c r="DN24" i="1" s="1"/>
  <c r="DM25" i="1"/>
  <c r="DN25" i="1" s="1"/>
  <c r="DM26" i="1"/>
  <c r="DN26" i="1" s="1"/>
  <c r="DM27" i="1"/>
  <c r="DN27" i="1" s="1"/>
  <c r="DM28" i="1"/>
  <c r="DN28" i="1" s="1"/>
  <c r="DM29" i="1"/>
  <c r="DN29" i="1" s="1"/>
  <c r="DM30" i="1"/>
  <c r="DN30" i="1" s="1"/>
  <c r="DM31" i="1"/>
  <c r="DN31" i="1" s="1"/>
  <c r="DM32" i="1"/>
  <c r="DN32" i="1" s="1"/>
  <c r="DM33" i="1"/>
  <c r="DN33" i="1" s="1"/>
  <c r="DM34" i="1"/>
  <c r="DN34" i="1" s="1"/>
  <c r="DM35" i="1"/>
  <c r="DN35" i="1" s="1"/>
  <c r="DM36" i="1"/>
  <c r="DN36" i="1" s="1"/>
  <c r="DM37" i="1"/>
  <c r="DN37" i="1" s="1"/>
  <c r="DM38" i="1"/>
  <c r="DN38" i="1" s="1"/>
  <c r="DM39" i="1"/>
  <c r="DN39" i="1" s="1"/>
  <c r="DM40" i="1"/>
  <c r="DN40" i="1" s="1"/>
  <c r="DM41" i="1"/>
  <c r="DN41" i="1" s="1"/>
  <c r="DM42" i="1"/>
  <c r="DN42" i="1" s="1"/>
  <c r="DM43" i="1"/>
  <c r="DN43" i="1" s="1"/>
  <c r="DM44" i="1"/>
  <c r="DN44" i="1" s="1"/>
  <c r="DM45" i="1"/>
  <c r="DN45" i="1" s="1"/>
  <c r="DM46" i="1"/>
  <c r="DN46" i="1" s="1"/>
  <c r="DM47" i="1"/>
  <c r="DN47" i="1" s="1"/>
  <c r="DM48" i="1"/>
  <c r="DN48" i="1" s="1"/>
  <c r="DM49" i="1"/>
  <c r="DN49" i="1" s="1"/>
  <c r="DM50" i="1"/>
  <c r="DN50" i="1" s="1"/>
  <c r="DM51" i="1"/>
  <c r="DN51" i="1" s="1"/>
  <c r="DM52" i="1"/>
  <c r="DN52" i="1" s="1"/>
  <c r="DM53" i="1"/>
  <c r="DN53" i="1" s="1"/>
  <c r="DM54" i="1"/>
  <c r="DN54" i="1" s="1"/>
  <c r="DM55" i="1"/>
  <c r="DN55" i="1" s="1"/>
  <c r="DM56" i="1"/>
  <c r="DN56" i="1" s="1"/>
  <c r="DM57" i="1"/>
  <c r="DN57" i="1" s="1"/>
  <c r="DM58" i="1"/>
  <c r="DN58" i="1" s="1"/>
  <c r="DM59" i="1"/>
  <c r="DN59" i="1" s="1"/>
  <c r="DM60" i="1"/>
  <c r="DN60" i="1" s="1"/>
  <c r="DM61" i="1"/>
  <c r="DN61" i="1" s="1"/>
  <c r="DM62" i="1"/>
  <c r="DN62" i="1" s="1"/>
  <c r="DM63" i="1"/>
  <c r="DN63" i="1" s="1"/>
  <c r="DM64" i="1"/>
  <c r="DN64" i="1" s="1"/>
  <c r="DM65" i="1"/>
  <c r="DN65" i="1" s="1"/>
  <c r="DM66" i="1"/>
  <c r="DN66" i="1" s="1"/>
  <c r="DM67" i="1"/>
  <c r="DN67" i="1" s="1"/>
  <c r="DM68" i="1"/>
  <c r="DN68" i="1" s="1"/>
  <c r="DM69" i="1"/>
  <c r="DN69" i="1" s="1"/>
  <c r="DM70" i="1"/>
  <c r="DN70" i="1" s="1"/>
  <c r="DM71" i="1"/>
  <c r="DN71" i="1" s="1"/>
  <c r="DM72" i="1"/>
  <c r="DN72" i="1" s="1"/>
  <c r="DM73" i="1"/>
  <c r="DN73" i="1" s="1"/>
  <c r="DM74" i="1"/>
  <c r="DN74" i="1" s="1"/>
  <c r="DM75" i="1"/>
  <c r="DN75" i="1" s="1"/>
  <c r="DM76" i="1"/>
  <c r="DN76" i="1" s="1"/>
  <c r="DM77" i="1"/>
  <c r="DN77" i="1" s="1"/>
  <c r="DM78" i="1"/>
  <c r="DN78" i="1" s="1"/>
  <c r="DM79" i="1"/>
  <c r="DN79" i="1" s="1"/>
  <c r="DM80" i="1"/>
  <c r="DN80" i="1" s="1"/>
  <c r="DM81" i="1"/>
  <c r="DN81" i="1" s="1"/>
  <c r="DM82" i="1"/>
  <c r="DN82" i="1" s="1"/>
  <c r="DM83" i="1"/>
  <c r="DN83" i="1" s="1"/>
  <c r="DM84" i="1"/>
  <c r="DN84" i="1" s="1"/>
  <c r="DM85" i="1"/>
  <c r="DN85" i="1" s="1"/>
  <c r="DM86" i="1"/>
  <c r="DN86" i="1" s="1"/>
  <c r="DM87" i="1"/>
  <c r="DN87" i="1" s="1"/>
  <c r="DM88" i="1"/>
  <c r="DN88" i="1" s="1"/>
  <c r="DM89" i="1"/>
  <c r="DN89" i="1" s="1"/>
  <c r="DM90" i="1"/>
  <c r="DN90" i="1" s="1"/>
  <c r="DM91" i="1"/>
  <c r="DN91" i="1" s="1"/>
  <c r="DM92" i="1"/>
  <c r="DN92" i="1" s="1"/>
  <c r="DM93" i="1"/>
  <c r="DN93" i="1" s="1"/>
  <c r="DM94" i="1"/>
  <c r="DN94" i="1" s="1"/>
  <c r="DM95" i="1"/>
  <c r="DN95" i="1" s="1"/>
  <c r="DM96" i="1"/>
  <c r="DN96" i="1" s="1"/>
  <c r="DM97" i="1"/>
  <c r="DN97" i="1" s="1"/>
  <c r="DM98" i="1"/>
  <c r="DN98" i="1" s="1"/>
  <c r="DM99" i="1"/>
  <c r="DN99" i="1" s="1"/>
  <c r="DM100" i="1"/>
  <c r="DN100" i="1" s="1"/>
  <c r="DM101" i="1"/>
  <c r="DN101" i="1" s="1"/>
  <c r="DM102" i="1"/>
  <c r="DN102" i="1" s="1"/>
  <c r="DM103" i="1"/>
  <c r="DN103" i="1" s="1"/>
  <c r="DM104" i="1"/>
  <c r="DN104" i="1" s="1"/>
  <c r="DM105" i="1"/>
  <c r="DN105" i="1" s="1"/>
  <c r="DM106" i="1"/>
  <c r="DN106" i="1" s="1"/>
  <c r="DM107" i="1"/>
  <c r="DN107" i="1" s="1"/>
  <c r="DM108" i="1"/>
  <c r="DN108" i="1" s="1"/>
  <c r="DM109" i="1"/>
  <c r="DN109" i="1" s="1"/>
  <c r="DM110" i="1"/>
  <c r="DN110" i="1" s="1"/>
  <c r="DM111" i="1"/>
  <c r="DN111" i="1" s="1"/>
  <c r="DM112" i="1"/>
  <c r="DN112" i="1" s="1"/>
  <c r="DM113" i="1"/>
  <c r="DN113" i="1" s="1"/>
  <c r="DM114" i="1"/>
  <c r="DN114" i="1" s="1"/>
  <c r="DM115" i="1"/>
  <c r="DN115" i="1" s="1"/>
  <c r="DM116" i="1"/>
  <c r="DN116" i="1" s="1"/>
  <c r="DM117" i="1"/>
  <c r="DN117" i="1" s="1"/>
  <c r="DM118" i="1"/>
  <c r="DN118" i="1" s="1"/>
  <c r="DM119" i="1"/>
  <c r="DN119" i="1" s="1"/>
  <c r="DM120" i="1"/>
  <c r="DN120" i="1" s="1"/>
  <c r="DM121" i="1"/>
  <c r="DN121" i="1" s="1"/>
  <c r="DM122" i="1"/>
  <c r="DN122" i="1" s="1"/>
  <c r="DM123" i="1"/>
  <c r="DN123" i="1" s="1"/>
  <c r="DM124" i="1"/>
  <c r="DN124" i="1" s="1"/>
  <c r="DM125" i="1"/>
  <c r="DN125" i="1" s="1"/>
  <c r="DM126" i="1"/>
  <c r="DN126" i="1" s="1"/>
  <c r="DM127" i="1"/>
  <c r="DN127" i="1" s="1"/>
  <c r="DM3" i="1"/>
  <c r="DN3" i="1" s="1"/>
  <c r="DJ4" i="1"/>
  <c r="DK4" i="1" s="1"/>
  <c r="DJ5" i="1"/>
  <c r="DK5" i="1" s="1"/>
  <c r="DJ6" i="1"/>
  <c r="DK6" i="1" s="1"/>
  <c r="DJ7" i="1"/>
  <c r="DK7" i="1" s="1"/>
  <c r="DJ8" i="1"/>
  <c r="DK8" i="1" s="1"/>
  <c r="DJ9" i="1"/>
  <c r="DK9" i="1" s="1"/>
  <c r="DJ10" i="1"/>
  <c r="DK10" i="1" s="1"/>
  <c r="DJ11" i="1"/>
  <c r="DK11" i="1" s="1"/>
  <c r="DJ12" i="1"/>
  <c r="DK12" i="1" s="1"/>
  <c r="DJ13" i="1"/>
  <c r="DK13" i="1" s="1"/>
  <c r="DJ14" i="1"/>
  <c r="DK14" i="1" s="1"/>
  <c r="DJ15" i="1"/>
  <c r="DK15" i="1" s="1"/>
  <c r="DJ16" i="1"/>
  <c r="DK16" i="1" s="1"/>
  <c r="DJ17" i="1"/>
  <c r="DK17" i="1" s="1"/>
  <c r="DJ18" i="1"/>
  <c r="DK18" i="1" s="1"/>
  <c r="DJ19" i="1"/>
  <c r="DK19" i="1" s="1"/>
  <c r="DJ20" i="1"/>
  <c r="DK20" i="1" s="1"/>
  <c r="DJ21" i="1"/>
  <c r="DK21" i="1" s="1"/>
  <c r="DJ22" i="1"/>
  <c r="DK22" i="1" s="1"/>
  <c r="DJ23" i="1"/>
  <c r="DK23" i="1" s="1"/>
  <c r="DJ24" i="1"/>
  <c r="DK24" i="1" s="1"/>
  <c r="DJ25" i="1"/>
  <c r="DK25" i="1" s="1"/>
  <c r="DJ26" i="1"/>
  <c r="DK26" i="1" s="1"/>
  <c r="DJ27" i="1"/>
  <c r="DK27" i="1" s="1"/>
  <c r="DJ28" i="1"/>
  <c r="DK28" i="1" s="1"/>
  <c r="DJ29" i="1"/>
  <c r="DK29" i="1" s="1"/>
  <c r="DJ30" i="1"/>
  <c r="DK30" i="1" s="1"/>
  <c r="DJ31" i="1"/>
  <c r="DK31" i="1" s="1"/>
  <c r="DJ32" i="1"/>
  <c r="DK32" i="1" s="1"/>
  <c r="DJ33" i="1"/>
  <c r="DK33" i="1" s="1"/>
  <c r="DJ34" i="1"/>
  <c r="DK34" i="1" s="1"/>
  <c r="DJ35" i="1"/>
  <c r="DK35" i="1" s="1"/>
  <c r="DJ36" i="1"/>
  <c r="DK36" i="1" s="1"/>
  <c r="DJ37" i="1"/>
  <c r="DK37" i="1" s="1"/>
  <c r="DJ38" i="1"/>
  <c r="DK38" i="1" s="1"/>
  <c r="DJ39" i="1"/>
  <c r="DK39" i="1" s="1"/>
  <c r="DJ40" i="1"/>
  <c r="DK40" i="1" s="1"/>
  <c r="DJ41" i="1"/>
  <c r="DK41" i="1" s="1"/>
  <c r="DJ42" i="1"/>
  <c r="DK42" i="1" s="1"/>
  <c r="DJ43" i="1"/>
  <c r="DK43" i="1" s="1"/>
  <c r="DJ44" i="1"/>
  <c r="DK44" i="1" s="1"/>
  <c r="DJ45" i="1"/>
  <c r="DK45" i="1" s="1"/>
  <c r="DJ46" i="1"/>
  <c r="DK46" i="1" s="1"/>
  <c r="DJ47" i="1"/>
  <c r="DK47" i="1" s="1"/>
  <c r="DJ48" i="1"/>
  <c r="DK48" i="1" s="1"/>
  <c r="DJ49" i="1"/>
  <c r="DK49" i="1" s="1"/>
  <c r="DJ50" i="1"/>
  <c r="DK50" i="1" s="1"/>
  <c r="DJ51" i="1"/>
  <c r="DK51" i="1" s="1"/>
  <c r="DJ52" i="1"/>
  <c r="DK52" i="1" s="1"/>
  <c r="DJ53" i="1"/>
  <c r="DK53" i="1" s="1"/>
  <c r="DJ54" i="1"/>
  <c r="DK54" i="1" s="1"/>
  <c r="DJ55" i="1"/>
  <c r="DK55" i="1" s="1"/>
  <c r="DJ56" i="1"/>
  <c r="DK56" i="1" s="1"/>
  <c r="DJ57" i="1"/>
  <c r="DK57" i="1" s="1"/>
  <c r="DJ58" i="1"/>
  <c r="DK58" i="1" s="1"/>
  <c r="DJ59" i="1"/>
  <c r="DK59" i="1" s="1"/>
  <c r="DJ60" i="1"/>
  <c r="DK60" i="1" s="1"/>
  <c r="DJ61" i="1"/>
  <c r="DK61" i="1" s="1"/>
  <c r="DJ62" i="1"/>
  <c r="DK62" i="1" s="1"/>
  <c r="DJ63" i="1"/>
  <c r="DK63" i="1" s="1"/>
  <c r="DJ64" i="1"/>
  <c r="DK64" i="1" s="1"/>
  <c r="DJ65" i="1"/>
  <c r="DK65" i="1" s="1"/>
  <c r="DJ66" i="1"/>
  <c r="DK66" i="1" s="1"/>
  <c r="DJ67" i="1"/>
  <c r="DK67" i="1" s="1"/>
  <c r="DJ68" i="1"/>
  <c r="DK68" i="1" s="1"/>
  <c r="DJ69" i="1"/>
  <c r="DK69" i="1" s="1"/>
  <c r="DJ70" i="1"/>
  <c r="DK70" i="1" s="1"/>
  <c r="DJ71" i="1"/>
  <c r="DK71" i="1" s="1"/>
  <c r="DJ72" i="1"/>
  <c r="DK72" i="1" s="1"/>
  <c r="DJ73" i="1"/>
  <c r="DK73" i="1" s="1"/>
  <c r="DJ74" i="1"/>
  <c r="DK74" i="1" s="1"/>
  <c r="DJ75" i="1"/>
  <c r="DK75" i="1" s="1"/>
  <c r="DJ76" i="1"/>
  <c r="DK76" i="1" s="1"/>
  <c r="DJ77" i="1"/>
  <c r="DK77" i="1" s="1"/>
  <c r="DJ78" i="1"/>
  <c r="DK78" i="1" s="1"/>
  <c r="DJ79" i="1"/>
  <c r="DK79" i="1" s="1"/>
  <c r="DJ80" i="1"/>
  <c r="DK80" i="1" s="1"/>
  <c r="DJ81" i="1"/>
  <c r="DK81" i="1" s="1"/>
  <c r="DJ82" i="1"/>
  <c r="DK82" i="1" s="1"/>
  <c r="DJ83" i="1"/>
  <c r="DK83" i="1" s="1"/>
  <c r="DJ84" i="1"/>
  <c r="DK84" i="1" s="1"/>
  <c r="DJ85" i="1"/>
  <c r="DK85" i="1" s="1"/>
  <c r="DJ86" i="1"/>
  <c r="DK86" i="1" s="1"/>
  <c r="DJ87" i="1"/>
  <c r="DK87" i="1" s="1"/>
  <c r="DJ88" i="1"/>
  <c r="DK88" i="1" s="1"/>
  <c r="DJ89" i="1"/>
  <c r="DK89" i="1" s="1"/>
  <c r="DJ90" i="1"/>
  <c r="DK90" i="1" s="1"/>
  <c r="DJ91" i="1"/>
  <c r="DK91" i="1" s="1"/>
  <c r="DJ92" i="1"/>
  <c r="DK92" i="1" s="1"/>
  <c r="DJ93" i="1"/>
  <c r="DK93" i="1" s="1"/>
  <c r="DJ94" i="1"/>
  <c r="DK94" i="1" s="1"/>
  <c r="DJ95" i="1"/>
  <c r="DK95" i="1" s="1"/>
  <c r="DJ96" i="1"/>
  <c r="DK96" i="1" s="1"/>
  <c r="DJ97" i="1"/>
  <c r="DK97" i="1" s="1"/>
  <c r="DJ98" i="1"/>
  <c r="DK98" i="1" s="1"/>
  <c r="DJ99" i="1"/>
  <c r="DK99" i="1" s="1"/>
  <c r="DJ100" i="1"/>
  <c r="DK100" i="1" s="1"/>
  <c r="DJ101" i="1"/>
  <c r="DK101" i="1" s="1"/>
  <c r="DJ102" i="1"/>
  <c r="DK102" i="1" s="1"/>
  <c r="DJ103" i="1"/>
  <c r="DK103" i="1" s="1"/>
  <c r="DJ104" i="1"/>
  <c r="DK104" i="1" s="1"/>
  <c r="DJ105" i="1"/>
  <c r="DK105" i="1" s="1"/>
  <c r="DJ106" i="1"/>
  <c r="DK106" i="1" s="1"/>
  <c r="DJ107" i="1"/>
  <c r="DK107" i="1" s="1"/>
  <c r="DJ108" i="1"/>
  <c r="DK108" i="1" s="1"/>
  <c r="DJ109" i="1"/>
  <c r="DK109" i="1" s="1"/>
  <c r="DJ110" i="1"/>
  <c r="DK110" i="1" s="1"/>
  <c r="DJ111" i="1"/>
  <c r="DK111" i="1" s="1"/>
  <c r="DJ112" i="1"/>
  <c r="DK112" i="1" s="1"/>
  <c r="DJ113" i="1"/>
  <c r="DK113" i="1" s="1"/>
  <c r="DJ114" i="1"/>
  <c r="DK114" i="1" s="1"/>
  <c r="DJ115" i="1"/>
  <c r="DK115" i="1" s="1"/>
  <c r="DJ116" i="1"/>
  <c r="DK116" i="1" s="1"/>
  <c r="DJ117" i="1"/>
  <c r="DK117" i="1" s="1"/>
  <c r="DJ118" i="1"/>
  <c r="DK118" i="1" s="1"/>
  <c r="DJ119" i="1"/>
  <c r="DK119" i="1" s="1"/>
  <c r="DJ120" i="1"/>
  <c r="DK120" i="1" s="1"/>
  <c r="DJ121" i="1"/>
  <c r="DK121" i="1" s="1"/>
  <c r="DJ122" i="1"/>
  <c r="DK122" i="1" s="1"/>
  <c r="DJ123" i="1"/>
  <c r="DK123" i="1" s="1"/>
  <c r="DJ124" i="1"/>
  <c r="DK124" i="1" s="1"/>
  <c r="DJ125" i="1"/>
  <c r="DK125" i="1" s="1"/>
  <c r="DJ126" i="1"/>
  <c r="DK126" i="1" s="1"/>
  <c r="DJ127" i="1"/>
  <c r="DK127" i="1" s="1"/>
  <c r="DJ3" i="1"/>
  <c r="DK3" i="1" s="1"/>
  <c r="DG4" i="1"/>
  <c r="DH4" i="1" s="1"/>
  <c r="DG5" i="1"/>
  <c r="DH5" i="1" s="1"/>
  <c r="DG6" i="1"/>
  <c r="DH6" i="1" s="1"/>
  <c r="DG7" i="1"/>
  <c r="DH7" i="1" s="1"/>
  <c r="DG8" i="1"/>
  <c r="DH8" i="1" s="1"/>
  <c r="DG9" i="1"/>
  <c r="DH9" i="1" s="1"/>
  <c r="DG10" i="1"/>
  <c r="DH10" i="1" s="1"/>
  <c r="DG11" i="1"/>
  <c r="DH11" i="1" s="1"/>
  <c r="DG12" i="1"/>
  <c r="DH12" i="1" s="1"/>
  <c r="DG13" i="1"/>
  <c r="DH13" i="1" s="1"/>
  <c r="DG14" i="1"/>
  <c r="DH14" i="1" s="1"/>
  <c r="DG15" i="1"/>
  <c r="DH15" i="1" s="1"/>
  <c r="DG16" i="1"/>
  <c r="DH16" i="1" s="1"/>
  <c r="DG17" i="1"/>
  <c r="DH17" i="1" s="1"/>
  <c r="DG18" i="1"/>
  <c r="DH18" i="1" s="1"/>
  <c r="DG19" i="1"/>
  <c r="DH19" i="1" s="1"/>
  <c r="DG20" i="1"/>
  <c r="DH20" i="1" s="1"/>
  <c r="DG21" i="1"/>
  <c r="DH21" i="1" s="1"/>
  <c r="DG22" i="1"/>
  <c r="DH22" i="1" s="1"/>
  <c r="DG23" i="1"/>
  <c r="DH23" i="1" s="1"/>
  <c r="DG24" i="1"/>
  <c r="DH24" i="1" s="1"/>
  <c r="DG25" i="1"/>
  <c r="DH25" i="1" s="1"/>
  <c r="DG26" i="1"/>
  <c r="DH26" i="1" s="1"/>
  <c r="DG27" i="1"/>
  <c r="DH27" i="1" s="1"/>
  <c r="DG28" i="1"/>
  <c r="DH28" i="1" s="1"/>
  <c r="DG29" i="1"/>
  <c r="DH29" i="1" s="1"/>
  <c r="DG30" i="1"/>
  <c r="DH30" i="1" s="1"/>
  <c r="DG31" i="1"/>
  <c r="DH31" i="1" s="1"/>
  <c r="DG32" i="1"/>
  <c r="DH32" i="1" s="1"/>
  <c r="DG33" i="1"/>
  <c r="DH33" i="1" s="1"/>
  <c r="DG34" i="1"/>
  <c r="DH34" i="1" s="1"/>
  <c r="DG35" i="1"/>
  <c r="DH35" i="1" s="1"/>
  <c r="DG36" i="1"/>
  <c r="DH36" i="1" s="1"/>
  <c r="DG37" i="1"/>
  <c r="DH37" i="1" s="1"/>
  <c r="DG38" i="1"/>
  <c r="DH38" i="1" s="1"/>
  <c r="DG39" i="1"/>
  <c r="DH39" i="1" s="1"/>
  <c r="DG40" i="1"/>
  <c r="DH40" i="1" s="1"/>
  <c r="DG41" i="1"/>
  <c r="DH41" i="1" s="1"/>
  <c r="DG42" i="1"/>
  <c r="DH42" i="1" s="1"/>
  <c r="DG43" i="1"/>
  <c r="DH43" i="1" s="1"/>
  <c r="DG44" i="1"/>
  <c r="DH44" i="1" s="1"/>
  <c r="DG45" i="1"/>
  <c r="DH45" i="1" s="1"/>
  <c r="DG46" i="1"/>
  <c r="DH46" i="1" s="1"/>
  <c r="DG47" i="1"/>
  <c r="DH47" i="1" s="1"/>
  <c r="DG48" i="1"/>
  <c r="DH48" i="1" s="1"/>
  <c r="DG49" i="1"/>
  <c r="DH49" i="1" s="1"/>
  <c r="DG50" i="1"/>
  <c r="DH50" i="1" s="1"/>
  <c r="DG51" i="1"/>
  <c r="DH51" i="1" s="1"/>
  <c r="DG52" i="1"/>
  <c r="DH52" i="1" s="1"/>
  <c r="DG53" i="1"/>
  <c r="DH53" i="1" s="1"/>
  <c r="DG54" i="1"/>
  <c r="DH54" i="1" s="1"/>
  <c r="DG55" i="1"/>
  <c r="DH55" i="1" s="1"/>
  <c r="DG56" i="1"/>
  <c r="DH56" i="1" s="1"/>
  <c r="DG57" i="1"/>
  <c r="DH57" i="1" s="1"/>
  <c r="DG58" i="1"/>
  <c r="DH58" i="1" s="1"/>
  <c r="DG59" i="1"/>
  <c r="DH59" i="1" s="1"/>
  <c r="DG60" i="1"/>
  <c r="DH60" i="1" s="1"/>
  <c r="DG61" i="1"/>
  <c r="DH61" i="1" s="1"/>
  <c r="DG62" i="1"/>
  <c r="DH62" i="1" s="1"/>
  <c r="DG63" i="1"/>
  <c r="DH63" i="1" s="1"/>
  <c r="DG64" i="1"/>
  <c r="DH64" i="1" s="1"/>
  <c r="DG65" i="1"/>
  <c r="DH65" i="1" s="1"/>
  <c r="DG66" i="1"/>
  <c r="DH66" i="1" s="1"/>
  <c r="DG67" i="1"/>
  <c r="DH67" i="1" s="1"/>
  <c r="DG68" i="1"/>
  <c r="DH68" i="1" s="1"/>
  <c r="DG69" i="1"/>
  <c r="DH69" i="1" s="1"/>
  <c r="DG70" i="1"/>
  <c r="DH70" i="1" s="1"/>
  <c r="DG71" i="1"/>
  <c r="DH71" i="1" s="1"/>
  <c r="DG72" i="1"/>
  <c r="DH72" i="1" s="1"/>
  <c r="DG73" i="1"/>
  <c r="DH73" i="1" s="1"/>
  <c r="DG74" i="1"/>
  <c r="DH74" i="1" s="1"/>
  <c r="DG75" i="1"/>
  <c r="DH75" i="1" s="1"/>
  <c r="DG76" i="1"/>
  <c r="DH76" i="1" s="1"/>
  <c r="DG77" i="1"/>
  <c r="DH77" i="1" s="1"/>
  <c r="DG78" i="1"/>
  <c r="DH78" i="1" s="1"/>
  <c r="DG79" i="1"/>
  <c r="DH79" i="1" s="1"/>
  <c r="DG80" i="1"/>
  <c r="DH80" i="1" s="1"/>
  <c r="DG81" i="1"/>
  <c r="DH81" i="1" s="1"/>
  <c r="DG82" i="1"/>
  <c r="DH82" i="1" s="1"/>
  <c r="DG83" i="1"/>
  <c r="DH83" i="1" s="1"/>
  <c r="DG84" i="1"/>
  <c r="DH84" i="1" s="1"/>
  <c r="DG85" i="1"/>
  <c r="DH85" i="1" s="1"/>
  <c r="DG86" i="1"/>
  <c r="DH86" i="1" s="1"/>
  <c r="DG87" i="1"/>
  <c r="DH87" i="1" s="1"/>
  <c r="DG88" i="1"/>
  <c r="DH88" i="1" s="1"/>
  <c r="DG89" i="1"/>
  <c r="DH89" i="1" s="1"/>
  <c r="DG90" i="1"/>
  <c r="DH90" i="1" s="1"/>
  <c r="DG91" i="1"/>
  <c r="DH91" i="1" s="1"/>
  <c r="DG92" i="1"/>
  <c r="DH92" i="1" s="1"/>
  <c r="DG93" i="1"/>
  <c r="DH93" i="1" s="1"/>
  <c r="DG94" i="1"/>
  <c r="DH94" i="1" s="1"/>
  <c r="DG95" i="1"/>
  <c r="DH95" i="1" s="1"/>
  <c r="DG96" i="1"/>
  <c r="DH96" i="1" s="1"/>
  <c r="DG97" i="1"/>
  <c r="DH97" i="1" s="1"/>
  <c r="DG98" i="1"/>
  <c r="DH98" i="1" s="1"/>
  <c r="DG99" i="1"/>
  <c r="DH99" i="1" s="1"/>
  <c r="DG100" i="1"/>
  <c r="DH100" i="1" s="1"/>
  <c r="DG101" i="1"/>
  <c r="DH101" i="1" s="1"/>
  <c r="DG102" i="1"/>
  <c r="DH102" i="1" s="1"/>
  <c r="DG103" i="1"/>
  <c r="DH103" i="1" s="1"/>
  <c r="DG104" i="1"/>
  <c r="DH104" i="1" s="1"/>
  <c r="DG105" i="1"/>
  <c r="DH105" i="1" s="1"/>
  <c r="DG106" i="1"/>
  <c r="DH106" i="1" s="1"/>
  <c r="DG107" i="1"/>
  <c r="DH107" i="1" s="1"/>
  <c r="DG108" i="1"/>
  <c r="DH108" i="1" s="1"/>
  <c r="DG109" i="1"/>
  <c r="DH109" i="1" s="1"/>
  <c r="DG110" i="1"/>
  <c r="DH110" i="1" s="1"/>
  <c r="DG111" i="1"/>
  <c r="DH111" i="1" s="1"/>
  <c r="DG112" i="1"/>
  <c r="DH112" i="1" s="1"/>
  <c r="DG113" i="1"/>
  <c r="DH113" i="1" s="1"/>
  <c r="DG114" i="1"/>
  <c r="DH114" i="1" s="1"/>
  <c r="DG115" i="1"/>
  <c r="DH115" i="1" s="1"/>
  <c r="DG116" i="1"/>
  <c r="DH116" i="1" s="1"/>
  <c r="DG117" i="1"/>
  <c r="DH117" i="1" s="1"/>
  <c r="DG118" i="1"/>
  <c r="DH118" i="1" s="1"/>
  <c r="DG119" i="1"/>
  <c r="DH119" i="1" s="1"/>
  <c r="DG120" i="1"/>
  <c r="DH120" i="1" s="1"/>
  <c r="DG121" i="1"/>
  <c r="DH121" i="1" s="1"/>
  <c r="DG122" i="1"/>
  <c r="DH122" i="1" s="1"/>
  <c r="DG123" i="1"/>
  <c r="DH123" i="1" s="1"/>
  <c r="DG124" i="1"/>
  <c r="DH124" i="1" s="1"/>
  <c r="DG125" i="1"/>
  <c r="DH125" i="1" s="1"/>
  <c r="DG126" i="1"/>
  <c r="DH126" i="1" s="1"/>
  <c r="DG127" i="1"/>
  <c r="DH127" i="1" s="1"/>
  <c r="DG3" i="1"/>
  <c r="DH3" i="1" s="1"/>
  <c r="DD4" i="1"/>
  <c r="DE4" i="1" s="1"/>
  <c r="DD5" i="1"/>
  <c r="DE5" i="1" s="1"/>
  <c r="DD6" i="1"/>
  <c r="DE6" i="1" s="1"/>
  <c r="DD7" i="1"/>
  <c r="DE7" i="1" s="1"/>
  <c r="DD8" i="1"/>
  <c r="DE8" i="1" s="1"/>
  <c r="DD9" i="1"/>
  <c r="DE9" i="1" s="1"/>
  <c r="DD10" i="1"/>
  <c r="DE10" i="1" s="1"/>
  <c r="DD11" i="1"/>
  <c r="DE11" i="1" s="1"/>
  <c r="DD12" i="1"/>
  <c r="DE12" i="1" s="1"/>
  <c r="DD13" i="1"/>
  <c r="DE13" i="1" s="1"/>
  <c r="DD14" i="1"/>
  <c r="DE14" i="1" s="1"/>
  <c r="DD15" i="1"/>
  <c r="DE15" i="1" s="1"/>
  <c r="DD16" i="1"/>
  <c r="DE16" i="1" s="1"/>
  <c r="DD17" i="1"/>
  <c r="DE17" i="1" s="1"/>
  <c r="DD18" i="1"/>
  <c r="DE18" i="1" s="1"/>
  <c r="DD19" i="1"/>
  <c r="DE19" i="1" s="1"/>
  <c r="DD20" i="1"/>
  <c r="DE20" i="1" s="1"/>
  <c r="DD21" i="1"/>
  <c r="DE21" i="1" s="1"/>
  <c r="DD22" i="1"/>
  <c r="DE22" i="1" s="1"/>
  <c r="DD23" i="1"/>
  <c r="DE23" i="1" s="1"/>
  <c r="DD24" i="1"/>
  <c r="DE24" i="1" s="1"/>
  <c r="DD25" i="1"/>
  <c r="DE25" i="1" s="1"/>
  <c r="DD26" i="1"/>
  <c r="DE26" i="1" s="1"/>
  <c r="DD27" i="1"/>
  <c r="DE27" i="1" s="1"/>
  <c r="DD28" i="1"/>
  <c r="DE28" i="1" s="1"/>
  <c r="DD29" i="1"/>
  <c r="DE29" i="1" s="1"/>
  <c r="DD30" i="1"/>
  <c r="DE30" i="1" s="1"/>
  <c r="DD31" i="1"/>
  <c r="DE31" i="1" s="1"/>
  <c r="DD32" i="1"/>
  <c r="DE32" i="1" s="1"/>
  <c r="DD33" i="1"/>
  <c r="DE33" i="1" s="1"/>
  <c r="DD34" i="1"/>
  <c r="DE34" i="1" s="1"/>
  <c r="DD35" i="1"/>
  <c r="DE35" i="1" s="1"/>
  <c r="DD36" i="1"/>
  <c r="DE36" i="1" s="1"/>
  <c r="DD37" i="1"/>
  <c r="DE37" i="1" s="1"/>
  <c r="DD38" i="1"/>
  <c r="DE38" i="1" s="1"/>
  <c r="DD39" i="1"/>
  <c r="DE39" i="1" s="1"/>
  <c r="DD40" i="1"/>
  <c r="DE40" i="1" s="1"/>
  <c r="DD41" i="1"/>
  <c r="DE41" i="1" s="1"/>
  <c r="DD42" i="1"/>
  <c r="DE42" i="1" s="1"/>
  <c r="DD43" i="1"/>
  <c r="DE43" i="1" s="1"/>
  <c r="DD44" i="1"/>
  <c r="DE44" i="1" s="1"/>
  <c r="DD45" i="1"/>
  <c r="DE45" i="1" s="1"/>
  <c r="DD46" i="1"/>
  <c r="DE46" i="1" s="1"/>
  <c r="DD47" i="1"/>
  <c r="DE47" i="1" s="1"/>
  <c r="DD48" i="1"/>
  <c r="DE48" i="1" s="1"/>
  <c r="DD49" i="1"/>
  <c r="DE49" i="1" s="1"/>
  <c r="DD50" i="1"/>
  <c r="DE50" i="1" s="1"/>
  <c r="DD51" i="1"/>
  <c r="DE51" i="1" s="1"/>
  <c r="DD52" i="1"/>
  <c r="DE52" i="1" s="1"/>
  <c r="DD53" i="1"/>
  <c r="DE53" i="1" s="1"/>
  <c r="DD54" i="1"/>
  <c r="DE54" i="1" s="1"/>
  <c r="DD55" i="1"/>
  <c r="DE55" i="1" s="1"/>
  <c r="DD56" i="1"/>
  <c r="DE56" i="1" s="1"/>
  <c r="DD57" i="1"/>
  <c r="DE57" i="1" s="1"/>
  <c r="DD58" i="1"/>
  <c r="DE58" i="1" s="1"/>
  <c r="DD59" i="1"/>
  <c r="DE59" i="1" s="1"/>
  <c r="DD60" i="1"/>
  <c r="DE60" i="1" s="1"/>
  <c r="DD61" i="1"/>
  <c r="DE61" i="1" s="1"/>
  <c r="DD62" i="1"/>
  <c r="DE62" i="1" s="1"/>
  <c r="DD63" i="1"/>
  <c r="DE63" i="1" s="1"/>
  <c r="DD64" i="1"/>
  <c r="DE64" i="1" s="1"/>
  <c r="DD65" i="1"/>
  <c r="DE65" i="1" s="1"/>
  <c r="DD66" i="1"/>
  <c r="DE66" i="1" s="1"/>
  <c r="DD67" i="1"/>
  <c r="DE67" i="1" s="1"/>
  <c r="DD68" i="1"/>
  <c r="DE68" i="1" s="1"/>
  <c r="DD69" i="1"/>
  <c r="DE69" i="1" s="1"/>
  <c r="DD70" i="1"/>
  <c r="DE70" i="1" s="1"/>
  <c r="DD71" i="1"/>
  <c r="DE71" i="1" s="1"/>
  <c r="DD72" i="1"/>
  <c r="DE72" i="1" s="1"/>
  <c r="DD73" i="1"/>
  <c r="DE73" i="1" s="1"/>
  <c r="DD74" i="1"/>
  <c r="DE74" i="1" s="1"/>
  <c r="DD75" i="1"/>
  <c r="DE75" i="1" s="1"/>
  <c r="DD76" i="1"/>
  <c r="DE76" i="1" s="1"/>
  <c r="DD77" i="1"/>
  <c r="DE77" i="1" s="1"/>
  <c r="DD78" i="1"/>
  <c r="DE78" i="1" s="1"/>
  <c r="DD79" i="1"/>
  <c r="DE79" i="1" s="1"/>
  <c r="DD80" i="1"/>
  <c r="DE80" i="1" s="1"/>
  <c r="DD81" i="1"/>
  <c r="DE81" i="1" s="1"/>
  <c r="DD82" i="1"/>
  <c r="DE82" i="1" s="1"/>
  <c r="DD83" i="1"/>
  <c r="DE83" i="1" s="1"/>
  <c r="DD84" i="1"/>
  <c r="DE84" i="1" s="1"/>
  <c r="DD85" i="1"/>
  <c r="DE85" i="1" s="1"/>
  <c r="DD86" i="1"/>
  <c r="DE86" i="1" s="1"/>
  <c r="DD87" i="1"/>
  <c r="DE87" i="1" s="1"/>
  <c r="DD88" i="1"/>
  <c r="DE88" i="1" s="1"/>
  <c r="DD89" i="1"/>
  <c r="DE89" i="1" s="1"/>
  <c r="DD90" i="1"/>
  <c r="DE90" i="1" s="1"/>
  <c r="DD91" i="1"/>
  <c r="DE91" i="1" s="1"/>
  <c r="DD92" i="1"/>
  <c r="DE92" i="1" s="1"/>
  <c r="DD93" i="1"/>
  <c r="DE93" i="1" s="1"/>
  <c r="DD94" i="1"/>
  <c r="DE94" i="1" s="1"/>
  <c r="DD95" i="1"/>
  <c r="DE95" i="1" s="1"/>
  <c r="DD96" i="1"/>
  <c r="DE96" i="1" s="1"/>
  <c r="DD97" i="1"/>
  <c r="DE97" i="1" s="1"/>
  <c r="DD98" i="1"/>
  <c r="DE98" i="1" s="1"/>
  <c r="DD99" i="1"/>
  <c r="DE99" i="1" s="1"/>
  <c r="DD100" i="1"/>
  <c r="DE100" i="1" s="1"/>
  <c r="DD101" i="1"/>
  <c r="DE101" i="1" s="1"/>
  <c r="DD102" i="1"/>
  <c r="DE102" i="1" s="1"/>
  <c r="DD103" i="1"/>
  <c r="DE103" i="1" s="1"/>
  <c r="DD104" i="1"/>
  <c r="DE104" i="1" s="1"/>
  <c r="DD105" i="1"/>
  <c r="DE105" i="1" s="1"/>
  <c r="DD106" i="1"/>
  <c r="DE106" i="1" s="1"/>
  <c r="DD107" i="1"/>
  <c r="DE107" i="1" s="1"/>
  <c r="DD108" i="1"/>
  <c r="DE108" i="1" s="1"/>
  <c r="DD109" i="1"/>
  <c r="DE109" i="1" s="1"/>
  <c r="DD110" i="1"/>
  <c r="DE110" i="1" s="1"/>
  <c r="DD111" i="1"/>
  <c r="DE111" i="1" s="1"/>
  <c r="DD112" i="1"/>
  <c r="DE112" i="1" s="1"/>
  <c r="DD113" i="1"/>
  <c r="DE113" i="1" s="1"/>
  <c r="DD114" i="1"/>
  <c r="DE114" i="1" s="1"/>
  <c r="DD115" i="1"/>
  <c r="DE115" i="1" s="1"/>
  <c r="DD116" i="1"/>
  <c r="DE116" i="1" s="1"/>
  <c r="DD117" i="1"/>
  <c r="DE117" i="1" s="1"/>
  <c r="DD118" i="1"/>
  <c r="DE118" i="1" s="1"/>
  <c r="DD119" i="1"/>
  <c r="DE119" i="1" s="1"/>
  <c r="DD120" i="1"/>
  <c r="DE120" i="1" s="1"/>
  <c r="DD121" i="1"/>
  <c r="DE121" i="1" s="1"/>
  <c r="DD122" i="1"/>
  <c r="DE122" i="1" s="1"/>
  <c r="DD123" i="1"/>
  <c r="DE123" i="1" s="1"/>
  <c r="DD124" i="1"/>
  <c r="DE124" i="1" s="1"/>
  <c r="DD125" i="1"/>
  <c r="DE125" i="1" s="1"/>
  <c r="DD126" i="1"/>
  <c r="DE126" i="1" s="1"/>
  <c r="DD127" i="1"/>
  <c r="DE127" i="1" s="1"/>
  <c r="DD3" i="1"/>
  <c r="DE3" i="1" s="1"/>
  <c r="DA4" i="1"/>
  <c r="DB4" i="1" s="1"/>
  <c r="DA5" i="1"/>
  <c r="DB5" i="1" s="1"/>
  <c r="DA6" i="1"/>
  <c r="DB6" i="1" s="1"/>
  <c r="DA7" i="1"/>
  <c r="DB7" i="1" s="1"/>
  <c r="DA8" i="1"/>
  <c r="DB8" i="1" s="1"/>
  <c r="DA9" i="1"/>
  <c r="DB9" i="1" s="1"/>
  <c r="DA10" i="1"/>
  <c r="DB10" i="1" s="1"/>
  <c r="DA11" i="1"/>
  <c r="DB11" i="1" s="1"/>
  <c r="DA12" i="1"/>
  <c r="DB12" i="1" s="1"/>
  <c r="DA13" i="1"/>
  <c r="DB13" i="1" s="1"/>
  <c r="DA14" i="1"/>
  <c r="DB14" i="1" s="1"/>
  <c r="DA15" i="1"/>
  <c r="DB15" i="1" s="1"/>
  <c r="DA16" i="1"/>
  <c r="DB16" i="1" s="1"/>
  <c r="DA17" i="1"/>
  <c r="DB17" i="1" s="1"/>
  <c r="DA18" i="1"/>
  <c r="DB18" i="1" s="1"/>
  <c r="DA19" i="1"/>
  <c r="DB19" i="1" s="1"/>
  <c r="DA20" i="1"/>
  <c r="DB20" i="1" s="1"/>
  <c r="DA21" i="1"/>
  <c r="DB21" i="1" s="1"/>
  <c r="DA22" i="1"/>
  <c r="DB22" i="1" s="1"/>
  <c r="DA23" i="1"/>
  <c r="DB23" i="1" s="1"/>
  <c r="DA24" i="1"/>
  <c r="DB24" i="1" s="1"/>
  <c r="DA25" i="1"/>
  <c r="DB25" i="1" s="1"/>
  <c r="DA26" i="1"/>
  <c r="DB26" i="1" s="1"/>
  <c r="DA27" i="1"/>
  <c r="DB27" i="1" s="1"/>
  <c r="DA28" i="1"/>
  <c r="DB28" i="1" s="1"/>
  <c r="DA29" i="1"/>
  <c r="DB29" i="1" s="1"/>
  <c r="DA30" i="1"/>
  <c r="DB30" i="1" s="1"/>
  <c r="DA31" i="1"/>
  <c r="DB31" i="1" s="1"/>
  <c r="DA32" i="1"/>
  <c r="DB32" i="1" s="1"/>
  <c r="DA33" i="1"/>
  <c r="DB33" i="1" s="1"/>
  <c r="DA34" i="1"/>
  <c r="DB34" i="1" s="1"/>
  <c r="DA35" i="1"/>
  <c r="DB35" i="1" s="1"/>
  <c r="DA36" i="1"/>
  <c r="DB36" i="1" s="1"/>
  <c r="DA37" i="1"/>
  <c r="DB37" i="1" s="1"/>
  <c r="DA38" i="1"/>
  <c r="DB38" i="1" s="1"/>
  <c r="DA39" i="1"/>
  <c r="DB39" i="1" s="1"/>
  <c r="DA40" i="1"/>
  <c r="DB40" i="1" s="1"/>
  <c r="DA41" i="1"/>
  <c r="DB41" i="1" s="1"/>
  <c r="DA42" i="1"/>
  <c r="DB42" i="1" s="1"/>
  <c r="DA43" i="1"/>
  <c r="DB43" i="1" s="1"/>
  <c r="DA44" i="1"/>
  <c r="DB44" i="1" s="1"/>
  <c r="DA45" i="1"/>
  <c r="DB45" i="1" s="1"/>
  <c r="DA46" i="1"/>
  <c r="DB46" i="1" s="1"/>
  <c r="DA47" i="1"/>
  <c r="DB47" i="1" s="1"/>
  <c r="DA48" i="1"/>
  <c r="DB48" i="1" s="1"/>
  <c r="DA49" i="1"/>
  <c r="DB49" i="1" s="1"/>
  <c r="DA50" i="1"/>
  <c r="DB50" i="1" s="1"/>
  <c r="DA51" i="1"/>
  <c r="DB51" i="1" s="1"/>
  <c r="DA52" i="1"/>
  <c r="DB52" i="1" s="1"/>
  <c r="DA53" i="1"/>
  <c r="DB53" i="1" s="1"/>
  <c r="DA54" i="1"/>
  <c r="DB54" i="1" s="1"/>
  <c r="DA55" i="1"/>
  <c r="DB55" i="1" s="1"/>
  <c r="DA56" i="1"/>
  <c r="DB56" i="1" s="1"/>
  <c r="DA57" i="1"/>
  <c r="DB57" i="1" s="1"/>
  <c r="DA58" i="1"/>
  <c r="DB58" i="1" s="1"/>
  <c r="DA59" i="1"/>
  <c r="DB59" i="1" s="1"/>
  <c r="DA60" i="1"/>
  <c r="DB60" i="1" s="1"/>
  <c r="DA61" i="1"/>
  <c r="DB61" i="1" s="1"/>
  <c r="DA62" i="1"/>
  <c r="DB62" i="1" s="1"/>
  <c r="DA63" i="1"/>
  <c r="DB63" i="1" s="1"/>
  <c r="DA64" i="1"/>
  <c r="DB64" i="1" s="1"/>
  <c r="DA65" i="1"/>
  <c r="DB65" i="1" s="1"/>
  <c r="DA66" i="1"/>
  <c r="DB66" i="1" s="1"/>
  <c r="DA67" i="1"/>
  <c r="DB67" i="1" s="1"/>
  <c r="DA68" i="1"/>
  <c r="DB68" i="1" s="1"/>
  <c r="DA69" i="1"/>
  <c r="DB69" i="1" s="1"/>
  <c r="DA70" i="1"/>
  <c r="DB70" i="1" s="1"/>
  <c r="DA71" i="1"/>
  <c r="DB71" i="1" s="1"/>
  <c r="DA72" i="1"/>
  <c r="DB72" i="1" s="1"/>
  <c r="DA73" i="1"/>
  <c r="DB73" i="1" s="1"/>
  <c r="DA74" i="1"/>
  <c r="DB74" i="1" s="1"/>
  <c r="DA75" i="1"/>
  <c r="DB75" i="1" s="1"/>
  <c r="DA76" i="1"/>
  <c r="DB76" i="1" s="1"/>
  <c r="DA77" i="1"/>
  <c r="DB77" i="1" s="1"/>
  <c r="DA78" i="1"/>
  <c r="DB78" i="1" s="1"/>
  <c r="DA79" i="1"/>
  <c r="DB79" i="1" s="1"/>
  <c r="DA80" i="1"/>
  <c r="DB80" i="1" s="1"/>
  <c r="DA81" i="1"/>
  <c r="DB81" i="1" s="1"/>
  <c r="DA82" i="1"/>
  <c r="DB82" i="1" s="1"/>
  <c r="DA83" i="1"/>
  <c r="DB83" i="1" s="1"/>
  <c r="DA84" i="1"/>
  <c r="DB84" i="1" s="1"/>
  <c r="DA85" i="1"/>
  <c r="DB85" i="1" s="1"/>
  <c r="DA86" i="1"/>
  <c r="DB86" i="1" s="1"/>
  <c r="DA87" i="1"/>
  <c r="DB87" i="1" s="1"/>
  <c r="DA88" i="1"/>
  <c r="DB88" i="1" s="1"/>
  <c r="DA89" i="1"/>
  <c r="DB89" i="1" s="1"/>
  <c r="DA90" i="1"/>
  <c r="DB90" i="1" s="1"/>
  <c r="DA91" i="1"/>
  <c r="DB91" i="1" s="1"/>
  <c r="DA92" i="1"/>
  <c r="DB92" i="1" s="1"/>
  <c r="DA93" i="1"/>
  <c r="DB93" i="1" s="1"/>
  <c r="DA94" i="1"/>
  <c r="DB94" i="1" s="1"/>
  <c r="DA95" i="1"/>
  <c r="DB95" i="1" s="1"/>
  <c r="DA96" i="1"/>
  <c r="DB96" i="1" s="1"/>
  <c r="DA97" i="1"/>
  <c r="DB97" i="1" s="1"/>
  <c r="DA98" i="1"/>
  <c r="DB98" i="1" s="1"/>
  <c r="DA99" i="1"/>
  <c r="DB99" i="1" s="1"/>
  <c r="DA100" i="1"/>
  <c r="DB100" i="1" s="1"/>
  <c r="DA101" i="1"/>
  <c r="DB101" i="1" s="1"/>
  <c r="DA102" i="1"/>
  <c r="DB102" i="1" s="1"/>
  <c r="DA103" i="1"/>
  <c r="DB103" i="1" s="1"/>
  <c r="DA104" i="1"/>
  <c r="DB104" i="1" s="1"/>
  <c r="DA105" i="1"/>
  <c r="DB105" i="1" s="1"/>
  <c r="DA106" i="1"/>
  <c r="DB106" i="1" s="1"/>
  <c r="DA107" i="1"/>
  <c r="DB107" i="1" s="1"/>
  <c r="DA108" i="1"/>
  <c r="DB108" i="1" s="1"/>
  <c r="DA109" i="1"/>
  <c r="DB109" i="1" s="1"/>
  <c r="DA110" i="1"/>
  <c r="DB110" i="1" s="1"/>
  <c r="DA111" i="1"/>
  <c r="DB111" i="1" s="1"/>
  <c r="DA112" i="1"/>
  <c r="DB112" i="1" s="1"/>
  <c r="DA113" i="1"/>
  <c r="DB113" i="1" s="1"/>
  <c r="DA114" i="1"/>
  <c r="DB114" i="1" s="1"/>
  <c r="DA115" i="1"/>
  <c r="DB115" i="1" s="1"/>
  <c r="DA116" i="1"/>
  <c r="DB116" i="1" s="1"/>
  <c r="DA117" i="1"/>
  <c r="DB117" i="1" s="1"/>
  <c r="DA118" i="1"/>
  <c r="DB118" i="1" s="1"/>
  <c r="DA119" i="1"/>
  <c r="DB119" i="1" s="1"/>
  <c r="DA120" i="1"/>
  <c r="DB120" i="1" s="1"/>
  <c r="DA121" i="1"/>
  <c r="DB121" i="1" s="1"/>
  <c r="DA122" i="1"/>
  <c r="DB122" i="1" s="1"/>
  <c r="DA123" i="1"/>
  <c r="DB123" i="1" s="1"/>
  <c r="DA124" i="1"/>
  <c r="DB124" i="1" s="1"/>
  <c r="DA125" i="1"/>
  <c r="DB125" i="1" s="1"/>
  <c r="DA126" i="1"/>
  <c r="DB126" i="1" s="1"/>
  <c r="DA127" i="1"/>
  <c r="DB127" i="1" s="1"/>
  <c r="DA3" i="1"/>
  <c r="DB3" i="1" s="1"/>
  <c r="CU4" i="1"/>
  <c r="CV4" i="1" s="1"/>
  <c r="CU5" i="1"/>
  <c r="CV5" i="1" s="1"/>
  <c r="CU6" i="1"/>
  <c r="CV6" i="1" s="1"/>
  <c r="CU7" i="1"/>
  <c r="CV7" i="1" s="1"/>
  <c r="CU8" i="1"/>
  <c r="CV8" i="1" s="1"/>
  <c r="CU9" i="1"/>
  <c r="CV9" i="1" s="1"/>
  <c r="CU10" i="1"/>
  <c r="CV10" i="1" s="1"/>
  <c r="CU11" i="1"/>
  <c r="CV11" i="1" s="1"/>
  <c r="CU12" i="1"/>
  <c r="CV12" i="1" s="1"/>
  <c r="CU13" i="1"/>
  <c r="CV13" i="1" s="1"/>
  <c r="CU14" i="1"/>
  <c r="CV14" i="1" s="1"/>
  <c r="CU15" i="1"/>
  <c r="CV15" i="1" s="1"/>
  <c r="CU16" i="1"/>
  <c r="CV16" i="1" s="1"/>
  <c r="CU17" i="1"/>
  <c r="CV17" i="1" s="1"/>
  <c r="CU18" i="1"/>
  <c r="CV18" i="1" s="1"/>
  <c r="CU19" i="1"/>
  <c r="CV19" i="1" s="1"/>
  <c r="CU20" i="1"/>
  <c r="CV20" i="1" s="1"/>
  <c r="CU21" i="1"/>
  <c r="CV21" i="1" s="1"/>
  <c r="CU22" i="1"/>
  <c r="CV22" i="1" s="1"/>
  <c r="CU23" i="1"/>
  <c r="CV23" i="1" s="1"/>
  <c r="CU24" i="1"/>
  <c r="CV24" i="1" s="1"/>
  <c r="CU25" i="1"/>
  <c r="CV25" i="1" s="1"/>
  <c r="CU26" i="1"/>
  <c r="CV26" i="1" s="1"/>
  <c r="CU27" i="1"/>
  <c r="CV27" i="1" s="1"/>
  <c r="CU28" i="1"/>
  <c r="CV28" i="1" s="1"/>
  <c r="CU29" i="1"/>
  <c r="CV29" i="1" s="1"/>
  <c r="CU30" i="1"/>
  <c r="CV30" i="1" s="1"/>
  <c r="CU31" i="1"/>
  <c r="CV31" i="1" s="1"/>
  <c r="CU32" i="1"/>
  <c r="CV32" i="1" s="1"/>
  <c r="CU33" i="1"/>
  <c r="CV33" i="1" s="1"/>
  <c r="CU34" i="1"/>
  <c r="CV34" i="1" s="1"/>
  <c r="CU35" i="1"/>
  <c r="CV35" i="1" s="1"/>
  <c r="CU36" i="1"/>
  <c r="CV36" i="1" s="1"/>
  <c r="CU37" i="1"/>
  <c r="CV37" i="1" s="1"/>
  <c r="CU38" i="1"/>
  <c r="CV38" i="1" s="1"/>
  <c r="CU39" i="1"/>
  <c r="CV39" i="1" s="1"/>
  <c r="CU40" i="1"/>
  <c r="CV40" i="1" s="1"/>
  <c r="CU41" i="1"/>
  <c r="CV41" i="1" s="1"/>
  <c r="CU42" i="1"/>
  <c r="CV42" i="1" s="1"/>
  <c r="CU43" i="1"/>
  <c r="CV43" i="1" s="1"/>
  <c r="CU44" i="1"/>
  <c r="CV44" i="1" s="1"/>
  <c r="CU45" i="1"/>
  <c r="CV45" i="1" s="1"/>
  <c r="CU46" i="1"/>
  <c r="CV46" i="1" s="1"/>
  <c r="CU47" i="1"/>
  <c r="CV47" i="1" s="1"/>
  <c r="CU48" i="1"/>
  <c r="CV48" i="1" s="1"/>
  <c r="CU49" i="1"/>
  <c r="CV49" i="1" s="1"/>
  <c r="CU50" i="1"/>
  <c r="CV50" i="1" s="1"/>
  <c r="CU51" i="1"/>
  <c r="CV51" i="1" s="1"/>
  <c r="CU52" i="1"/>
  <c r="CV52" i="1" s="1"/>
  <c r="CU53" i="1"/>
  <c r="CV53" i="1" s="1"/>
  <c r="CU54" i="1"/>
  <c r="CV54" i="1" s="1"/>
  <c r="CU55" i="1"/>
  <c r="CV55" i="1" s="1"/>
  <c r="CU56" i="1"/>
  <c r="CV56" i="1" s="1"/>
  <c r="CU57" i="1"/>
  <c r="CV57" i="1" s="1"/>
  <c r="CU58" i="1"/>
  <c r="CV58" i="1" s="1"/>
  <c r="CU59" i="1"/>
  <c r="CV59" i="1" s="1"/>
  <c r="CU60" i="1"/>
  <c r="CV60" i="1" s="1"/>
  <c r="CU61" i="1"/>
  <c r="CV61" i="1" s="1"/>
  <c r="CU62" i="1"/>
  <c r="CV62" i="1" s="1"/>
  <c r="CU63" i="1"/>
  <c r="CV63" i="1" s="1"/>
  <c r="CU64" i="1"/>
  <c r="CV64" i="1" s="1"/>
  <c r="CU65" i="1"/>
  <c r="CV65" i="1" s="1"/>
  <c r="CU66" i="1"/>
  <c r="CV66" i="1" s="1"/>
  <c r="CU67" i="1"/>
  <c r="CV67" i="1" s="1"/>
  <c r="CU68" i="1"/>
  <c r="CV68" i="1" s="1"/>
  <c r="CU69" i="1"/>
  <c r="CV69" i="1" s="1"/>
  <c r="CU70" i="1"/>
  <c r="CV70" i="1" s="1"/>
  <c r="CU71" i="1"/>
  <c r="CV71" i="1" s="1"/>
  <c r="CU72" i="1"/>
  <c r="CV72" i="1" s="1"/>
  <c r="CU73" i="1"/>
  <c r="CV73" i="1" s="1"/>
  <c r="CU74" i="1"/>
  <c r="CV74" i="1" s="1"/>
  <c r="CU75" i="1"/>
  <c r="CV75" i="1" s="1"/>
  <c r="CU76" i="1"/>
  <c r="CV76" i="1" s="1"/>
  <c r="CU77" i="1"/>
  <c r="CV77" i="1" s="1"/>
  <c r="CU78" i="1"/>
  <c r="CV78" i="1" s="1"/>
  <c r="CU79" i="1"/>
  <c r="CV79" i="1" s="1"/>
  <c r="CU80" i="1"/>
  <c r="CV80" i="1" s="1"/>
  <c r="CU81" i="1"/>
  <c r="CV81" i="1" s="1"/>
  <c r="CU82" i="1"/>
  <c r="CV82" i="1" s="1"/>
  <c r="CU83" i="1"/>
  <c r="CV83" i="1" s="1"/>
  <c r="CU84" i="1"/>
  <c r="CV84" i="1" s="1"/>
  <c r="CU85" i="1"/>
  <c r="CV85" i="1" s="1"/>
  <c r="CU86" i="1"/>
  <c r="CV86" i="1" s="1"/>
  <c r="CU87" i="1"/>
  <c r="CV87" i="1" s="1"/>
  <c r="CU88" i="1"/>
  <c r="CV88" i="1" s="1"/>
  <c r="CU89" i="1"/>
  <c r="CV89" i="1" s="1"/>
  <c r="CU90" i="1"/>
  <c r="CV90" i="1" s="1"/>
  <c r="CU91" i="1"/>
  <c r="CV91" i="1" s="1"/>
  <c r="CU92" i="1"/>
  <c r="CV92" i="1" s="1"/>
  <c r="CU93" i="1"/>
  <c r="CV93" i="1" s="1"/>
  <c r="CU94" i="1"/>
  <c r="CV94" i="1" s="1"/>
  <c r="CU95" i="1"/>
  <c r="CV95" i="1" s="1"/>
  <c r="CU96" i="1"/>
  <c r="CV96" i="1" s="1"/>
  <c r="CU97" i="1"/>
  <c r="CV97" i="1" s="1"/>
  <c r="CU98" i="1"/>
  <c r="CV98" i="1" s="1"/>
  <c r="CU99" i="1"/>
  <c r="CV99" i="1" s="1"/>
  <c r="CU100" i="1"/>
  <c r="CV100" i="1" s="1"/>
  <c r="CU101" i="1"/>
  <c r="CV101" i="1" s="1"/>
  <c r="CU102" i="1"/>
  <c r="CV102" i="1" s="1"/>
  <c r="CU103" i="1"/>
  <c r="CV103" i="1" s="1"/>
  <c r="CU104" i="1"/>
  <c r="CV104" i="1" s="1"/>
  <c r="CU105" i="1"/>
  <c r="CV105" i="1" s="1"/>
  <c r="CU106" i="1"/>
  <c r="CV106" i="1" s="1"/>
  <c r="CU107" i="1"/>
  <c r="CV107" i="1" s="1"/>
  <c r="CU108" i="1"/>
  <c r="CV108" i="1" s="1"/>
  <c r="CU109" i="1"/>
  <c r="CV109" i="1" s="1"/>
  <c r="CU110" i="1"/>
  <c r="CV110" i="1" s="1"/>
  <c r="CU111" i="1"/>
  <c r="CV111" i="1" s="1"/>
  <c r="CU112" i="1"/>
  <c r="CV112" i="1" s="1"/>
  <c r="CU113" i="1"/>
  <c r="CV113" i="1" s="1"/>
  <c r="CU114" i="1"/>
  <c r="CV114" i="1" s="1"/>
  <c r="CU115" i="1"/>
  <c r="CV115" i="1" s="1"/>
  <c r="CU116" i="1"/>
  <c r="CV116" i="1" s="1"/>
  <c r="CU117" i="1"/>
  <c r="CV117" i="1" s="1"/>
  <c r="CU118" i="1"/>
  <c r="CV118" i="1" s="1"/>
  <c r="CU119" i="1"/>
  <c r="CV119" i="1" s="1"/>
  <c r="CU120" i="1"/>
  <c r="CV120" i="1" s="1"/>
  <c r="CU121" i="1"/>
  <c r="CV121" i="1" s="1"/>
  <c r="CU122" i="1"/>
  <c r="CV122" i="1" s="1"/>
  <c r="CU123" i="1"/>
  <c r="CV123" i="1" s="1"/>
  <c r="CU124" i="1"/>
  <c r="CV124" i="1" s="1"/>
  <c r="CU125" i="1"/>
  <c r="CV125" i="1" s="1"/>
  <c r="CU126" i="1"/>
  <c r="CV126" i="1" s="1"/>
  <c r="CU127" i="1"/>
  <c r="CV127" i="1" s="1"/>
  <c r="CU3" i="1"/>
  <c r="CV3" i="1" s="1"/>
  <c r="CR4" i="1"/>
  <c r="CS4" i="1" s="1"/>
  <c r="CR5" i="1"/>
  <c r="CS5" i="1" s="1"/>
  <c r="CR6" i="1"/>
  <c r="CS6" i="1" s="1"/>
  <c r="CR7" i="1"/>
  <c r="CS7" i="1" s="1"/>
  <c r="CR8" i="1"/>
  <c r="CS8" i="1" s="1"/>
  <c r="CR9" i="1"/>
  <c r="CS9" i="1" s="1"/>
  <c r="CR10" i="1"/>
  <c r="CS10" i="1" s="1"/>
  <c r="CR11" i="1"/>
  <c r="CS11" i="1" s="1"/>
  <c r="CR12" i="1"/>
  <c r="CS12" i="1" s="1"/>
  <c r="CR13" i="1"/>
  <c r="CS13" i="1" s="1"/>
  <c r="CR14" i="1"/>
  <c r="CS14" i="1" s="1"/>
  <c r="CR15" i="1"/>
  <c r="CS15" i="1" s="1"/>
  <c r="CR16" i="1"/>
  <c r="CS16" i="1" s="1"/>
  <c r="CR17" i="1"/>
  <c r="CS17" i="1" s="1"/>
  <c r="CR18" i="1"/>
  <c r="CS18" i="1" s="1"/>
  <c r="CR19" i="1"/>
  <c r="CS19" i="1" s="1"/>
  <c r="CR20" i="1"/>
  <c r="CS20" i="1" s="1"/>
  <c r="CR21" i="1"/>
  <c r="CS21" i="1" s="1"/>
  <c r="CR22" i="1"/>
  <c r="CS22" i="1" s="1"/>
  <c r="CR23" i="1"/>
  <c r="CS23" i="1" s="1"/>
  <c r="CR24" i="1"/>
  <c r="CS24" i="1" s="1"/>
  <c r="CR25" i="1"/>
  <c r="CS25" i="1" s="1"/>
  <c r="CR26" i="1"/>
  <c r="CS26" i="1" s="1"/>
  <c r="CR27" i="1"/>
  <c r="CS27" i="1" s="1"/>
  <c r="CR28" i="1"/>
  <c r="CS28" i="1" s="1"/>
  <c r="CR29" i="1"/>
  <c r="CS29" i="1" s="1"/>
  <c r="CR30" i="1"/>
  <c r="CS30" i="1" s="1"/>
  <c r="CR31" i="1"/>
  <c r="CS31" i="1" s="1"/>
  <c r="CR32" i="1"/>
  <c r="CS32" i="1" s="1"/>
  <c r="CR33" i="1"/>
  <c r="CS33" i="1" s="1"/>
  <c r="CR34" i="1"/>
  <c r="CS34" i="1" s="1"/>
  <c r="CR35" i="1"/>
  <c r="CS35" i="1" s="1"/>
  <c r="CR36" i="1"/>
  <c r="CS36" i="1" s="1"/>
  <c r="CR37" i="1"/>
  <c r="CS37" i="1" s="1"/>
  <c r="CR38" i="1"/>
  <c r="CS38" i="1" s="1"/>
  <c r="CR39" i="1"/>
  <c r="CS39" i="1" s="1"/>
  <c r="CR40" i="1"/>
  <c r="CS40" i="1" s="1"/>
  <c r="CR41" i="1"/>
  <c r="CS41" i="1" s="1"/>
  <c r="CR42" i="1"/>
  <c r="CS42" i="1" s="1"/>
  <c r="CR43" i="1"/>
  <c r="CS43" i="1" s="1"/>
  <c r="CR44" i="1"/>
  <c r="CS44" i="1" s="1"/>
  <c r="CR45" i="1"/>
  <c r="CS45" i="1" s="1"/>
  <c r="CR46" i="1"/>
  <c r="CS46" i="1" s="1"/>
  <c r="CR47" i="1"/>
  <c r="CS47" i="1" s="1"/>
  <c r="CR48" i="1"/>
  <c r="CS48" i="1" s="1"/>
  <c r="CR49" i="1"/>
  <c r="CS49" i="1" s="1"/>
  <c r="CR50" i="1"/>
  <c r="CS50" i="1" s="1"/>
  <c r="CR51" i="1"/>
  <c r="CS51" i="1" s="1"/>
  <c r="CR52" i="1"/>
  <c r="CS52" i="1" s="1"/>
  <c r="CR53" i="1"/>
  <c r="CS53" i="1" s="1"/>
  <c r="CR54" i="1"/>
  <c r="CS54" i="1" s="1"/>
  <c r="CR55" i="1"/>
  <c r="CS55" i="1" s="1"/>
  <c r="CR56" i="1"/>
  <c r="CS56" i="1" s="1"/>
  <c r="CR57" i="1"/>
  <c r="CS57" i="1" s="1"/>
  <c r="CR58" i="1"/>
  <c r="CS58" i="1" s="1"/>
  <c r="CR59" i="1"/>
  <c r="CS59" i="1" s="1"/>
  <c r="CR60" i="1"/>
  <c r="CS60" i="1" s="1"/>
  <c r="CR61" i="1"/>
  <c r="CS61" i="1" s="1"/>
  <c r="CR62" i="1"/>
  <c r="CS62" i="1" s="1"/>
  <c r="CR63" i="1"/>
  <c r="CS63" i="1" s="1"/>
  <c r="CR64" i="1"/>
  <c r="CS64" i="1" s="1"/>
  <c r="CR65" i="1"/>
  <c r="CS65" i="1" s="1"/>
  <c r="CR66" i="1"/>
  <c r="CS66" i="1" s="1"/>
  <c r="CR67" i="1"/>
  <c r="CS67" i="1" s="1"/>
  <c r="CR68" i="1"/>
  <c r="CS68" i="1" s="1"/>
  <c r="CR69" i="1"/>
  <c r="CS69" i="1" s="1"/>
  <c r="CR70" i="1"/>
  <c r="CS70" i="1" s="1"/>
  <c r="CR71" i="1"/>
  <c r="CS71" i="1" s="1"/>
  <c r="CR72" i="1"/>
  <c r="CS72" i="1" s="1"/>
  <c r="CR73" i="1"/>
  <c r="CS73" i="1" s="1"/>
  <c r="CR74" i="1"/>
  <c r="CS74" i="1" s="1"/>
  <c r="CR75" i="1"/>
  <c r="CS75" i="1" s="1"/>
  <c r="CR76" i="1"/>
  <c r="CS76" i="1" s="1"/>
  <c r="CR77" i="1"/>
  <c r="CS77" i="1" s="1"/>
  <c r="CR78" i="1"/>
  <c r="CS78" i="1" s="1"/>
  <c r="CR79" i="1"/>
  <c r="CS79" i="1" s="1"/>
  <c r="CR80" i="1"/>
  <c r="CS80" i="1" s="1"/>
  <c r="CR81" i="1"/>
  <c r="CS81" i="1" s="1"/>
  <c r="CR82" i="1"/>
  <c r="CS82" i="1" s="1"/>
  <c r="CR83" i="1"/>
  <c r="CS83" i="1" s="1"/>
  <c r="CR84" i="1"/>
  <c r="CS84" i="1" s="1"/>
  <c r="CR85" i="1"/>
  <c r="CS85" i="1" s="1"/>
  <c r="CR86" i="1"/>
  <c r="CS86" i="1" s="1"/>
  <c r="CR87" i="1"/>
  <c r="CS87" i="1" s="1"/>
  <c r="CR88" i="1"/>
  <c r="CS88" i="1" s="1"/>
  <c r="CR89" i="1"/>
  <c r="CS89" i="1" s="1"/>
  <c r="CR90" i="1"/>
  <c r="CS90" i="1" s="1"/>
  <c r="CR91" i="1"/>
  <c r="CS91" i="1" s="1"/>
  <c r="CR92" i="1"/>
  <c r="CS92" i="1" s="1"/>
  <c r="CR93" i="1"/>
  <c r="CS93" i="1" s="1"/>
  <c r="CR94" i="1"/>
  <c r="CS94" i="1" s="1"/>
  <c r="CR95" i="1"/>
  <c r="CS95" i="1" s="1"/>
  <c r="CR96" i="1"/>
  <c r="CS96" i="1" s="1"/>
  <c r="CR97" i="1"/>
  <c r="CS97" i="1" s="1"/>
  <c r="CR98" i="1"/>
  <c r="CS98" i="1" s="1"/>
  <c r="CR99" i="1"/>
  <c r="CS99" i="1" s="1"/>
  <c r="CR100" i="1"/>
  <c r="CS100" i="1" s="1"/>
  <c r="CR101" i="1"/>
  <c r="CS101" i="1" s="1"/>
  <c r="CR102" i="1"/>
  <c r="CS102" i="1" s="1"/>
  <c r="CR103" i="1"/>
  <c r="CS103" i="1" s="1"/>
  <c r="CR104" i="1"/>
  <c r="CS104" i="1" s="1"/>
  <c r="CR105" i="1"/>
  <c r="CS105" i="1" s="1"/>
  <c r="CR106" i="1"/>
  <c r="CS106" i="1" s="1"/>
  <c r="CR107" i="1"/>
  <c r="CS107" i="1" s="1"/>
  <c r="CR108" i="1"/>
  <c r="CS108" i="1" s="1"/>
  <c r="CR109" i="1"/>
  <c r="CS109" i="1" s="1"/>
  <c r="CR110" i="1"/>
  <c r="CS110" i="1" s="1"/>
  <c r="CR111" i="1"/>
  <c r="CS111" i="1" s="1"/>
  <c r="CR112" i="1"/>
  <c r="CS112" i="1" s="1"/>
  <c r="CR113" i="1"/>
  <c r="CS113" i="1" s="1"/>
  <c r="CR114" i="1"/>
  <c r="CS114" i="1" s="1"/>
  <c r="CR115" i="1"/>
  <c r="CS115" i="1" s="1"/>
  <c r="CR116" i="1"/>
  <c r="CS116" i="1" s="1"/>
  <c r="CR117" i="1"/>
  <c r="CS117" i="1" s="1"/>
  <c r="CR118" i="1"/>
  <c r="CS118" i="1" s="1"/>
  <c r="CR119" i="1"/>
  <c r="CS119" i="1" s="1"/>
  <c r="CR120" i="1"/>
  <c r="CS120" i="1" s="1"/>
  <c r="CR121" i="1"/>
  <c r="CS121" i="1" s="1"/>
  <c r="CR122" i="1"/>
  <c r="CS122" i="1" s="1"/>
  <c r="CR123" i="1"/>
  <c r="CS123" i="1" s="1"/>
  <c r="CR124" i="1"/>
  <c r="CS124" i="1" s="1"/>
  <c r="CR125" i="1"/>
  <c r="CS125" i="1" s="1"/>
  <c r="CR126" i="1"/>
  <c r="CS126" i="1" s="1"/>
  <c r="CR127" i="1"/>
  <c r="CS127" i="1" s="1"/>
  <c r="CR3" i="1"/>
  <c r="CS3" i="1" s="1"/>
  <c r="CO4" i="1"/>
  <c r="CP4" i="1" s="1"/>
  <c r="CO5" i="1"/>
  <c r="CP5" i="1" s="1"/>
  <c r="CO6" i="1"/>
  <c r="CP6" i="1" s="1"/>
  <c r="CO7" i="1"/>
  <c r="CP7" i="1" s="1"/>
  <c r="CO8" i="1"/>
  <c r="CP8" i="1" s="1"/>
  <c r="CO9" i="1"/>
  <c r="CP9" i="1" s="1"/>
  <c r="CO10" i="1"/>
  <c r="CP10" i="1" s="1"/>
  <c r="CO11" i="1"/>
  <c r="CP11" i="1" s="1"/>
  <c r="CO12" i="1"/>
  <c r="CP12" i="1" s="1"/>
  <c r="CO13" i="1"/>
  <c r="CP13" i="1" s="1"/>
  <c r="CO14" i="1"/>
  <c r="CP14" i="1" s="1"/>
  <c r="CO15" i="1"/>
  <c r="CP15" i="1" s="1"/>
  <c r="CO16" i="1"/>
  <c r="CP16" i="1" s="1"/>
  <c r="CO17" i="1"/>
  <c r="CP17" i="1" s="1"/>
  <c r="CO18" i="1"/>
  <c r="CP18" i="1" s="1"/>
  <c r="CO19" i="1"/>
  <c r="CP19" i="1" s="1"/>
  <c r="CO20" i="1"/>
  <c r="CP20" i="1" s="1"/>
  <c r="CO21" i="1"/>
  <c r="CP21" i="1" s="1"/>
  <c r="CO22" i="1"/>
  <c r="CP22" i="1" s="1"/>
  <c r="CO23" i="1"/>
  <c r="CP23" i="1" s="1"/>
  <c r="CO24" i="1"/>
  <c r="CP24" i="1" s="1"/>
  <c r="CO25" i="1"/>
  <c r="CP25" i="1" s="1"/>
  <c r="CO26" i="1"/>
  <c r="CP26" i="1" s="1"/>
  <c r="CO27" i="1"/>
  <c r="CP27" i="1" s="1"/>
  <c r="CO28" i="1"/>
  <c r="CP28" i="1" s="1"/>
  <c r="CO29" i="1"/>
  <c r="CP29" i="1" s="1"/>
  <c r="CO30" i="1"/>
  <c r="CP30" i="1" s="1"/>
  <c r="CO31" i="1"/>
  <c r="CP31" i="1" s="1"/>
  <c r="CO32" i="1"/>
  <c r="CP32" i="1" s="1"/>
  <c r="CO33" i="1"/>
  <c r="CP33" i="1" s="1"/>
  <c r="CO34" i="1"/>
  <c r="CP34" i="1" s="1"/>
  <c r="CO35" i="1"/>
  <c r="CP35" i="1" s="1"/>
  <c r="CO36" i="1"/>
  <c r="CP36" i="1" s="1"/>
  <c r="CO37" i="1"/>
  <c r="CP37" i="1" s="1"/>
  <c r="CO38" i="1"/>
  <c r="CP38" i="1" s="1"/>
  <c r="CO39" i="1"/>
  <c r="CP39" i="1" s="1"/>
  <c r="CO40" i="1"/>
  <c r="CP40" i="1" s="1"/>
  <c r="CO41" i="1"/>
  <c r="CP41" i="1" s="1"/>
  <c r="CO42" i="1"/>
  <c r="CP42" i="1" s="1"/>
  <c r="CO43" i="1"/>
  <c r="CP43" i="1" s="1"/>
  <c r="CO44" i="1"/>
  <c r="CP44" i="1" s="1"/>
  <c r="CO45" i="1"/>
  <c r="CP45" i="1" s="1"/>
  <c r="CO46" i="1"/>
  <c r="CP46" i="1" s="1"/>
  <c r="CO47" i="1"/>
  <c r="CP47" i="1" s="1"/>
  <c r="CO48" i="1"/>
  <c r="CP48" i="1" s="1"/>
  <c r="CO49" i="1"/>
  <c r="CP49" i="1" s="1"/>
  <c r="CO50" i="1"/>
  <c r="CP50" i="1" s="1"/>
  <c r="CO51" i="1"/>
  <c r="CP51" i="1" s="1"/>
  <c r="CO52" i="1"/>
  <c r="CP52" i="1" s="1"/>
  <c r="CO53" i="1"/>
  <c r="CP53" i="1" s="1"/>
  <c r="CO54" i="1"/>
  <c r="CP54" i="1" s="1"/>
  <c r="CO55" i="1"/>
  <c r="CP55" i="1" s="1"/>
  <c r="CO56" i="1"/>
  <c r="CP56" i="1" s="1"/>
  <c r="CO57" i="1"/>
  <c r="CP57" i="1" s="1"/>
  <c r="CO58" i="1"/>
  <c r="CP58" i="1" s="1"/>
  <c r="CO59" i="1"/>
  <c r="CP59" i="1" s="1"/>
  <c r="CO60" i="1"/>
  <c r="CP60" i="1" s="1"/>
  <c r="CO61" i="1"/>
  <c r="CP61" i="1" s="1"/>
  <c r="CO62" i="1"/>
  <c r="CP62" i="1" s="1"/>
  <c r="CO63" i="1"/>
  <c r="CP63" i="1" s="1"/>
  <c r="CO64" i="1"/>
  <c r="CP64" i="1" s="1"/>
  <c r="CO65" i="1"/>
  <c r="CP65" i="1" s="1"/>
  <c r="CO66" i="1"/>
  <c r="CP66" i="1" s="1"/>
  <c r="CO67" i="1"/>
  <c r="CP67" i="1" s="1"/>
  <c r="CO68" i="1"/>
  <c r="CP68" i="1" s="1"/>
  <c r="CO69" i="1"/>
  <c r="CP69" i="1" s="1"/>
  <c r="CO70" i="1"/>
  <c r="CP70" i="1" s="1"/>
  <c r="CO71" i="1"/>
  <c r="CP71" i="1" s="1"/>
  <c r="CO72" i="1"/>
  <c r="CP72" i="1" s="1"/>
  <c r="CO73" i="1"/>
  <c r="CP73" i="1" s="1"/>
  <c r="CO74" i="1"/>
  <c r="CP74" i="1" s="1"/>
  <c r="CO75" i="1"/>
  <c r="CP75" i="1" s="1"/>
  <c r="CO76" i="1"/>
  <c r="CP76" i="1" s="1"/>
  <c r="CO77" i="1"/>
  <c r="CP77" i="1" s="1"/>
  <c r="CO78" i="1"/>
  <c r="CP78" i="1" s="1"/>
  <c r="CO79" i="1"/>
  <c r="CP79" i="1" s="1"/>
  <c r="CO80" i="1"/>
  <c r="CP80" i="1" s="1"/>
  <c r="CO81" i="1"/>
  <c r="CP81" i="1" s="1"/>
  <c r="CO82" i="1"/>
  <c r="CP82" i="1" s="1"/>
  <c r="CO83" i="1"/>
  <c r="CP83" i="1" s="1"/>
  <c r="CO84" i="1"/>
  <c r="CP84" i="1" s="1"/>
  <c r="CO85" i="1"/>
  <c r="CP85" i="1" s="1"/>
  <c r="CO86" i="1"/>
  <c r="CP86" i="1" s="1"/>
  <c r="CO87" i="1"/>
  <c r="CP87" i="1" s="1"/>
  <c r="CO88" i="1"/>
  <c r="CP88" i="1" s="1"/>
  <c r="CO89" i="1"/>
  <c r="CP89" i="1" s="1"/>
  <c r="CO90" i="1"/>
  <c r="CP90" i="1" s="1"/>
  <c r="CO91" i="1"/>
  <c r="CP91" i="1" s="1"/>
  <c r="CO92" i="1"/>
  <c r="CP92" i="1" s="1"/>
  <c r="CO93" i="1"/>
  <c r="CP93" i="1" s="1"/>
  <c r="CO94" i="1"/>
  <c r="CP94" i="1" s="1"/>
  <c r="CO95" i="1"/>
  <c r="CP95" i="1" s="1"/>
  <c r="CO96" i="1"/>
  <c r="CP96" i="1" s="1"/>
  <c r="CO97" i="1"/>
  <c r="CP97" i="1" s="1"/>
  <c r="CO98" i="1"/>
  <c r="CP98" i="1" s="1"/>
  <c r="CO99" i="1"/>
  <c r="CP99" i="1" s="1"/>
  <c r="CO100" i="1"/>
  <c r="CP100" i="1" s="1"/>
  <c r="CO101" i="1"/>
  <c r="CP101" i="1" s="1"/>
  <c r="CO102" i="1"/>
  <c r="CP102" i="1" s="1"/>
  <c r="CO103" i="1"/>
  <c r="CP103" i="1" s="1"/>
  <c r="CO104" i="1"/>
  <c r="CP104" i="1" s="1"/>
  <c r="CO105" i="1"/>
  <c r="CP105" i="1" s="1"/>
  <c r="CO106" i="1"/>
  <c r="CP106" i="1" s="1"/>
  <c r="CO107" i="1"/>
  <c r="CP107" i="1" s="1"/>
  <c r="CO108" i="1"/>
  <c r="CP108" i="1" s="1"/>
  <c r="CO109" i="1"/>
  <c r="CP109" i="1" s="1"/>
  <c r="CO110" i="1"/>
  <c r="CP110" i="1" s="1"/>
  <c r="CO111" i="1"/>
  <c r="CP111" i="1" s="1"/>
  <c r="CO112" i="1"/>
  <c r="CP112" i="1" s="1"/>
  <c r="CO113" i="1"/>
  <c r="CP113" i="1" s="1"/>
  <c r="CO114" i="1"/>
  <c r="CP114" i="1" s="1"/>
  <c r="CO115" i="1"/>
  <c r="CP115" i="1" s="1"/>
  <c r="CO116" i="1"/>
  <c r="CP116" i="1" s="1"/>
  <c r="CO117" i="1"/>
  <c r="CP117" i="1" s="1"/>
  <c r="CO118" i="1"/>
  <c r="CP118" i="1" s="1"/>
  <c r="CO119" i="1"/>
  <c r="CP119" i="1" s="1"/>
  <c r="CO120" i="1"/>
  <c r="CP120" i="1" s="1"/>
  <c r="CO121" i="1"/>
  <c r="CP121" i="1" s="1"/>
  <c r="CO122" i="1"/>
  <c r="CP122" i="1" s="1"/>
  <c r="CO123" i="1"/>
  <c r="CP123" i="1" s="1"/>
  <c r="CO124" i="1"/>
  <c r="CP124" i="1" s="1"/>
  <c r="CO125" i="1"/>
  <c r="CP125" i="1" s="1"/>
  <c r="CO126" i="1"/>
  <c r="CP126" i="1" s="1"/>
  <c r="CO127" i="1"/>
  <c r="CP127" i="1" s="1"/>
  <c r="CO3" i="1"/>
  <c r="CP3" i="1" s="1"/>
  <c r="CL4" i="1"/>
  <c r="CM4" i="1" s="1"/>
  <c r="CL5" i="1"/>
  <c r="CM5" i="1" s="1"/>
  <c r="CL6" i="1"/>
  <c r="CM6" i="1" s="1"/>
  <c r="CL7" i="1"/>
  <c r="CM7" i="1" s="1"/>
  <c r="CL8" i="1"/>
  <c r="CM8" i="1" s="1"/>
  <c r="CL9" i="1"/>
  <c r="CM9" i="1" s="1"/>
  <c r="CL10" i="1"/>
  <c r="CM10" i="1" s="1"/>
  <c r="CL11" i="1"/>
  <c r="CM11" i="1" s="1"/>
  <c r="CL12" i="1"/>
  <c r="CM12" i="1" s="1"/>
  <c r="CL13" i="1"/>
  <c r="CM13" i="1" s="1"/>
  <c r="CL14" i="1"/>
  <c r="CM14" i="1" s="1"/>
  <c r="CL15" i="1"/>
  <c r="CM15" i="1" s="1"/>
  <c r="CL16" i="1"/>
  <c r="CM16" i="1" s="1"/>
  <c r="CL17" i="1"/>
  <c r="CM17" i="1" s="1"/>
  <c r="CL18" i="1"/>
  <c r="CM18" i="1" s="1"/>
  <c r="CL19" i="1"/>
  <c r="CM19" i="1" s="1"/>
  <c r="CL20" i="1"/>
  <c r="CM20" i="1" s="1"/>
  <c r="CL21" i="1"/>
  <c r="CM21" i="1" s="1"/>
  <c r="CL22" i="1"/>
  <c r="CM22" i="1" s="1"/>
  <c r="CL23" i="1"/>
  <c r="CM23" i="1" s="1"/>
  <c r="CL24" i="1"/>
  <c r="CM24" i="1" s="1"/>
  <c r="CL25" i="1"/>
  <c r="CM25" i="1" s="1"/>
  <c r="CL26" i="1"/>
  <c r="CM26" i="1" s="1"/>
  <c r="CL27" i="1"/>
  <c r="CM27" i="1" s="1"/>
  <c r="CL28" i="1"/>
  <c r="CM28" i="1" s="1"/>
  <c r="CL29" i="1"/>
  <c r="CM29" i="1" s="1"/>
  <c r="CL30" i="1"/>
  <c r="CM30" i="1" s="1"/>
  <c r="CL31" i="1"/>
  <c r="CM31" i="1" s="1"/>
  <c r="CL32" i="1"/>
  <c r="CM32" i="1" s="1"/>
  <c r="CL33" i="1"/>
  <c r="CM33" i="1" s="1"/>
  <c r="CL34" i="1"/>
  <c r="CM34" i="1" s="1"/>
  <c r="CL35" i="1"/>
  <c r="CM35" i="1" s="1"/>
  <c r="CL36" i="1"/>
  <c r="CM36" i="1" s="1"/>
  <c r="CL37" i="1"/>
  <c r="CM37" i="1" s="1"/>
  <c r="CL38" i="1"/>
  <c r="CM38" i="1" s="1"/>
  <c r="CL39" i="1"/>
  <c r="CM39" i="1" s="1"/>
  <c r="CL40" i="1"/>
  <c r="CM40" i="1" s="1"/>
  <c r="CL41" i="1"/>
  <c r="CM41" i="1" s="1"/>
  <c r="CL42" i="1"/>
  <c r="CM42" i="1" s="1"/>
  <c r="CL43" i="1"/>
  <c r="CM43" i="1" s="1"/>
  <c r="CL44" i="1"/>
  <c r="CM44" i="1" s="1"/>
  <c r="CL45" i="1"/>
  <c r="CM45" i="1" s="1"/>
  <c r="CL46" i="1"/>
  <c r="CM46" i="1" s="1"/>
  <c r="CL47" i="1"/>
  <c r="CM47" i="1" s="1"/>
  <c r="CL48" i="1"/>
  <c r="CM48" i="1" s="1"/>
  <c r="CL49" i="1"/>
  <c r="CM49" i="1" s="1"/>
  <c r="CL50" i="1"/>
  <c r="CM50" i="1" s="1"/>
  <c r="CL51" i="1"/>
  <c r="CM51" i="1" s="1"/>
  <c r="CL52" i="1"/>
  <c r="CM52" i="1" s="1"/>
  <c r="CL53" i="1"/>
  <c r="CM53" i="1" s="1"/>
  <c r="CL54" i="1"/>
  <c r="CM54" i="1" s="1"/>
  <c r="CL55" i="1"/>
  <c r="CM55" i="1" s="1"/>
  <c r="CL56" i="1"/>
  <c r="CM56" i="1" s="1"/>
  <c r="CL57" i="1"/>
  <c r="CM57" i="1" s="1"/>
  <c r="CL58" i="1"/>
  <c r="CM58" i="1" s="1"/>
  <c r="CL59" i="1"/>
  <c r="CM59" i="1" s="1"/>
  <c r="CL60" i="1"/>
  <c r="CM60" i="1" s="1"/>
  <c r="CL61" i="1"/>
  <c r="CM61" i="1" s="1"/>
  <c r="CL62" i="1"/>
  <c r="CM62" i="1" s="1"/>
  <c r="CL63" i="1"/>
  <c r="CM63" i="1" s="1"/>
  <c r="CL64" i="1"/>
  <c r="CM64" i="1" s="1"/>
  <c r="CL65" i="1"/>
  <c r="CM65" i="1" s="1"/>
  <c r="CL66" i="1"/>
  <c r="CM66" i="1" s="1"/>
  <c r="CL67" i="1"/>
  <c r="CM67" i="1" s="1"/>
  <c r="CL68" i="1"/>
  <c r="CM68" i="1" s="1"/>
  <c r="CL69" i="1"/>
  <c r="CM69" i="1" s="1"/>
  <c r="CL70" i="1"/>
  <c r="CM70" i="1" s="1"/>
  <c r="CL71" i="1"/>
  <c r="CM71" i="1" s="1"/>
  <c r="CL72" i="1"/>
  <c r="CM72" i="1" s="1"/>
  <c r="CL73" i="1"/>
  <c r="CM73" i="1" s="1"/>
  <c r="CL74" i="1"/>
  <c r="CM74" i="1" s="1"/>
  <c r="CL75" i="1"/>
  <c r="CM75" i="1" s="1"/>
  <c r="CL76" i="1"/>
  <c r="CM76" i="1" s="1"/>
  <c r="CL77" i="1"/>
  <c r="CM77" i="1" s="1"/>
  <c r="CL78" i="1"/>
  <c r="CM78" i="1" s="1"/>
  <c r="CL79" i="1"/>
  <c r="CM79" i="1" s="1"/>
  <c r="CL80" i="1"/>
  <c r="CM80" i="1" s="1"/>
  <c r="CL81" i="1"/>
  <c r="CM81" i="1" s="1"/>
  <c r="CL82" i="1"/>
  <c r="CM82" i="1" s="1"/>
  <c r="CL83" i="1"/>
  <c r="CM83" i="1" s="1"/>
  <c r="CL84" i="1"/>
  <c r="CM84" i="1" s="1"/>
  <c r="CL85" i="1"/>
  <c r="CM85" i="1" s="1"/>
  <c r="CL86" i="1"/>
  <c r="CM86" i="1" s="1"/>
  <c r="CL87" i="1"/>
  <c r="CM87" i="1" s="1"/>
  <c r="CL88" i="1"/>
  <c r="CM88" i="1" s="1"/>
  <c r="CL89" i="1"/>
  <c r="CM89" i="1" s="1"/>
  <c r="CL90" i="1"/>
  <c r="CM90" i="1" s="1"/>
  <c r="CL91" i="1"/>
  <c r="CM91" i="1" s="1"/>
  <c r="CL92" i="1"/>
  <c r="CM92" i="1" s="1"/>
  <c r="CL93" i="1"/>
  <c r="CM93" i="1" s="1"/>
  <c r="CL94" i="1"/>
  <c r="CM94" i="1" s="1"/>
  <c r="CL95" i="1"/>
  <c r="CM95" i="1" s="1"/>
  <c r="CL96" i="1"/>
  <c r="CM96" i="1" s="1"/>
  <c r="CL97" i="1"/>
  <c r="CM97" i="1" s="1"/>
  <c r="CL98" i="1"/>
  <c r="CM98" i="1" s="1"/>
  <c r="CL99" i="1"/>
  <c r="CM99" i="1" s="1"/>
  <c r="CL100" i="1"/>
  <c r="CM100" i="1" s="1"/>
  <c r="CL101" i="1"/>
  <c r="CM101" i="1" s="1"/>
  <c r="CL102" i="1"/>
  <c r="CM102" i="1" s="1"/>
  <c r="CL103" i="1"/>
  <c r="CM103" i="1" s="1"/>
  <c r="CL104" i="1"/>
  <c r="CM104" i="1" s="1"/>
  <c r="CL105" i="1"/>
  <c r="CM105" i="1" s="1"/>
  <c r="CL106" i="1"/>
  <c r="CM106" i="1" s="1"/>
  <c r="CL107" i="1"/>
  <c r="CM107" i="1" s="1"/>
  <c r="CL108" i="1"/>
  <c r="CM108" i="1" s="1"/>
  <c r="CL109" i="1"/>
  <c r="CM109" i="1" s="1"/>
  <c r="CL110" i="1"/>
  <c r="CM110" i="1" s="1"/>
  <c r="CL111" i="1"/>
  <c r="CM111" i="1" s="1"/>
  <c r="CL112" i="1"/>
  <c r="CM112" i="1" s="1"/>
  <c r="CL113" i="1"/>
  <c r="CM113" i="1" s="1"/>
  <c r="CL114" i="1"/>
  <c r="CM114" i="1" s="1"/>
  <c r="CL115" i="1"/>
  <c r="CM115" i="1" s="1"/>
  <c r="CL116" i="1"/>
  <c r="CM116" i="1" s="1"/>
  <c r="CL117" i="1"/>
  <c r="CM117" i="1" s="1"/>
  <c r="CL118" i="1"/>
  <c r="CM118" i="1" s="1"/>
  <c r="CL119" i="1"/>
  <c r="CM119" i="1" s="1"/>
  <c r="CL120" i="1"/>
  <c r="CM120" i="1" s="1"/>
  <c r="CL121" i="1"/>
  <c r="CM121" i="1" s="1"/>
  <c r="CL122" i="1"/>
  <c r="CM122" i="1" s="1"/>
  <c r="CL123" i="1"/>
  <c r="CM123" i="1" s="1"/>
  <c r="CL124" i="1"/>
  <c r="CM124" i="1" s="1"/>
  <c r="CL125" i="1"/>
  <c r="CM125" i="1" s="1"/>
  <c r="CL126" i="1"/>
  <c r="CM126" i="1" s="1"/>
  <c r="CL127" i="1"/>
  <c r="CM127" i="1" s="1"/>
  <c r="CL3" i="1"/>
  <c r="CM3" i="1" s="1"/>
  <c r="CI4" i="1"/>
  <c r="CJ4" i="1" s="1"/>
  <c r="CI5" i="1"/>
  <c r="CJ5" i="1" s="1"/>
  <c r="CI6" i="1"/>
  <c r="CJ6" i="1" s="1"/>
  <c r="CI7" i="1"/>
  <c r="CJ7" i="1" s="1"/>
  <c r="CI8" i="1"/>
  <c r="CJ8" i="1" s="1"/>
  <c r="CI9" i="1"/>
  <c r="CJ9" i="1" s="1"/>
  <c r="CI10" i="1"/>
  <c r="CJ10" i="1" s="1"/>
  <c r="CI11" i="1"/>
  <c r="CJ11" i="1" s="1"/>
  <c r="CI12" i="1"/>
  <c r="CJ12" i="1" s="1"/>
  <c r="CI13" i="1"/>
  <c r="CJ13" i="1" s="1"/>
  <c r="CI14" i="1"/>
  <c r="CJ14" i="1" s="1"/>
  <c r="CI15" i="1"/>
  <c r="CJ15" i="1" s="1"/>
  <c r="CI16" i="1"/>
  <c r="CJ16" i="1" s="1"/>
  <c r="CI17" i="1"/>
  <c r="CJ17" i="1" s="1"/>
  <c r="CI18" i="1"/>
  <c r="CJ18" i="1" s="1"/>
  <c r="CI19" i="1"/>
  <c r="CJ19" i="1" s="1"/>
  <c r="CI20" i="1"/>
  <c r="CJ20" i="1" s="1"/>
  <c r="CI21" i="1"/>
  <c r="CJ21" i="1" s="1"/>
  <c r="CI22" i="1"/>
  <c r="CJ22" i="1" s="1"/>
  <c r="CI23" i="1"/>
  <c r="CJ23" i="1" s="1"/>
  <c r="CI24" i="1"/>
  <c r="CJ24" i="1" s="1"/>
  <c r="CI25" i="1"/>
  <c r="CJ25" i="1" s="1"/>
  <c r="CI26" i="1"/>
  <c r="CJ26" i="1" s="1"/>
  <c r="CI27" i="1"/>
  <c r="CJ27" i="1" s="1"/>
  <c r="CI28" i="1"/>
  <c r="CJ28" i="1" s="1"/>
  <c r="CI29" i="1"/>
  <c r="CJ29" i="1" s="1"/>
  <c r="CI30" i="1"/>
  <c r="CJ30" i="1" s="1"/>
  <c r="CI31" i="1"/>
  <c r="CJ31" i="1" s="1"/>
  <c r="CI32" i="1"/>
  <c r="CJ32" i="1" s="1"/>
  <c r="CI33" i="1"/>
  <c r="CJ33" i="1" s="1"/>
  <c r="CI34" i="1"/>
  <c r="CJ34" i="1" s="1"/>
  <c r="CI35" i="1"/>
  <c r="CJ35" i="1" s="1"/>
  <c r="CI36" i="1"/>
  <c r="CJ36" i="1" s="1"/>
  <c r="CI37" i="1"/>
  <c r="CJ37" i="1" s="1"/>
  <c r="CI38" i="1"/>
  <c r="CJ38" i="1" s="1"/>
  <c r="CI39" i="1"/>
  <c r="CJ39" i="1" s="1"/>
  <c r="CI40" i="1"/>
  <c r="CJ40" i="1" s="1"/>
  <c r="CI41" i="1"/>
  <c r="CJ41" i="1" s="1"/>
  <c r="CI42" i="1"/>
  <c r="CJ42" i="1" s="1"/>
  <c r="CI43" i="1"/>
  <c r="CJ43" i="1" s="1"/>
  <c r="CI44" i="1"/>
  <c r="CJ44" i="1" s="1"/>
  <c r="CI45" i="1"/>
  <c r="CJ45" i="1" s="1"/>
  <c r="CI46" i="1"/>
  <c r="CJ46" i="1" s="1"/>
  <c r="CI47" i="1"/>
  <c r="CJ47" i="1" s="1"/>
  <c r="CI48" i="1"/>
  <c r="CJ48" i="1" s="1"/>
  <c r="CI49" i="1"/>
  <c r="CJ49" i="1" s="1"/>
  <c r="CI50" i="1"/>
  <c r="CJ50" i="1" s="1"/>
  <c r="CI51" i="1"/>
  <c r="CJ51" i="1" s="1"/>
  <c r="CI52" i="1"/>
  <c r="CJ52" i="1" s="1"/>
  <c r="CI53" i="1"/>
  <c r="CJ53" i="1" s="1"/>
  <c r="CI54" i="1"/>
  <c r="CJ54" i="1" s="1"/>
  <c r="CI55" i="1"/>
  <c r="CJ55" i="1" s="1"/>
  <c r="CI56" i="1"/>
  <c r="CJ56" i="1" s="1"/>
  <c r="CI57" i="1"/>
  <c r="CJ57" i="1" s="1"/>
  <c r="CI58" i="1"/>
  <c r="CJ58" i="1" s="1"/>
  <c r="CI59" i="1"/>
  <c r="CJ59" i="1" s="1"/>
  <c r="CI60" i="1"/>
  <c r="CJ60" i="1" s="1"/>
  <c r="CI61" i="1"/>
  <c r="CJ61" i="1" s="1"/>
  <c r="CI62" i="1"/>
  <c r="CJ62" i="1" s="1"/>
  <c r="CI63" i="1"/>
  <c r="CJ63" i="1" s="1"/>
  <c r="CI64" i="1"/>
  <c r="CJ64" i="1" s="1"/>
  <c r="CI65" i="1"/>
  <c r="CJ65" i="1" s="1"/>
  <c r="CI66" i="1"/>
  <c r="CJ66" i="1" s="1"/>
  <c r="CI67" i="1"/>
  <c r="CJ67" i="1" s="1"/>
  <c r="CI68" i="1"/>
  <c r="CJ68" i="1" s="1"/>
  <c r="CI69" i="1"/>
  <c r="CJ69" i="1" s="1"/>
  <c r="CI70" i="1"/>
  <c r="CJ70" i="1" s="1"/>
  <c r="CI71" i="1"/>
  <c r="CJ71" i="1" s="1"/>
  <c r="CI72" i="1"/>
  <c r="CJ72" i="1" s="1"/>
  <c r="CI73" i="1"/>
  <c r="CJ73" i="1" s="1"/>
  <c r="CI74" i="1"/>
  <c r="CJ74" i="1" s="1"/>
  <c r="CI75" i="1"/>
  <c r="CJ75" i="1" s="1"/>
  <c r="CI76" i="1"/>
  <c r="CJ76" i="1" s="1"/>
  <c r="CI77" i="1"/>
  <c r="CJ77" i="1" s="1"/>
  <c r="CI78" i="1"/>
  <c r="CJ78" i="1" s="1"/>
  <c r="CI79" i="1"/>
  <c r="CJ79" i="1" s="1"/>
  <c r="CI80" i="1"/>
  <c r="CJ80" i="1" s="1"/>
  <c r="CI81" i="1"/>
  <c r="CJ81" i="1" s="1"/>
  <c r="CI82" i="1"/>
  <c r="CJ82" i="1" s="1"/>
  <c r="CI83" i="1"/>
  <c r="CJ83" i="1" s="1"/>
  <c r="CI84" i="1"/>
  <c r="CJ84" i="1" s="1"/>
  <c r="CI85" i="1"/>
  <c r="CJ85" i="1" s="1"/>
  <c r="CI86" i="1"/>
  <c r="CJ86" i="1" s="1"/>
  <c r="CI87" i="1"/>
  <c r="CJ87" i="1" s="1"/>
  <c r="CI88" i="1"/>
  <c r="CJ88" i="1" s="1"/>
  <c r="CI89" i="1"/>
  <c r="CJ89" i="1" s="1"/>
  <c r="CI90" i="1"/>
  <c r="CJ90" i="1" s="1"/>
  <c r="CI91" i="1"/>
  <c r="CJ91" i="1" s="1"/>
  <c r="CI92" i="1"/>
  <c r="CJ92" i="1" s="1"/>
  <c r="CI93" i="1"/>
  <c r="CJ93" i="1" s="1"/>
  <c r="CI94" i="1"/>
  <c r="CJ94" i="1" s="1"/>
  <c r="CI95" i="1"/>
  <c r="CJ95" i="1" s="1"/>
  <c r="CI96" i="1"/>
  <c r="CJ96" i="1" s="1"/>
  <c r="CI97" i="1"/>
  <c r="CJ97" i="1" s="1"/>
  <c r="CI98" i="1"/>
  <c r="CJ98" i="1" s="1"/>
  <c r="CI99" i="1"/>
  <c r="CJ99" i="1" s="1"/>
  <c r="CI100" i="1"/>
  <c r="CJ100" i="1" s="1"/>
  <c r="CI101" i="1"/>
  <c r="CJ101" i="1" s="1"/>
  <c r="CI102" i="1"/>
  <c r="CJ102" i="1" s="1"/>
  <c r="CI103" i="1"/>
  <c r="CJ103" i="1" s="1"/>
  <c r="CI104" i="1"/>
  <c r="CJ104" i="1" s="1"/>
  <c r="CI105" i="1"/>
  <c r="CJ105" i="1" s="1"/>
  <c r="CI106" i="1"/>
  <c r="CJ106" i="1" s="1"/>
  <c r="CI107" i="1"/>
  <c r="CJ107" i="1" s="1"/>
  <c r="CI108" i="1"/>
  <c r="CJ108" i="1" s="1"/>
  <c r="CI109" i="1"/>
  <c r="CJ109" i="1" s="1"/>
  <c r="CI110" i="1"/>
  <c r="CJ110" i="1" s="1"/>
  <c r="CI111" i="1"/>
  <c r="CJ111" i="1" s="1"/>
  <c r="CI112" i="1"/>
  <c r="CJ112" i="1" s="1"/>
  <c r="CI113" i="1"/>
  <c r="CJ113" i="1" s="1"/>
  <c r="CI114" i="1"/>
  <c r="CJ114" i="1" s="1"/>
  <c r="CI115" i="1"/>
  <c r="CJ115" i="1" s="1"/>
  <c r="CI116" i="1"/>
  <c r="CJ116" i="1" s="1"/>
  <c r="CI117" i="1"/>
  <c r="CJ117" i="1" s="1"/>
  <c r="CI118" i="1"/>
  <c r="CJ118" i="1" s="1"/>
  <c r="CI119" i="1"/>
  <c r="CJ119" i="1" s="1"/>
  <c r="CI120" i="1"/>
  <c r="CJ120" i="1" s="1"/>
  <c r="CI121" i="1"/>
  <c r="CJ121" i="1" s="1"/>
  <c r="CI122" i="1"/>
  <c r="CJ122" i="1" s="1"/>
  <c r="CI123" i="1"/>
  <c r="CJ123" i="1" s="1"/>
  <c r="CI124" i="1"/>
  <c r="CJ124" i="1" s="1"/>
  <c r="CI125" i="1"/>
  <c r="CJ125" i="1" s="1"/>
  <c r="CI126" i="1"/>
  <c r="CJ126" i="1" s="1"/>
  <c r="CI127" i="1"/>
  <c r="CJ127" i="1" s="1"/>
  <c r="CI3" i="1"/>
  <c r="CJ3" i="1" s="1"/>
  <c r="CF4" i="1"/>
  <c r="CG4" i="1" s="1"/>
  <c r="CF5" i="1"/>
  <c r="CG5" i="1" s="1"/>
  <c r="CF6" i="1"/>
  <c r="CG6" i="1" s="1"/>
  <c r="CF7" i="1"/>
  <c r="CG7" i="1" s="1"/>
  <c r="CF8" i="1"/>
  <c r="CG8" i="1" s="1"/>
  <c r="CF9" i="1"/>
  <c r="CG9" i="1" s="1"/>
  <c r="CF10" i="1"/>
  <c r="CG10" i="1" s="1"/>
  <c r="CF11" i="1"/>
  <c r="CG11" i="1" s="1"/>
  <c r="CF12" i="1"/>
  <c r="CG12" i="1" s="1"/>
  <c r="CF13" i="1"/>
  <c r="CG13" i="1" s="1"/>
  <c r="CF14" i="1"/>
  <c r="CG14" i="1" s="1"/>
  <c r="CF15" i="1"/>
  <c r="CG15" i="1" s="1"/>
  <c r="CF16" i="1"/>
  <c r="CG16" i="1" s="1"/>
  <c r="CF17" i="1"/>
  <c r="CG17" i="1" s="1"/>
  <c r="CF18" i="1"/>
  <c r="CG18" i="1" s="1"/>
  <c r="CF19" i="1"/>
  <c r="CG19" i="1" s="1"/>
  <c r="CF20" i="1"/>
  <c r="CG20" i="1" s="1"/>
  <c r="CF21" i="1"/>
  <c r="CG21" i="1" s="1"/>
  <c r="CF22" i="1"/>
  <c r="CG22" i="1" s="1"/>
  <c r="CF23" i="1"/>
  <c r="CG23" i="1" s="1"/>
  <c r="CF24" i="1"/>
  <c r="CG24" i="1" s="1"/>
  <c r="CF25" i="1"/>
  <c r="CG25" i="1" s="1"/>
  <c r="CF26" i="1"/>
  <c r="CG26" i="1" s="1"/>
  <c r="CF27" i="1"/>
  <c r="CG27" i="1" s="1"/>
  <c r="CF28" i="1"/>
  <c r="CG28" i="1" s="1"/>
  <c r="CF29" i="1"/>
  <c r="CG29" i="1" s="1"/>
  <c r="CF30" i="1"/>
  <c r="CG30" i="1" s="1"/>
  <c r="CF31" i="1"/>
  <c r="CG31" i="1" s="1"/>
  <c r="CF32" i="1"/>
  <c r="CG32" i="1" s="1"/>
  <c r="CF33" i="1"/>
  <c r="CG33" i="1" s="1"/>
  <c r="CF34" i="1"/>
  <c r="CG34" i="1" s="1"/>
  <c r="CF35" i="1"/>
  <c r="CG35" i="1" s="1"/>
  <c r="CF36" i="1"/>
  <c r="CG36" i="1" s="1"/>
  <c r="CF37" i="1"/>
  <c r="CG37" i="1" s="1"/>
  <c r="CF38" i="1"/>
  <c r="CG38" i="1" s="1"/>
  <c r="CF39" i="1"/>
  <c r="CG39" i="1" s="1"/>
  <c r="CF40" i="1"/>
  <c r="CG40" i="1" s="1"/>
  <c r="CF41" i="1"/>
  <c r="CG41" i="1" s="1"/>
  <c r="CF42" i="1"/>
  <c r="CG42" i="1" s="1"/>
  <c r="CF43" i="1"/>
  <c r="CG43" i="1" s="1"/>
  <c r="CF44" i="1"/>
  <c r="CG44" i="1" s="1"/>
  <c r="CF45" i="1"/>
  <c r="CG45" i="1" s="1"/>
  <c r="CF46" i="1"/>
  <c r="CG46" i="1" s="1"/>
  <c r="CF47" i="1"/>
  <c r="CG47" i="1" s="1"/>
  <c r="CF48" i="1"/>
  <c r="CG48" i="1" s="1"/>
  <c r="CF49" i="1"/>
  <c r="CG49" i="1" s="1"/>
  <c r="CF50" i="1"/>
  <c r="CG50" i="1" s="1"/>
  <c r="CF51" i="1"/>
  <c r="CG51" i="1" s="1"/>
  <c r="CF52" i="1"/>
  <c r="CG52" i="1" s="1"/>
  <c r="CF53" i="1"/>
  <c r="CG53" i="1" s="1"/>
  <c r="CF54" i="1"/>
  <c r="CG54" i="1" s="1"/>
  <c r="CF55" i="1"/>
  <c r="CG55" i="1" s="1"/>
  <c r="CF56" i="1"/>
  <c r="CG56" i="1" s="1"/>
  <c r="CF57" i="1"/>
  <c r="CG57" i="1" s="1"/>
  <c r="CF58" i="1"/>
  <c r="CG58" i="1" s="1"/>
  <c r="CF59" i="1"/>
  <c r="CG59" i="1" s="1"/>
  <c r="CF60" i="1"/>
  <c r="CG60" i="1" s="1"/>
  <c r="CF61" i="1"/>
  <c r="CG61" i="1" s="1"/>
  <c r="CF62" i="1"/>
  <c r="CG62" i="1" s="1"/>
  <c r="CF63" i="1"/>
  <c r="CG63" i="1" s="1"/>
  <c r="CF64" i="1"/>
  <c r="CG64" i="1" s="1"/>
  <c r="CF65" i="1"/>
  <c r="CG65" i="1" s="1"/>
  <c r="CF66" i="1"/>
  <c r="CG66" i="1" s="1"/>
  <c r="CF67" i="1"/>
  <c r="CG67" i="1" s="1"/>
  <c r="CF68" i="1"/>
  <c r="CG68" i="1" s="1"/>
  <c r="CF69" i="1"/>
  <c r="CG69" i="1" s="1"/>
  <c r="CF70" i="1"/>
  <c r="CG70" i="1" s="1"/>
  <c r="CF71" i="1"/>
  <c r="CG71" i="1" s="1"/>
  <c r="CF72" i="1"/>
  <c r="CG72" i="1" s="1"/>
  <c r="CF73" i="1"/>
  <c r="CG73" i="1" s="1"/>
  <c r="CF74" i="1"/>
  <c r="CG74" i="1" s="1"/>
  <c r="CF75" i="1"/>
  <c r="CG75" i="1" s="1"/>
  <c r="CF76" i="1"/>
  <c r="CG76" i="1" s="1"/>
  <c r="CF77" i="1"/>
  <c r="CG77" i="1" s="1"/>
  <c r="CF78" i="1"/>
  <c r="CG78" i="1" s="1"/>
  <c r="CF79" i="1"/>
  <c r="CG79" i="1" s="1"/>
  <c r="CF80" i="1"/>
  <c r="CG80" i="1" s="1"/>
  <c r="CF81" i="1"/>
  <c r="CG81" i="1" s="1"/>
  <c r="CF82" i="1"/>
  <c r="CG82" i="1" s="1"/>
  <c r="CF83" i="1"/>
  <c r="CG83" i="1" s="1"/>
  <c r="CF84" i="1"/>
  <c r="CG84" i="1" s="1"/>
  <c r="CF85" i="1"/>
  <c r="CG85" i="1" s="1"/>
  <c r="CF86" i="1"/>
  <c r="CG86" i="1" s="1"/>
  <c r="CF87" i="1"/>
  <c r="CG87" i="1" s="1"/>
  <c r="CF88" i="1"/>
  <c r="CG88" i="1" s="1"/>
  <c r="CF89" i="1"/>
  <c r="CG89" i="1" s="1"/>
  <c r="CF90" i="1"/>
  <c r="CG90" i="1" s="1"/>
  <c r="CF91" i="1"/>
  <c r="CG91" i="1" s="1"/>
  <c r="CF92" i="1"/>
  <c r="CG92" i="1" s="1"/>
  <c r="CF93" i="1"/>
  <c r="CG93" i="1" s="1"/>
  <c r="CF94" i="1"/>
  <c r="CG94" i="1" s="1"/>
  <c r="CF95" i="1"/>
  <c r="CG95" i="1" s="1"/>
  <c r="CF96" i="1"/>
  <c r="CG96" i="1" s="1"/>
  <c r="CF97" i="1"/>
  <c r="CG97" i="1" s="1"/>
  <c r="CF98" i="1"/>
  <c r="CG98" i="1" s="1"/>
  <c r="CF99" i="1"/>
  <c r="CG99" i="1" s="1"/>
  <c r="CF100" i="1"/>
  <c r="CG100" i="1" s="1"/>
  <c r="CF101" i="1"/>
  <c r="CG101" i="1" s="1"/>
  <c r="CF102" i="1"/>
  <c r="CG102" i="1" s="1"/>
  <c r="CF103" i="1"/>
  <c r="CG103" i="1" s="1"/>
  <c r="CF104" i="1"/>
  <c r="CG104" i="1" s="1"/>
  <c r="CF105" i="1"/>
  <c r="CG105" i="1" s="1"/>
  <c r="CF106" i="1"/>
  <c r="CG106" i="1" s="1"/>
  <c r="CF107" i="1"/>
  <c r="CG107" i="1" s="1"/>
  <c r="CF108" i="1"/>
  <c r="CG108" i="1" s="1"/>
  <c r="CF109" i="1"/>
  <c r="CG109" i="1" s="1"/>
  <c r="CF110" i="1"/>
  <c r="CG110" i="1" s="1"/>
  <c r="CF111" i="1"/>
  <c r="CG111" i="1" s="1"/>
  <c r="CF112" i="1"/>
  <c r="CG112" i="1" s="1"/>
  <c r="CF113" i="1"/>
  <c r="CG113" i="1" s="1"/>
  <c r="CF114" i="1"/>
  <c r="CG114" i="1" s="1"/>
  <c r="CF115" i="1"/>
  <c r="CG115" i="1" s="1"/>
  <c r="CF116" i="1"/>
  <c r="CG116" i="1" s="1"/>
  <c r="CF117" i="1"/>
  <c r="CG117" i="1" s="1"/>
  <c r="CF118" i="1"/>
  <c r="CG118" i="1" s="1"/>
  <c r="CF119" i="1"/>
  <c r="CG119" i="1" s="1"/>
  <c r="CF120" i="1"/>
  <c r="CG120" i="1" s="1"/>
  <c r="CF121" i="1"/>
  <c r="CG121" i="1" s="1"/>
  <c r="CF122" i="1"/>
  <c r="CG122" i="1" s="1"/>
  <c r="CF123" i="1"/>
  <c r="CG123" i="1" s="1"/>
  <c r="CF124" i="1"/>
  <c r="CG124" i="1" s="1"/>
  <c r="CF125" i="1"/>
  <c r="CG125" i="1" s="1"/>
  <c r="CF126" i="1"/>
  <c r="CG126" i="1" s="1"/>
  <c r="CF127" i="1"/>
  <c r="CG127" i="1" s="1"/>
  <c r="CF3" i="1"/>
  <c r="CG3" i="1" s="1"/>
  <c r="CC4" i="1"/>
  <c r="CD4" i="1" s="1"/>
  <c r="CC5" i="1"/>
  <c r="CD5" i="1" s="1"/>
  <c r="CC6" i="1"/>
  <c r="CD6" i="1" s="1"/>
  <c r="CC7" i="1"/>
  <c r="CD7" i="1" s="1"/>
  <c r="CC8" i="1"/>
  <c r="CD8" i="1" s="1"/>
  <c r="CC9" i="1"/>
  <c r="CD9" i="1" s="1"/>
  <c r="CC10" i="1"/>
  <c r="CD10" i="1" s="1"/>
  <c r="CC11" i="1"/>
  <c r="CD11" i="1" s="1"/>
  <c r="CC12" i="1"/>
  <c r="CD12" i="1" s="1"/>
  <c r="CC13" i="1"/>
  <c r="CD13" i="1" s="1"/>
  <c r="CC14" i="1"/>
  <c r="CD14" i="1" s="1"/>
  <c r="CC15" i="1"/>
  <c r="CD15" i="1" s="1"/>
  <c r="CC16" i="1"/>
  <c r="CD16" i="1" s="1"/>
  <c r="CC17" i="1"/>
  <c r="CD17" i="1" s="1"/>
  <c r="CC18" i="1"/>
  <c r="CD18" i="1" s="1"/>
  <c r="CC19" i="1"/>
  <c r="CD19" i="1" s="1"/>
  <c r="CC20" i="1"/>
  <c r="CD20" i="1" s="1"/>
  <c r="CC21" i="1"/>
  <c r="CD21" i="1" s="1"/>
  <c r="CC22" i="1"/>
  <c r="CD22" i="1" s="1"/>
  <c r="CC23" i="1"/>
  <c r="CD23" i="1" s="1"/>
  <c r="CC24" i="1"/>
  <c r="CD24" i="1" s="1"/>
  <c r="CC25" i="1"/>
  <c r="CD25" i="1" s="1"/>
  <c r="CC26" i="1"/>
  <c r="CD26" i="1" s="1"/>
  <c r="CC27" i="1"/>
  <c r="CD27" i="1" s="1"/>
  <c r="CC28" i="1"/>
  <c r="CD28" i="1" s="1"/>
  <c r="CC29" i="1"/>
  <c r="CD29" i="1" s="1"/>
  <c r="CC30" i="1"/>
  <c r="CD30" i="1" s="1"/>
  <c r="CC31" i="1"/>
  <c r="CD31" i="1" s="1"/>
  <c r="CC32" i="1"/>
  <c r="CD32" i="1" s="1"/>
  <c r="CC33" i="1"/>
  <c r="CD33" i="1" s="1"/>
  <c r="CC34" i="1"/>
  <c r="CD34" i="1" s="1"/>
  <c r="CC35" i="1"/>
  <c r="CD35" i="1" s="1"/>
  <c r="CC36" i="1"/>
  <c r="CD36" i="1" s="1"/>
  <c r="CC37" i="1"/>
  <c r="CD37" i="1" s="1"/>
  <c r="CC38" i="1"/>
  <c r="CD38" i="1" s="1"/>
  <c r="CC39" i="1"/>
  <c r="CD39" i="1" s="1"/>
  <c r="CC40" i="1"/>
  <c r="CD40" i="1" s="1"/>
  <c r="CC41" i="1"/>
  <c r="CD41" i="1" s="1"/>
  <c r="CC42" i="1"/>
  <c r="CD42" i="1" s="1"/>
  <c r="CC43" i="1"/>
  <c r="CD43" i="1" s="1"/>
  <c r="CC44" i="1"/>
  <c r="CD44" i="1" s="1"/>
  <c r="CC45" i="1"/>
  <c r="CD45" i="1" s="1"/>
  <c r="CC46" i="1"/>
  <c r="CD46" i="1" s="1"/>
  <c r="CC47" i="1"/>
  <c r="CD47" i="1" s="1"/>
  <c r="CC48" i="1"/>
  <c r="CD48" i="1" s="1"/>
  <c r="CC49" i="1"/>
  <c r="CD49" i="1" s="1"/>
  <c r="CC50" i="1"/>
  <c r="CD50" i="1" s="1"/>
  <c r="CC51" i="1"/>
  <c r="CD51" i="1" s="1"/>
  <c r="CC52" i="1"/>
  <c r="CD52" i="1" s="1"/>
  <c r="CC53" i="1"/>
  <c r="CD53" i="1" s="1"/>
  <c r="CC54" i="1"/>
  <c r="CD54" i="1" s="1"/>
  <c r="CC55" i="1"/>
  <c r="CD55" i="1" s="1"/>
  <c r="CC56" i="1"/>
  <c r="CD56" i="1" s="1"/>
  <c r="CC57" i="1"/>
  <c r="CD57" i="1" s="1"/>
  <c r="CC58" i="1"/>
  <c r="CD58" i="1" s="1"/>
  <c r="CC59" i="1"/>
  <c r="CD59" i="1" s="1"/>
  <c r="CC60" i="1"/>
  <c r="CD60" i="1" s="1"/>
  <c r="CC61" i="1"/>
  <c r="CD61" i="1" s="1"/>
  <c r="CC62" i="1"/>
  <c r="CD62" i="1" s="1"/>
  <c r="CC63" i="1"/>
  <c r="CD63" i="1" s="1"/>
  <c r="CC64" i="1"/>
  <c r="CD64" i="1" s="1"/>
  <c r="CC65" i="1"/>
  <c r="CD65" i="1" s="1"/>
  <c r="CC66" i="1"/>
  <c r="CD66" i="1" s="1"/>
  <c r="CC67" i="1"/>
  <c r="CD67" i="1" s="1"/>
  <c r="CC68" i="1"/>
  <c r="CD68" i="1" s="1"/>
  <c r="CC69" i="1"/>
  <c r="CD69" i="1" s="1"/>
  <c r="CC70" i="1"/>
  <c r="CD70" i="1" s="1"/>
  <c r="CC71" i="1"/>
  <c r="CD71" i="1" s="1"/>
  <c r="CC72" i="1"/>
  <c r="CD72" i="1" s="1"/>
  <c r="CC73" i="1"/>
  <c r="CD73" i="1" s="1"/>
  <c r="CC74" i="1"/>
  <c r="CD74" i="1" s="1"/>
  <c r="CC75" i="1"/>
  <c r="CD75" i="1" s="1"/>
  <c r="CC76" i="1"/>
  <c r="CD76" i="1" s="1"/>
  <c r="CC77" i="1"/>
  <c r="CD77" i="1" s="1"/>
  <c r="CC78" i="1"/>
  <c r="CD78" i="1" s="1"/>
  <c r="CC79" i="1"/>
  <c r="CD79" i="1" s="1"/>
  <c r="CC80" i="1"/>
  <c r="CD80" i="1" s="1"/>
  <c r="CC81" i="1"/>
  <c r="CD81" i="1" s="1"/>
  <c r="CC82" i="1"/>
  <c r="CD82" i="1" s="1"/>
  <c r="CC83" i="1"/>
  <c r="CD83" i="1" s="1"/>
  <c r="CC84" i="1"/>
  <c r="CD84" i="1" s="1"/>
  <c r="CC85" i="1"/>
  <c r="CD85" i="1" s="1"/>
  <c r="CC86" i="1"/>
  <c r="CD86" i="1" s="1"/>
  <c r="CC87" i="1"/>
  <c r="CD87" i="1" s="1"/>
  <c r="CC88" i="1"/>
  <c r="CD88" i="1" s="1"/>
  <c r="CC89" i="1"/>
  <c r="CD89" i="1" s="1"/>
  <c r="CC90" i="1"/>
  <c r="CD90" i="1" s="1"/>
  <c r="CC91" i="1"/>
  <c r="CD91" i="1" s="1"/>
  <c r="CC92" i="1"/>
  <c r="CD92" i="1" s="1"/>
  <c r="CC93" i="1"/>
  <c r="CD93" i="1" s="1"/>
  <c r="CC94" i="1"/>
  <c r="CD94" i="1" s="1"/>
  <c r="CC95" i="1"/>
  <c r="CD95" i="1" s="1"/>
  <c r="CC96" i="1"/>
  <c r="CD96" i="1" s="1"/>
  <c r="CC97" i="1"/>
  <c r="CD97" i="1" s="1"/>
  <c r="CC98" i="1"/>
  <c r="CD98" i="1" s="1"/>
  <c r="CC99" i="1"/>
  <c r="CD99" i="1" s="1"/>
  <c r="CC100" i="1"/>
  <c r="CD100" i="1" s="1"/>
  <c r="CC101" i="1"/>
  <c r="CD101" i="1" s="1"/>
  <c r="CC102" i="1"/>
  <c r="CD102" i="1" s="1"/>
  <c r="CC103" i="1"/>
  <c r="CD103" i="1" s="1"/>
  <c r="CC104" i="1"/>
  <c r="CD104" i="1" s="1"/>
  <c r="CC105" i="1"/>
  <c r="CD105" i="1" s="1"/>
  <c r="CC106" i="1"/>
  <c r="CD106" i="1" s="1"/>
  <c r="CC107" i="1"/>
  <c r="CD107" i="1" s="1"/>
  <c r="CC108" i="1"/>
  <c r="CD108" i="1" s="1"/>
  <c r="CC109" i="1"/>
  <c r="CD109" i="1" s="1"/>
  <c r="CC110" i="1"/>
  <c r="CD110" i="1" s="1"/>
  <c r="CC111" i="1"/>
  <c r="CD111" i="1" s="1"/>
  <c r="CC112" i="1"/>
  <c r="CD112" i="1" s="1"/>
  <c r="CC113" i="1"/>
  <c r="CD113" i="1" s="1"/>
  <c r="CC114" i="1"/>
  <c r="CD114" i="1" s="1"/>
  <c r="CC115" i="1"/>
  <c r="CD115" i="1" s="1"/>
  <c r="CC116" i="1"/>
  <c r="CD116" i="1" s="1"/>
  <c r="CC117" i="1"/>
  <c r="CD117" i="1" s="1"/>
  <c r="CC118" i="1"/>
  <c r="CD118" i="1" s="1"/>
  <c r="CC119" i="1"/>
  <c r="CD119" i="1" s="1"/>
  <c r="CC120" i="1"/>
  <c r="CD120" i="1" s="1"/>
  <c r="CC121" i="1"/>
  <c r="CD121" i="1" s="1"/>
  <c r="CC122" i="1"/>
  <c r="CD122" i="1" s="1"/>
  <c r="CC123" i="1"/>
  <c r="CD123" i="1" s="1"/>
  <c r="CC124" i="1"/>
  <c r="CD124" i="1" s="1"/>
  <c r="CC125" i="1"/>
  <c r="CD125" i="1" s="1"/>
  <c r="CC126" i="1"/>
  <c r="CD126" i="1" s="1"/>
  <c r="CC127" i="1"/>
  <c r="CD127" i="1" s="1"/>
  <c r="CC3" i="1"/>
  <c r="CD3" i="1" s="1"/>
  <c r="BZ4" i="1"/>
  <c r="CA4" i="1" s="1"/>
  <c r="BZ5" i="1"/>
  <c r="CA5" i="1" s="1"/>
  <c r="BZ6" i="1"/>
  <c r="CA6" i="1" s="1"/>
  <c r="BZ7" i="1"/>
  <c r="CA7" i="1" s="1"/>
  <c r="BZ8" i="1"/>
  <c r="CA8" i="1" s="1"/>
  <c r="BZ9" i="1"/>
  <c r="CA9" i="1" s="1"/>
  <c r="BZ10" i="1"/>
  <c r="CA10" i="1" s="1"/>
  <c r="BZ11" i="1"/>
  <c r="CA11" i="1" s="1"/>
  <c r="BZ12" i="1"/>
  <c r="CA12" i="1" s="1"/>
  <c r="BZ13" i="1"/>
  <c r="CA13" i="1" s="1"/>
  <c r="BZ14" i="1"/>
  <c r="CA14" i="1" s="1"/>
  <c r="BZ15" i="1"/>
  <c r="CA15" i="1" s="1"/>
  <c r="BZ16" i="1"/>
  <c r="CA16" i="1" s="1"/>
  <c r="BZ17" i="1"/>
  <c r="CA17" i="1" s="1"/>
  <c r="BZ18" i="1"/>
  <c r="CA18" i="1" s="1"/>
  <c r="BZ19" i="1"/>
  <c r="CA19" i="1" s="1"/>
  <c r="BZ20" i="1"/>
  <c r="CA20" i="1" s="1"/>
  <c r="BZ21" i="1"/>
  <c r="CA21" i="1" s="1"/>
  <c r="BZ22" i="1"/>
  <c r="CA22" i="1" s="1"/>
  <c r="BZ23" i="1"/>
  <c r="CA23" i="1" s="1"/>
  <c r="BZ24" i="1"/>
  <c r="CA24" i="1" s="1"/>
  <c r="BZ25" i="1"/>
  <c r="CA25" i="1" s="1"/>
  <c r="BZ26" i="1"/>
  <c r="CA26" i="1" s="1"/>
  <c r="BZ27" i="1"/>
  <c r="CA27" i="1" s="1"/>
  <c r="BZ28" i="1"/>
  <c r="CA28" i="1" s="1"/>
  <c r="BZ29" i="1"/>
  <c r="CA29" i="1" s="1"/>
  <c r="BZ30" i="1"/>
  <c r="CA30" i="1" s="1"/>
  <c r="BZ31" i="1"/>
  <c r="CA31" i="1" s="1"/>
  <c r="BZ32" i="1"/>
  <c r="CA32" i="1" s="1"/>
  <c r="BZ33" i="1"/>
  <c r="CA33" i="1" s="1"/>
  <c r="BZ34" i="1"/>
  <c r="CA34" i="1" s="1"/>
  <c r="BZ35" i="1"/>
  <c r="CA35" i="1" s="1"/>
  <c r="BZ36" i="1"/>
  <c r="CA36" i="1" s="1"/>
  <c r="BZ37" i="1"/>
  <c r="CA37" i="1" s="1"/>
  <c r="BZ38" i="1"/>
  <c r="CA38" i="1" s="1"/>
  <c r="BZ39" i="1"/>
  <c r="CA39" i="1" s="1"/>
  <c r="BZ40" i="1"/>
  <c r="CA40" i="1" s="1"/>
  <c r="BZ41" i="1"/>
  <c r="CA41" i="1" s="1"/>
  <c r="BZ42" i="1"/>
  <c r="CA42" i="1" s="1"/>
  <c r="BZ43" i="1"/>
  <c r="CA43" i="1" s="1"/>
  <c r="BZ44" i="1"/>
  <c r="CA44" i="1" s="1"/>
  <c r="BZ45" i="1"/>
  <c r="CA45" i="1" s="1"/>
  <c r="BZ46" i="1"/>
  <c r="CA46" i="1" s="1"/>
  <c r="BZ47" i="1"/>
  <c r="CA47" i="1" s="1"/>
  <c r="BZ48" i="1"/>
  <c r="CA48" i="1" s="1"/>
  <c r="BZ49" i="1"/>
  <c r="CA49" i="1" s="1"/>
  <c r="BZ50" i="1"/>
  <c r="CA50" i="1" s="1"/>
  <c r="BZ51" i="1"/>
  <c r="CA51" i="1" s="1"/>
  <c r="BZ52" i="1"/>
  <c r="CA52" i="1" s="1"/>
  <c r="BZ53" i="1"/>
  <c r="CA53" i="1" s="1"/>
  <c r="BZ54" i="1"/>
  <c r="CA54" i="1" s="1"/>
  <c r="BZ55" i="1"/>
  <c r="CA55" i="1" s="1"/>
  <c r="BZ56" i="1"/>
  <c r="CA56" i="1" s="1"/>
  <c r="BZ57" i="1"/>
  <c r="CA57" i="1" s="1"/>
  <c r="BZ58" i="1"/>
  <c r="CA58" i="1" s="1"/>
  <c r="BZ59" i="1"/>
  <c r="CA59" i="1" s="1"/>
  <c r="BZ60" i="1"/>
  <c r="CA60" i="1" s="1"/>
  <c r="BZ61" i="1"/>
  <c r="CA61" i="1" s="1"/>
  <c r="BZ62" i="1"/>
  <c r="CA62" i="1" s="1"/>
  <c r="BZ63" i="1"/>
  <c r="CA63" i="1" s="1"/>
  <c r="BZ64" i="1"/>
  <c r="CA64" i="1" s="1"/>
  <c r="BZ65" i="1"/>
  <c r="CA65" i="1" s="1"/>
  <c r="BZ66" i="1"/>
  <c r="CA66" i="1" s="1"/>
  <c r="BZ67" i="1"/>
  <c r="CA67" i="1" s="1"/>
  <c r="BZ68" i="1"/>
  <c r="CA68" i="1" s="1"/>
  <c r="BZ69" i="1"/>
  <c r="CA69" i="1" s="1"/>
  <c r="BZ70" i="1"/>
  <c r="CA70" i="1" s="1"/>
  <c r="BZ71" i="1"/>
  <c r="CA71" i="1" s="1"/>
  <c r="BZ72" i="1"/>
  <c r="CA72" i="1" s="1"/>
  <c r="BZ73" i="1"/>
  <c r="CA73" i="1" s="1"/>
  <c r="BZ74" i="1"/>
  <c r="CA74" i="1" s="1"/>
  <c r="BZ75" i="1"/>
  <c r="CA75" i="1" s="1"/>
  <c r="BZ76" i="1"/>
  <c r="CA76" i="1" s="1"/>
  <c r="BZ77" i="1"/>
  <c r="CA77" i="1" s="1"/>
  <c r="BZ78" i="1"/>
  <c r="CA78" i="1" s="1"/>
  <c r="BZ79" i="1"/>
  <c r="CA79" i="1" s="1"/>
  <c r="BZ80" i="1"/>
  <c r="CA80" i="1" s="1"/>
  <c r="BZ81" i="1"/>
  <c r="CA81" i="1" s="1"/>
  <c r="BZ82" i="1"/>
  <c r="CA82" i="1" s="1"/>
  <c r="BZ83" i="1"/>
  <c r="CA83" i="1" s="1"/>
  <c r="BZ84" i="1"/>
  <c r="CA84" i="1" s="1"/>
  <c r="BZ85" i="1"/>
  <c r="CA85" i="1" s="1"/>
  <c r="BZ86" i="1"/>
  <c r="CA86" i="1" s="1"/>
  <c r="BZ87" i="1"/>
  <c r="CA87" i="1" s="1"/>
  <c r="BZ88" i="1"/>
  <c r="CA88" i="1" s="1"/>
  <c r="BZ89" i="1"/>
  <c r="CA89" i="1" s="1"/>
  <c r="BZ90" i="1"/>
  <c r="CA90" i="1" s="1"/>
  <c r="BZ91" i="1"/>
  <c r="CA91" i="1" s="1"/>
  <c r="BZ92" i="1"/>
  <c r="CA92" i="1" s="1"/>
  <c r="BZ93" i="1"/>
  <c r="CA93" i="1" s="1"/>
  <c r="BZ94" i="1"/>
  <c r="CA94" i="1" s="1"/>
  <c r="BZ95" i="1"/>
  <c r="CA95" i="1" s="1"/>
  <c r="BZ96" i="1"/>
  <c r="CA96" i="1" s="1"/>
  <c r="BZ97" i="1"/>
  <c r="CA97" i="1" s="1"/>
  <c r="BZ98" i="1"/>
  <c r="CA98" i="1" s="1"/>
  <c r="BZ99" i="1"/>
  <c r="CA99" i="1" s="1"/>
  <c r="BZ100" i="1"/>
  <c r="CA100" i="1" s="1"/>
  <c r="BZ101" i="1"/>
  <c r="CA101" i="1" s="1"/>
  <c r="BZ102" i="1"/>
  <c r="CA102" i="1" s="1"/>
  <c r="BZ103" i="1"/>
  <c r="CA103" i="1" s="1"/>
  <c r="BZ104" i="1"/>
  <c r="CA104" i="1" s="1"/>
  <c r="BZ105" i="1"/>
  <c r="CA105" i="1" s="1"/>
  <c r="BZ106" i="1"/>
  <c r="CA106" i="1" s="1"/>
  <c r="BZ107" i="1"/>
  <c r="CA107" i="1" s="1"/>
  <c r="BZ108" i="1"/>
  <c r="CA108" i="1" s="1"/>
  <c r="BZ109" i="1"/>
  <c r="CA109" i="1" s="1"/>
  <c r="BZ110" i="1"/>
  <c r="CA110" i="1" s="1"/>
  <c r="BZ111" i="1"/>
  <c r="CA111" i="1" s="1"/>
  <c r="BZ112" i="1"/>
  <c r="CA112" i="1" s="1"/>
  <c r="BZ113" i="1"/>
  <c r="CA113" i="1" s="1"/>
  <c r="BZ114" i="1"/>
  <c r="CA114" i="1" s="1"/>
  <c r="BZ115" i="1"/>
  <c r="CA115" i="1" s="1"/>
  <c r="BZ116" i="1"/>
  <c r="CA116" i="1" s="1"/>
  <c r="BZ117" i="1"/>
  <c r="CA117" i="1" s="1"/>
  <c r="BZ118" i="1"/>
  <c r="CA118" i="1" s="1"/>
  <c r="BZ119" i="1"/>
  <c r="CA119" i="1" s="1"/>
  <c r="BZ120" i="1"/>
  <c r="CA120" i="1" s="1"/>
  <c r="BZ121" i="1"/>
  <c r="CA121" i="1" s="1"/>
  <c r="BZ122" i="1"/>
  <c r="CA122" i="1" s="1"/>
  <c r="BZ123" i="1"/>
  <c r="CA123" i="1" s="1"/>
  <c r="BZ124" i="1"/>
  <c r="CA124" i="1" s="1"/>
  <c r="BZ125" i="1"/>
  <c r="CA125" i="1" s="1"/>
  <c r="BZ126" i="1"/>
  <c r="CA126" i="1" s="1"/>
  <c r="BZ127" i="1"/>
  <c r="CA127" i="1" s="1"/>
  <c r="BZ3" i="1"/>
  <c r="CA3" i="1" s="1"/>
  <c r="BW4" i="1"/>
  <c r="BX4" i="1" s="1"/>
  <c r="BW5" i="1"/>
  <c r="BX5" i="1" s="1"/>
  <c r="BW6" i="1"/>
  <c r="BX6" i="1" s="1"/>
  <c r="BW7" i="1"/>
  <c r="BX7" i="1" s="1"/>
  <c r="BW8" i="1"/>
  <c r="BX8" i="1" s="1"/>
  <c r="BW9" i="1"/>
  <c r="BX9" i="1" s="1"/>
  <c r="BW10" i="1"/>
  <c r="BX10" i="1" s="1"/>
  <c r="BW11" i="1"/>
  <c r="BX11" i="1" s="1"/>
  <c r="BW12" i="1"/>
  <c r="BX12" i="1" s="1"/>
  <c r="BW13" i="1"/>
  <c r="BX13" i="1" s="1"/>
  <c r="BW14" i="1"/>
  <c r="BX14" i="1" s="1"/>
  <c r="BW15" i="1"/>
  <c r="BX15" i="1" s="1"/>
  <c r="BW16" i="1"/>
  <c r="BX16" i="1" s="1"/>
  <c r="BW17" i="1"/>
  <c r="BX17" i="1" s="1"/>
  <c r="BW18" i="1"/>
  <c r="BX18" i="1" s="1"/>
  <c r="BW19" i="1"/>
  <c r="BX19" i="1" s="1"/>
  <c r="BW20" i="1"/>
  <c r="BX20" i="1" s="1"/>
  <c r="BW21" i="1"/>
  <c r="BX21" i="1" s="1"/>
  <c r="BW22" i="1"/>
  <c r="BX22" i="1" s="1"/>
  <c r="BW23" i="1"/>
  <c r="BX23" i="1" s="1"/>
  <c r="BW24" i="1"/>
  <c r="BX24" i="1" s="1"/>
  <c r="BW25" i="1"/>
  <c r="BX25" i="1" s="1"/>
  <c r="BW26" i="1"/>
  <c r="BX26" i="1" s="1"/>
  <c r="BW27" i="1"/>
  <c r="BX27" i="1" s="1"/>
  <c r="BW28" i="1"/>
  <c r="BX28" i="1" s="1"/>
  <c r="BW29" i="1"/>
  <c r="BX29" i="1" s="1"/>
  <c r="BW30" i="1"/>
  <c r="BX30" i="1" s="1"/>
  <c r="BW31" i="1"/>
  <c r="BX31" i="1" s="1"/>
  <c r="BW32" i="1"/>
  <c r="BX32" i="1" s="1"/>
  <c r="BW33" i="1"/>
  <c r="BX33" i="1" s="1"/>
  <c r="BW34" i="1"/>
  <c r="BX34" i="1" s="1"/>
  <c r="BW35" i="1"/>
  <c r="BX35" i="1" s="1"/>
  <c r="BW36" i="1"/>
  <c r="BX36" i="1" s="1"/>
  <c r="BW37" i="1"/>
  <c r="BX37" i="1" s="1"/>
  <c r="BW38" i="1"/>
  <c r="BX38" i="1" s="1"/>
  <c r="BW39" i="1"/>
  <c r="BX39" i="1" s="1"/>
  <c r="BW40" i="1"/>
  <c r="BX40" i="1" s="1"/>
  <c r="BW41" i="1"/>
  <c r="BX41" i="1" s="1"/>
  <c r="BW42" i="1"/>
  <c r="BX42" i="1" s="1"/>
  <c r="BW43" i="1"/>
  <c r="BX43" i="1" s="1"/>
  <c r="BW44" i="1"/>
  <c r="BX44" i="1" s="1"/>
  <c r="BW45" i="1"/>
  <c r="BX45" i="1" s="1"/>
  <c r="BW46" i="1"/>
  <c r="BX46" i="1" s="1"/>
  <c r="BW47" i="1"/>
  <c r="BX47" i="1" s="1"/>
  <c r="BW48" i="1"/>
  <c r="BX48" i="1" s="1"/>
  <c r="BW49" i="1"/>
  <c r="BX49" i="1" s="1"/>
  <c r="BW50" i="1"/>
  <c r="BX50" i="1" s="1"/>
  <c r="BW51" i="1"/>
  <c r="BX51" i="1" s="1"/>
  <c r="BW52" i="1"/>
  <c r="BX52" i="1" s="1"/>
  <c r="BW53" i="1"/>
  <c r="BX53" i="1" s="1"/>
  <c r="BW54" i="1"/>
  <c r="BX54" i="1" s="1"/>
  <c r="BW55" i="1"/>
  <c r="BX55" i="1" s="1"/>
  <c r="BW56" i="1"/>
  <c r="BX56" i="1" s="1"/>
  <c r="BW57" i="1"/>
  <c r="BX57" i="1" s="1"/>
  <c r="BW58" i="1"/>
  <c r="BX58" i="1" s="1"/>
  <c r="BW59" i="1"/>
  <c r="BX59" i="1" s="1"/>
  <c r="BW60" i="1"/>
  <c r="BX60" i="1" s="1"/>
  <c r="BW61" i="1"/>
  <c r="BX61" i="1" s="1"/>
  <c r="BW62" i="1"/>
  <c r="BX62" i="1" s="1"/>
  <c r="BW63" i="1"/>
  <c r="BX63" i="1" s="1"/>
  <c r="BW64" i="1"/>
  <c r="BX64" i="1" s="1"/>
  <c r="BW65" i="1"/>
  <c r="BX65" i="1" s="1"/>
  <c r="BW66" i="1"/>
  <c r="BX66" i="1" s="1"/>
  <c r="BW67" i="1"/>
  <c r="BX67" i="1" s="1"/>
  <c r="BW68" i="1"/>
  <c r="BX68" i="1" s="1"/>
  <c r="BW69" i="1"/>
  <c r="BX69" i="1" s="1"/>
  <c r="BW70" i="1"/>
  <c r="BX70" i="1" s="1"/>
  <c r="BW71" i="1"/>
  <c r="BX71" i="1" s="1"/>
  <c r="BW72" i="1"/>
  <c r="BX72" i="1" s="1"/>
  <c r="BW73" i="1"/>
  <c r="BX73" i="1" s="1"/>
  <c r="BW74" i="1"/>
  <c r="BX74" i="1" s="1"/>
  <c r="BW75" i="1"/>
  <c r="BX75" i="1" s="1"/>
  <c r="BW76" i="1"/>
  <c r="BX76" i="1" s="1"/>
  <c r="BW77" i="1"/>
  <c r="BX77" i="1" s="1"/>
  <c r="BW78" i="1"/>
  <c r="BX78" i="1" s="1"/>
  <c r="BW79" i="1"/>
  <c r="BX79" i="1" s="1"/>
  <c r="BW80" i="1"/>
  <c r="BX80" i="1" s="1"/>
  <c r="BW81" i="1"/>
  <c r="BX81" i="1" s="1"/>
  <c r="BW82" i="1"/>
  <c r="BX82" i="1" s="1"/>
  <c r="BW83" i="1"/>
  <c r="BX83" i="1" s="1"/>
  <c r="BW84" i="1"/>
  <c r="BX84" i="1" s="1"/>
  <c r="BW85" i="1"/>
  <c r="BX85" i="1" s="1"/>
  <c r="BW86" i="1"/>
  <c r="BX86" i="1" s="1"/>
  <c r="BW87" i="1"/>
  <c r="BX87" i="1" s="1"/>
  <c r="BW88" i="1"/>
  <c r="BX88" i="1" s="1"/>
  <c r="BW89" i="1"/>
  <c r="BX89" i="1" s="1"/>
  <c r="BW90" i="1"/>
  <c r="BX90" i="1" s="1"/>
  <c r="BW91" i="1"/>
  <c r="BX91" i="1" s="1"/>
  <c r="BW92" i="1"/>
  <c r="BX92" i="1" s="1"/>
  <c r="BW93" i="1"/>
  <c r="BX93" i="1" s="1"/>
  <c r="BW94" i="1"/>
  <c r="BX94" i="1" s="1"/>
  <c r="BW95" i="1"/>
  <c r="BX95" i="1" s="1"/>
  <c r="BW96" i="1"/>
  <c r="BX96" i="1" s="1"/>
  <c r="BW97" i="1"/>
  <c r="BX97" i="1" s="1"/>
  <c r="BW98" i="1"/>
  <c r="BX98" i="1" s="1"/>
  <c r="BW99" i="1"/>
  <c r="BX99" i="1" s="1"/>
  <c r="BW100" i="1"/>
  <c r="BX100" i="1" s="1"/>
  <c r="BW101" i="1"/>
  <c r="BX101" i="1" s="1"/>
  <c r="BW102" i="1"/>
  <c r="BX102" i="1" s="1"/>
  <c r="BW103" i="1"/>
  <c r="BX103" i="1" s="1"/>
  <c r="BW104" i="1"/>
  <c r="BX104" i="1" s="1"/>
  <c r="BW105" i="1"/>
  <c r="BX105" i="1" s="1"/>
  <c r="BW106" i="1"/>
  <c r="BX106" i="1" s="1"/>
  <c r="BW107" i="1"/>
  <c r="BX107" i="1" s="1"/>
  <c r="BW108" i="1"/>
  <c r="BX108" i="1" s="1"/>
  <c r="BW109" i="1"/>
  <c r="BX109" i="1" s="1"/>
  <c r="BW110" i="1"/>
  <c r="BX110" i="1" s="1"/>
  <c r="BW111" i="1"/>
  <c r="BX111" i="1" s="1"/>
  <c r="BW112" i="1"/>
  <c r="BX112" i="1" s="1"/>
  <c r="BW113" i="1"/>
  <c r="BX113" i="1" s="1"/>
  <c r="BW114" i="1"/>
  <c r="BX114" i="1" s="1"/>
  <c r="BW115" i="1"/>
  <c r="BX115" i="1" s="1"/>
  <c r="BW116" i="1"/>
  <c r="BX116" i="1" s="1"/>
  <c r="BW117" i="1"/>
  <c r="BX117" i="1" s="1"/>
  <c r="BW118" i="1"/>
  <c r="BX118" i="1" s="1"/>
  <c r="BW119" i="1"/>
  <c r="BX119" i="1" s="1"/>
  <c r="BW120" i="1"/>
  <c r="BX120" i="1" s="1"/>
  <c r="BW121" i="1"/>
  <c r="BX121" i="1" s="1"/>
  <c r="BW122" i="1"/>
  <c r="BX122" i="1" s="1"/>
  <c r="BW123" i="1"/>
  <c r="BX123" i="1" s="1"/>
  <c r="BW124" i="1"/>
  <c r="BX124" i="1" s="1"/>
  <c r="BW125" i="1"/>
  <c r="BX125" i="1" s="1"/>
  <c r="BW126" i="1"/>
  <c r="BX126" i="1" s="1"/>
  <c r="BW127" i="1"/>
  <c r="BX127" i="1" s="1"/>
  <c r="BW3" i="1"/>
  <c r="BX3" i="1" s="1"/>
  <c r="BT4" i="1"/>
  <c r="BU4" i="1" s="1"/>
  <c r="BT5" i="1"/>
  <c r="BU5" i="1" s="1"/>
  <c r="BT6" i="1"/>
  <c r="BU6" i="1" s="1"/>
  <c r="BT7" i="1"/>
  <c r="BU7" i="1" s="1"/>
  <c r="BT8" i="1"/>
  <c r="BU8" i="1" s="1"/>
  <c r="BT9" i="1"/>
  <c r="BU9" i="1" s="1"/>
  <c r="BT10" i="1"/>
  <c r="BU10" i="1" s="1"/>
  <c r="BT11" i="1"/>
  <c r="BU11" i="1" s="1"/>
  <c r="BT12" i="1"/>
  <c r="BU12" i="1" s="1"/>
  <c r="BT13" i="1"/>
  <c r="BU13" i="1" s="1"/>
  <c r="BT14" i="1"/>
  <c r="BU14" i="1" s="1"/>
  <c r="BT15" i="1"/>
  <c r="BU15" i="1" s="1"/>
  <c r="BT16" i="1"/>
  <c r="BU16" i="1" s="1"/>
  <c r="BT17" i="1"/>
  <c r="BU17" i="1" s="1"/>
  <c r="BT18" i="1"/>
  <c r="BU18" i="1" s="1"/>
  <c r="BT19" i="1"/>
  <c r="BU19" i="1" s="1"/>
  <c r="BT20" i="1"/>
  <c r="BU20" i="1" s="1"/>
  <c r="BT21" i="1"/>
  <c r="BU21" i="1" s="1"/>
  <c r="BT22" i="1"/>
  <c r="BU22" i="1" s="1"/>
  <c r="BT23" i="1"/>
  <c r="BU23" i="1" s="1"/>
  <c r="BT24" i="1"/>
  <c r="BU24" i="1" s="1"/>
  <c r="BT25" i="1"/>
  <c r="BU25" i="1" s="1"/>
  <c r="BT26" i="1"/>
  <c r="BU26" i="1" s="1"/>
  <c r="BT27" i="1"/>
  <c r="BU27" i="1" s="1"/>
  <c r="BT28" i="1"/>
  <c r="BU28" i="1" s="1"/>
  <c r="BT29" i="1"/>
  <c r="BU29" i="1" s="1"/>
  <c r="BT30" i="1"/>
  <c r="BU30" i="1" s="1"/>
  <c r="BT31" i="1"/>
  <c r="BU31" i="1" s="1"/>
  <c r="BT32" i="1"/>
  <c r="BU32" i="1" s="1"/>
  <c r="BT33" i="1"/>
  <c r="BU33" i="1" s="1"/>
  <c r="BT34" i="1"/>
  <c r="BU34" i="1" s="1"/>
  <c r="BT35" i="1"/>
  <c r="BU35" i="1" s="1"/>
  <c r="BT36" i="1"/>
  <c r="BU36" i="1" s="1"/>
  <c r="BT37" i="1"/>
  <c r="BU37" i="1" s="1"/>
  <c r="BT38" i="1"/>
  <c r="BU38" i="1" s="1"/>
  <c r="BT39" i="1"/>
  <c r="BU39" i="1" s="1"/>
  <c r="BT40" i="1"/>
  <c r="BU40" i="1" s="1"/>
  <c r="BT41" i="1"/>
  <c r="BU41" i="1" s="1"/>
  <c r="BT42" i="1"/>
  <c r="BU42" i="1" s="1"/>
  <c r="BT43" i="1"/>
  <c r="BU43" i="1" s="1"/>
  <c r="BT44" i="1"/>
  <c r="BU44" i="1" s="1"/>
  <c r="BT45" i="1"/>
  <c r="BU45" i="1" s="1"/>
  <c r="BT46" i="1"/>
  <c r="BU46" i="1" s="1"/>
  <c r="BT47" i="1"/>
  <c r="BU47" i="1" s="1"/>
  <c r="BT48" i="1"/>
  <c r="BU48" i="1" s="1"/>
  <c r="BT49" i="1"/>
  <c r="BU49" i="1" s="1"/>
  <c r="BT50" i="1"/>
  <c r="BU50" i="1" s="1"/>
  <c r="BT51" i="1"/>
  <c r="BU51" i="1" s="1"/>
  <c r="BT52" i="1"/>
  <c r="BU52" i="1" s="1"/>
  <c r="BT53" i="1"/>
  <c r="BU53" i="1" s="1"/>
  <c r="BT54" i="1"/>
  <c r="BU54" i="1" s="1"/>
  <c r="BT55" i="1"/>
  <c r="BU55" i="1" s="1"/>
  <c r="BT56" i="1"/>
  <c r="BU56" i="1" s="1"/>
  <c r="BT57" i="1"/>
  <c r="BU57" i="1" s="1"/>
  <c r="BT58" i="1"/>
  <c r="BU58" i="1" s="1"/>
  <c r="BT59" i="1"/>
  <c r="BU59" i="1" s="1"/>
  <c r="BT60" i="1"/>
  <c r="BU60" i="1" s="1"/>
  <c r="BT61" i="1"/>
  <c r="BU61" i="1" s="1"/>
  <c r="BT62" i="1"/>
  <c r="BU62" i="1" s="1"/>
  <c r="BT63" i="1"/>
  <c r="BU63" i="1" s="1"/>
  <c r="BT64" i="1"/>
  <c r="BU64" i="1" s="1"/>
  <c r="BT65" i="1"/>
  <c r="BU65" i="1" s="1"/>
  <c r="BT66" i="1"/>
  <c r="BU66" i="1" s="1"/>
  <c r="BT67" i="1"/>
  <c r="BU67" i="1" s="1"/>
  <c r="BT68" i="1"/>
  <c r="BU68" i="1" s="1"/>
  <c r="BT69" i="1"/>
  <c r="BU69" i="1" s="1"/>
  <c r="BT70" i="1"/>
  <c r="BU70" i="1" s="1"/>
  <c r="BT71" i="1"/>
  <c r="BU71" i="1" s="1"/>
  <c r="BT72" i="1"/>
  <c r="BU72" i="1" s="1"/>
  <c r="BT73" i="1"/>
  <c r="BU73" i="1" s="1"/>
  <c r="BT74" i="1"/>
  <c r="BU74" i="1" s="1"/>
  <c r="BT75" i="1"/>
  <c r="BU75" i="1" s="1"/>
  <c r="BT76" i="1"/>
  <c r="BU76" i="1" s="1"/>
  <c r="BT77" i="1"/>
  <c r="BU77" i="1" s="1"/>
  <c r="BT78" i="1"/>
  <c r="BU78" i="1" s="1"/>
  <c r="BT79" i="1"/>
  <c r="BU79" i="1" s="1"/>
  <c r="BT80" i="1"/>
  <c r="BU80" i="1" s="1"/>
  <c r="BT81" i="1"/>
  <c r="BU81" i="1" s="1"/>
  <c r="BT82" i="1"/>
  <c r="BU82" i="1" s="1"/>
  <c r="BT83" i="1"/>
  <c r="BU83" i="1" s="1"/>
  <c r="BT84" i="1"/>
  <c r="BU84" i="1" s="1"/>
  <c r="BT85" i="1"/>
  <c r="BU85" i="1" s="1"/>
  <c r="BT86" i="1"/>
  <c r="BU86" i="1" s="1"/>
  <c r="BT87" i="1"/>
  <c r="BU87" i="1" s="1"/>
  <c r="BT88" i="1"/>
  <c r="BU88" i="1" s="1"/>
  <c r="BT89" i="1"/>
  <c r="BU89" i="1" s="1"/>
  <c r="BT90" i="1"/>
  <c r="BU90" i="1" s="1"/>
  <c r="BT91" i="1"/>
  <c r="BU91" i="1" s="1"/>
  <c r="BT92" i="1"/>
  <c r="BU92" i="1" s="1"/>
  <c r="BT93" i="1"/>
  <c r="BU93" i="1" s="1"/>
  <c r="BT94" i="1"/>
  <c r="BU94" i="1" s="1"/>
  <c r="BT95" i="1"/>
  <c r="BU95" i="1" s="1"/>
  <c r="BT96" i="1"/>
  <c r="BU96" i="1" s="1"/>
  <c r="BT97" i="1"/>
  <c r="BU97" i="1" s="1"/>
  <c r="BT98" i="1"/>
  <c r="BU98" i="1" s="1"/>
  <c r="BT99" i="1"/>
  <c r="BU99" i="1" s="1"/>
  <c r="BT100" i="1"/>
  <c r="BU100" i="1" s="1"/>
  <c r="BT101" i="1"/>
  <c r="BU101" i="1" s="1"/>
  <c r="BT102" i="1"/>
  <c r="BU102" i="1" s="1"/>
  <c r="BT103" i="1"/>
  <c r="BU103" i="1" s="1"/>
  <c r="BT104" i="1"/>
  <c r="BU104" i="1" s="1"/>
  <c r="BT105" i="1"/>
  <c r="BU105" i="1" s="1"/>
  <c r="BT106" i="1"/>
  <c r="BU106" i="1" s="1"/>
  <c r="BT107" i="1"/>
  <c r="BU107" i="1" s="1"/>
  <c r="BT108" i="1"/>
  <c r="BU108" i="1" s="1"/>
  <c r="BT109" i="1"/>
  <c r="BU109" i="1" s="1"/>
  <c r="BT110" i="1"/>
  <c r="BU110" i="1" s="1"/>
  <c r="BT111" i="1"/>
  <c r="BU111" i="1" s="1"/>
  <c r="BT112" i="1"/>
  <c r="BU112" i="1" s="1"/>
  <c r="BT113" i="1"/>
  <c r="BU113" i="1" s="1"/>
  <c r="BT114" i="1"/>
  <c r="BU114" i="1" s="1"/>
  <c r="BT115" i="1"/>
  <c r="BU115" i="1" s="1"/>
  <c r="BT116" i="1"/>
  <c r="BU116" i="1" s="1"/>
  <c r="BT117" i="1"/>
  <c r="BU117" i="1" s="1"/>
  <c r="BT118" i="1"/>
  <c r="BU118" i="1" s="1"/>
  <c r="BT119" i="1"/>
  <c r="BU119" i="1" s="1"/>
  <c r="BT120" i="1"/>
  <c r="BU120" i="1" s="1"/>
  <c r="BT121" i="1"/>
  <c r="BU121" i="1" s="1"/>
  <c r="BT122" i="1"/>
  <c r="BU122" i="1" s="1"/>
  <c r="BT123" i="1"/>
  <c r="BU123" i="1" s="1"/>
  <c r="BT124" i="1"/>
  <c r="BU124" i="1" s="1"/>
  <c r="BT125" i="1"/>
  <c r="BU125" i="1" s="1"/>
  <c r="BT126" i="1"/>
  <c r="BU126" i="1" s="1"/>
  <c r="BT127" i="1"/>
  <c r="BU127" i="1" s="1"/>
  <c r="BT3" i="1"/>
  <c r="BU3" i="1" s="1"/>
  <c r="BN4" i="1"/>
  <c r="BO4" i="1" s="1"/>
  <c r="BN5" i="1"/>
  <c r="BO5" i="1" s="1"/>
  <c r="BN6" i="1"/>
  <c r="BO6" i="1" s="1"/>
  <c r="BN7" i="1"/>
  <c r="BO7" i="1" s="1"/>
  <c r="BN8" i="1"/>
  <c r="BO8" i="1" s="1"/>
  <c r="BN9" i="1"/>
  <c r="BO9" i="1" s="1"/>
  <c r="BN10" i="1"/>
  <c r="BO10" i="1" s="1"/>
  <c r="BN11" i="1"/>
  <c r="BO11" i="1" s="1"/>
  <c r="BN12" i="1"/>
  <c r="BO12" i="1" s="1"/>
  <c r="BN13" i="1"/>
  <c r="BO13" i="1" s="1"/>
  <c r="BN14" i="1"/>
  <c r="BO14" i="1" s="1"/>
  <c r="BN15" i="1"/>
  <c r="BO15" i="1" s="1"/>
  <c r="BN16" i="1"/>
  <c r="BO16" i="1" s="1"/>
  <c r="BN17" i="1"/>
  <c r="BO17" i="1" s="1"/>
  <c r="BN18" i="1"/>
  <c r="BO18" i="1" s="1"/>
  <c r="BN19" i="1"/>
  <c r="BO19" i="1" s="1"/>
  <c r="BN20" i="1"/>
  <c r="BO20" i="1" s="1"/>
  <c r="BN21" i="1"/>
  <c r="BO21" i="1" s="1"/>
  <c r="BN22" i="1"/>
  <c r="BO22" i="1" s="1"/>
  <c r="BN23" i="1"/>
  <c r="BO23" i="1" s="1"/>
  <c r="BN24" i="1"/>
  <c r="BO24" i="1" s="1"/>
  <c r="BN25" i="1"/>
  <c r="BO25" i="1" s="1"/>
  <c r="BN26" i="1"/>
  <c r="BO26" i="1" s="1"/>
  <c r="BN27" i="1"/>
  <c r="BO27" i="1" s="1"/>
  <c r="BN28" i="1"/>
  <c r="BO28" i="1" s="1"/>
  <c r="BN29" i="1"/>
  <c r="BO29" i="1" s="1"/>
  <c r="BN30" i="1"/>
  <c r="BO30" i="1" s="1"/>
  <c r="BN31" i="1"/>
  <c r="BO31" i="1" s="1"/>
  <c r="BN32" i="1"/>
  <c r="BO32" i="1" s="1"/>
  <c r="BN33" i="1"/>
  <c r="BO33" i="1" s="1"/>
  <c r="BN34" i="1"/>
  <c r="BO34" i="1" s="1"/>
  <c r="BN35" i="1"/>
  <c r="BO35" i="1" s="1"/>
  <c r="BN36" i="1"/>
  <c r="BO36" i="1" s="1"/>
  <c r="BN37" i="1"/>
  <c r="BO37" i="1" s="1"/>
  <c r="BN38" i="1"/>
  <c r="BO38" i="1" s="1"/>
  <c r="BN39" i="1"/>
  <c r="BO39" i="1" s="1"/>
  <c r="BN40" i="1"/>
  <c r="BO40" i="1" s="1"/>
  <c r="BN41" i="1"/>
  <c r="BO41" i="1" s="1"/>
  <c r="BN42" i="1"/>
  <c r="BO42" i="1" s="1"/>
  <c r="BN43" i="1"/>
  <c r="BO43" i="1" s="1"/>
  <c r="BN44" i="1"/>
  <c r="BO44" i="1" s="1"/>
  <c r="BN45" i="1"/>
  <c r="BO45" i="1" s="1"/>
  <c r="BN46" i="1"/>
  <c r="BO46" i="1" s="1"/>
  <c r="BN47" i="1"/>
  <c r="BO47" i="1" s="1"/>
  <c r="BN48" i="1"/>
  <c r="BO48" i="1" s="1"/>
  <c r="BN49" i="1"/>
  <c r="BO49" i="1" s="1"/>
  <c r="BN50" i="1"/>
  <c r="BO50" i="1" s="1"/>
  <c r="BN51" i="1"/>
  <c r="BO51" i="1" s="1"/>
  <c r="BN52" i="1"/>
  <c r="BO52" i="1" s="1"/>
  <c r="BN53" i="1"/>
  <c r="BO53" i="1" s="1"/>
  <c r="BN54" i="1"/>
  <c r="BO54" i="1" s="1"/>
  <c r="BN55" i="1"/>
  <c r="BO55" i="1" s="1"/>
  <c r="BN56" i="1"/>
  <c r="BO56" i="1" s="1"/>
  <c r="BN57" i="1"/>
  <c r="BO57" i="1" s="1"/>
  <c r="BN58" i="1"/>
  <c r="BO58" i="1" s="1"/>
  <c r="BN59" i="1"/>
  <c r="BO59" i="1" s="1"/>
  <c r="BN60" i="1"/>
  <c r="BO60" i="1" s="1"/>
  <c r="BN61" i="1"/>
  <c r="BO61" i="1" s="1"/>
  <c r="BN62" i="1"/>
  <c r="BO62" i="1" s="1"/>
  <c r="BN63" i="1"/>
  <c r="BO63" i="1" s="1"/>
  <c r="BN64" i="1"/>
  <c r="BO64" i="1" s="1"/>
  <c r="BN65" i="1"/>
  <c r="BO65" i="1" s="1"/>
  <c r="BN66" i="1"/>
  <c r="BO66" i="1" s="1"/>
  <c r="BN67" i="1"/>
  <c r="BO67" i="1" s="1"/>
  <c r="BN68" i="1"/>
  <c r="BO68" i="1" s="1"/>
  <c r="BN69" i="1"/>
  <c r="BO69" i="1" s="1"/>
  <c r="BN70" i="1"/>
  <c r="BO70" i="1" s="1"/>
  <c r="BN71" i="1"/>
  <c r="BO71" i="1" s="1"/>
  <c r="BN72" i="1"/>
  <c r="BO72" i="1" s="1"/>
  <c r="BN73" i="1"/>
  <c r="BO73" i="1" s="1"/>
  <c r="BN74" i="1"/>
  <c r="BO74" i="1" s="1"/>
  <c r="BN75" i="1"/>
  <c r="BO75" i="1" s="1"/>
  <c r="BN76" i="1"/>
  <c r="BO76" i="1" s="1"/>
  <c r="BN77" i="1"/>
  <c r="BO77" i="1" s="1"/>
  <c r="BN78" i="1"/>
  <c r="BO78" i="1" s="1"/>
  <c r="BN79" i="1"/>
  <c r="BO79" i="1" s="1"/>
  <c r="BN80" i="1"/>
  <c r="BO80" i="1" s="1"/>
  <c r="BN81" i="1"/>
  <c r="BO81" i="1" s="1"/>
  <c r="BN82" i="1"/>
  <c r="BO82" i="1" s="1"/>
  <c r="BN83" i="1"/>
  <c r="BO83" i="1" s="1"/>
  <c r="BN84" i="1"/>
  <c r="BO84" i="1" s="1"/>
  <c r="BN85" i="1"/>
  <c r="BO85" i="1" s="1"/>
  <c r="BN86" i="1"/>
  <c r="BO86" i="1" s="1"/>
  <c r="BN87" i="1"/>
  <c r="BO87" i="1" s="1"/>
  <c r="BN88" i="1"/>
  <c r="BO88" i="1" s="1"/>
  <c r="BN89" i="1"/>
  <c r="BO89" i="1" s="1"/>
  <c r="BN90" i="1"/>
  <c r="BO90" i="1" s="1"/>
  <c r="BN91" i="1"/>
  <c r="BO91" i="1" s="1"/>
  <c r="BN92" i="1"/>
  <c r="BO92" i="1" s="1"/>
  <c r="BN93" i="1"/>
  <c r="BO93" i="1" s="1"/>
  <c r="BN94" i="1"/>
  <c r="BO94" i="1" s="1"/>
  <c r="BN95" i="1"/>
  <c r="BO95" i="1" s="1"/>
  <c r="BN96" i="1"/>
  <c r="BO96" i="1" s="1"/>
  <c r="BN97" i="1"/>
  <c r="BO97" i="1" s="1"/>
  <c r="BN98" i="1"/>
  <c r="BO98" i="1" s="1"/>
  <c r="BN99" i="1"/>
  <c r="BO99" i="1" s="1"/>
  <c r="BN100" i="1"/>
  <c r="BO100" i="1" s="1"/>
  <c r="BN101" i="1"/>
  <c r="BO101" i="1" s="1"/>
  <c r="BN102" i="1"/>
  <c r="BO102" i="1" s="1"/>
  <c r="BN103" i="1"/>
  <c r="BO103" i="1" s="1"/>
  <c r="BN104" i="1"/>
  <c r="BO104" i="1" s="1"/>
  <c r="BN105" i="1"/>
  <c r="BO105" i="1" s="1"/>
  <c r="BN106" i="1"/>
  <c r="BO106" i="1" s="1"/>
  <c r="BN107" i="1"/>
  <c r="BO107" i="1" s="1"/>
  <c r="BN108" i="1"/>
  <c r="BO108" i="1" s="1"/>
  <c r="BN109" i="1"/>
  <c r="BO109" i="1" s="1"/>
  <c r="BN110" i="1"/>
  <c r="BO110" i="1" s="1"/>
  <c r="BN111" i="1"/>
  <c r="BO111" i="1" s="1"/>
  <c r="BN112" i="1"/>
  <c r="BO112" i="1" s="1"/>
  <c r="BN113" i="1"/>
  <c r="BO113" i="1" s="1"/>
  <c r="BN114" i="1"/>
  <c r="BO114" i="1" s="1"/>
  <c r="BN115" i="1"/>
  <c r="BO115" i="1" s="1"/>
  <c r="BN116" i="1"/>
  <c r="BO116" i="1" s="1"/>
  <c r="BN117" i="1"/>
  <c r="BO117" i="1" s="1"/>
  <c r="BN118" i="1"/>
  <c r="BO118" i="1" s="1"/>
  <c r="BN119" i="1"/>
  <c r="BO119" i="1" s="1"/>
  <c r="BN120" i="1"/>
  <c r="BO120" i="1" s="1"/>
  <c r="BN121" i="1"/>
  <c r="BO121" i="1" s="1"/>
  <c r="BN122" i="1"/>
  <c r="BO122" i="1" s="1"/>
  <c r="BN123" i="1"/>
  <c r="BO123" i="1" s="1"/>
  <c r="BN124" i="1"/>
  <c r="BO124" i="1" s="1"/>
  <c r="BN125" i="1"/>
  <c r="BO125" i="1" s="1"/>
  <c r="BN126" i="1"/>
  <c r="BO126" i="1" s="1"/>
  <c r="BN127" i="1"/>
  <c r="BO127" i="1" s="1"/>
  <c r="BN3" i="1"/>
  <c r="BO3" i="1" s="1"/>
  <c r="BK4" i="1"/>
  <c r="BL4" i="1" s="1"/>
  <c r="BK5" i="1"/>
  <c r="BL5" i="1" s="1"/>
  <c r="BK6" i="1"/>
  <c r="BL6" i="1" s="1"/>
  <c r="BK7" i="1"/>
  <c r="BL7" i="1" s="1"/>
  <c r="BK8" i="1"/>
  <c r="BL8" i="1" s="1"/>
  <c r="BK9" i="1"/>
  <c r="BL9" i="1" s="1"/>
  <c r="BK10" i="1"/>
  <c r="BL10" i="1" s="1"/>
  <c r="BK11" i="1"/>
  <c r="BL11" i="1" s="1"/>
  <c r="BK12" i="1"/>
  <c r="BL12" i="1" s="1"/>
  <c r="BK13" i="1"/>
  <c r="BL13" i="1" s="1"/>
  <c r="BK14" i="1"/>
  <c r="BL14" i="1" s="1"/>
  <c r="BK15" i="1"/>
  <c r="BL15" i="1" s="1"/>
  <c r="BK16" i="1"/>
  <c r="BL16" i="1" s="1"/>
  <c r="BK17" i="1"/>
  <c r="BL17" i="1" s="1"/>
  <c r="BK18" i="1"/>
  <c r="BL18" i="1" s="1"/>
  <c r="BK19" i="1"/>
  <c r="BL19" i="1" s="1"/>
  <c r="BK20" i="1"/>
  <c r="BL20" i="1" s="1"/>
  <c r="BK21" i="1"/>
  <c r="BL21" i="1" s="1"/>
  <c r="BK22" i="1"/>
  <c r="BL22" i="1" s="1"/>
  <c r="BK23" i="1"/>
  <c r="BL23" i="1" s="1"/>
  <c r="BK24" i="1"/>
  <c r="BL24" i="1" s="1"/>
  <c r="BK25" i="1"/>
  <c r="BL25" i="1" s="1"/>
  <c r="BK26" i="1"/>
  <c r="BL26" i="1" s="1"/>
  <c r="BK27" i="1"/>
  <c r="BL27" i="1" s="1"/>
  <c r="BK28" i="1"/>
  <c r="BL28" i="1" s="1"/>
  <c r="BK29" i="1"/>
  <c r="BL29" i="1" s="1"/>
  <c r="BK30" i="1"/>
  <c r="BL30" i="1" s="1"/>
  <c r="BK31" i="1"/>
  <c r="BL31" i="1" s="1"/>
  <c r="BK32" i="1"/>
  <c r="BL32" i="1" s="1"/>
  <c r="BK33" i="1"/>
  <c r="BL33" i="1" s="1"/>
  <c r="BK34" i="1"/>
  <c r="BL34" i="1" s="1"/>
  <c r="BK35" i="1"/>
  <c r="BL35" i="1" s="1"/>
  <c r="BK36" i="1"/>
  <c r="BL36" i="1" s="1"/>
  <c r="BK37" i="1"/>
  <c r="BL37" i="1" s="1"/>
  <c r="BK38" i="1"/>
  <c r="BL38" i="1" s="1"/>
  <c r="BK39" i="1"/>
  <c r="BL39" i="1" s="1"/>
  <c r="BK40" i="1"/>
  <c r="BL40" i="1" s="1"/>
  <c r="BK41" i="1"/>
  <c r="BL41" i="1" s="1"/>
  <c r="BK42" i="1"/>
  <c r="BL42" i="1" s="1"/>
  <c r="BK43" i="1"/>
  <c r="BL43" i="1" s="1"/>
  <c r="BK44" i="1"/>
  <c r="BL44" i="1" s="1"/>
  <c r="BK45" i="1"/>
  <c r="BL45" i="1" s="1"/>
  <c r="BK46" i="1"/>
  <c r="BL46" i="1" s="1"/>
  <c r="BK47" i="1"/>
  <c r="BL47" i="1" s="1"/>
  <c r="BK48" i="1"/>
  <c r="BL48" i="1" s="1"/>
  <c r="BK49" i="1"/>
  <c r="BL49" i="1" s="1"/>
  <c r="BK50" i="1"/>
  <c r="BL50" i="1" s="1"/>
  <c r="BK51" i="1"/>
  <c r="BL51" i="1" s="1"/>
  <c r="BK52" i="1"/>
  <c r="BL52" i="1" s="1"/>
  <c r="BK53" i="1"/>
  <c r="BL53" i="1" s="1"/>
  <c r="BK54" i="1"/>
  <c r="BL54" i="1" s="1"/>
  <c r="BK55" i="1"/>
  <c r="BL55" i="1" s="1"/>
  <c r="BK56" i="1"/>
  <c r="BL56" i="1" s="1"/>
  <c r="BK57" i="1"/>
  <c r="BL57" i="1" s="1"/>
  <c r="BK58" i="1"/>
  <c r="BL58" i="1" s="1"/>
  <c r="BK59" i="1"/>
  <c r="BL59" i="1" s="1"/>
  <c r="BK60" i="1"/>
  <c r="BL60" i="1" s="1"/>
  <c r="BK61" i="1"/>
  <c r="BL61" i="1" s="1"/>
  <c r="BK62" i="1"/>
  <c r="BL62" i="1" s="1"/>
  <c r="BK63" i="1"/>
  <c r="BL63" i="1" s="1"/>
  <c r="BK64" i="1"/>
  <c r="BL64" i="1" s="1"/>
  <c r="BK65" i="1"/>
  <c r="BL65" i="1" s="1"/>
  <c r="BK66" i="1"/>
  <c r="BL66" i="1" s="1"/>
  <c r="BK67" i="1"/>
  <c r="BL67" i="1" s="1"/>
  <c r="BK68" i="1"/>
  <c r="BL68" i="1" s="1"/>
  <c r="BK69" i="1"/>
  <c r="BL69" i="1" s="1"/>
  <c r="BK70" i="1"/>
  <c r="BL70" i="1" s="1"/>
  <c r="BK71" i="1"/>
  <c r="BL71" i="1" s="1"/>
  <c r="BK72" i="1"/>
  <c r="BL72" i="1" s="1"/>
  <c r="BK73" i="1"/>
  <c r="BL73" i="1" s="1"/>
  <c r="BK74" i="1"/>
  <c r="BL74" i="1" s="1"/>
  <c r="BK75" i="1"/>
  <c r="BL75" i="1" s="1"/>
  <c r="BK76" i="1"/>
  <c r="BL76" i="1" s="1"/>
  <c r="BK77" i="1"/>
  <c r="BL77" i="1" s="1"/>
  <c r="BK78" i="1"/>
  <c r="BL78" i="1" s="1"/>
  <c r="BK79" i="1"/>
  <c r="BL79" i="1" s="1"/>
  <c r="BK80" i="1"/>
  <c r="BL80" i="1" s="1"/>
  <c r="BK81" i="1"/>
  <c r="BL81" i="1" s="1"/>
  <c r="BK82" i="1"/>
  <c r="BL82" i="1" s="1"/>
  <c r="BK83" i="1"/>
  <c r="BL83" i="1" s="1"/>
  <c r="BK84" i="1"/>
  <c r="BL84" i="1" s="1"/>
  <c r="BK85" i="1"/>
  <c r="BL85" i="1" s="1"/>
  <c r="BK86" i="1"/>
  <c r="BL86" i="1" s="1"/>
  <c r="BK87" i="1"/>
  <c r="BL87" i="1" s="1"/>
  <c r="BK88" i="1"/>
  <c r="BL88" i="1" s="1"/>
  <c r="BK89" i="1"/>
  <c r="BL89" i="1" s="1"/>
  <c r="BK90" i="1"/>
  <c r="BL90" i="1" s="1"/>
  <c r="BK91" i="1"/>
  <c r="BL91" i="1" s="1"/>
  <c r="BK92" i="1"/>
  <c r="BL92" i="1" s="1"/>
  <c r="BK93" i="1"/>
  <c r="BL93" i="1" s="1"/>
  <c r="BK94" i="1"/>
  <c r="BL94" i="1" s="1"/>
  <c r="BK95" i="1"/>
  <c r="BL95" i="1" s="1"/>
  <c r="BK96" i="1"/>
  <c r="BL96" i="1" s="1"/>
  <c r="BK97" i="1"/>
  <c r="BL97" i="1" s="1"/>
  <c r="BK98" i="1"/>
  <c r="BL98" i="1" s="1"/>
  <c r="BK99" i="1"/>
  <c r="BL99" i="1" s="1"/>
  <c r="BK100" i="1"/>
  <c r="BL100" i="1" s="1"/>
  <c r="BK101" i="1"/>
  <c r="BL101" i="1" s="1"/>
  <c r="BK102" i="1"/>
  <c r="BL102" i="1" s="1"/>
  <c r="BK103" i="1"/>
  <c r="BL103" i="1" s="1"/>
  <c r="BK104" i="1"/>
  <c r="BL104" i="1" s="1"/>
  <c r="BK105" i="1"/>
  <c r="BL105" i="1" s="1"/>
  <c r="BK106" i="1"/>
  <c r="BL106" i="1" s="1"/>
  <c r="BK107" i="1"/>
  <c r="BL107" i="1" s="1"/>
  <c r="BK108" i="1"/>
  <c r="BL108" i="1" s="1"/>
  <c r="BK109" i="1"/>
  <c r="BL109" i="1" s="1"/>
  <c r="BK110" i="1"/>
  <c r="BL110" i="1" s="1"/>
  <c r="BK111" i="1"/>
  <c r="BL111" i="1" s="1"/>
  <c r="BK112" i="1"/>
  <c r="BL112" i="1" s="1"/>
  <c r="BK113" i="1"/>
  <c r="BL113" i="1" s="1"/>
  <c r="BK114" i="1"/>
  <c r="BL114" i="1" s="1"/>
  <c r="BK115" i="1"/>
  <c r="BL115" i="1" s="1"/>
  <c r="BK116" i="1"/>
  <c r="BL116" i="1" s="1"/>
  <c r="BK117" i="1"/>
  <c r="BL117" i="1" s="1"/>
  <c r="BK118" i="1"/>
  <c r="BL118" i="1" s="1"/>
  <c r="BK119" i="1"/>
  <c r="BL119" i="1" s="1"/>
  <c r="BK120" i="1"/>
  <c r="BL120" i="1" s="1"/>
  <c r="BK121" i="1"/>
  <c r="BL121" i="1" s="1"/>
  <c r="BK122" i="1"/>
  <c r="BL122" i="1" s="1"/>
  <c r="BK123" i="1"/>
  <c r="BL123" i="1" s="1"/>
  <c r="BK124" i="1"/>
  <c r="BL124" i="1" s="1"/>
  <c r="BK125" i="1"/>
  <c r="BL125" i="1" s="1"/>
  <c r="BK126" i="1"/>
  <c r="BL126" i="1" s="1"/>
  <c r="BK127" i="1"/>
  <c r="BL127" i="1" s="1"/>
  <c r="BK3" i="1"/>
  <c r="BL3" i="1" s="1"/>
  <c r="BH4" i="1"/>
  <c r="BI4" i="1" s="1"/>
  <c r="BH5" i="1"/>
  <c r="BI5" i="1" s="1"/>
  <c r="BH6" i="1"/>
  <c r="BI6" i="1" s="1"/>
  <c r="BH7" i="1"/>
  <c r="BI7" i="1" s="1"/>
  <c r="BH8" i="1"/>
  <c r="BI8" i="1" s="1"/>
  <c r="BH9" i="1"/>
  <c r="BI9" i="1" s="1"/>
  <c r="BH10" i="1"/>
  <c r="BI10" i="1" s="1"/>
  <c r="BH11" i="1"/>
  <c r="BI11" i="1" s="1"/>
  <c r="BH12" i="1"/>
  <c r="BI12" i="1" s="1"/>
  <c r="BH13" i="1"/>
  <c r="BI13" i="1" s="1"/>
  <c r="BH14" i="1"/>
  <c r="BI14" i="1" s="1"/>
  <c r="BH15" i="1"/>
  <c r="BI15" i="1" s="1"/>
  <c r="BH16" i="1"/>
  <c r="BI16" i="1" s="1"/>
  <c r="BH17" i="1"/>
  <c r="BI17" i="1" s="1"/>
  <c r="BH18" i="1"/>
  <c r="BI18" i="1" s="1"/>
  <c r="BH19" i="1"/>
  <c r="BI19" i="1" s="1"/>
  <c r="BH20" i="1"/>
  <c r="BI20" i="1" s="1"/>
  <c r="BH21" i="1"/>
  <c r="BI21" i="1" s="1"/>
  <c r="BH22" i="1"/>
  <c r="BI22" i="1" s="1"/>
  <c r="BH23" i="1"/>
  <c r="BI23" i="1" s="1"/>
  <c r="BH24" i="1"/>
  <c r="BI24" i="1" s="1"/>
  <c r="BH25" i="1"/>
  <c r="BI25" i="1" s="1"/>
  <c r="BH26" i="1"/>
  <c r="BI26" i="1" s="1"/>
  <c r="BH27" i="1"/>
  <c r="BI27" i="1" s="1"/>
  <c r="BH28" i="1"/>
  <c r="BI28" i="1" s="1"/>
  <c r="BH29" i="1"/>
  <c r="BI29" i="1" s="1"/>
  <c r="BH30" i="1"/>
  <c r="BI30" i="1" s="1"/>
  <c r="BH31" i="1"/>
  <c r="BI31" i="1" s="1"/>
  <c r="BH32" i="1"/>
  <c r="BI32" i="1" s="1"/>
  <c r="BH33" i="1"/>
  <c r="BI33" i="1" s="1"/>
  <c r="BH34" i="1"/>
  <c r="BI34" i="1" s="1"/>
  <c r="BH35" i="1"/>
  <c r="BI35" i="1" s="1"/>
  <c r="BH36" i="1"/>
  <c r="BI36" i="1" s="1"/>
  <c r="BH37" i="1"/>
  <c r="BI37" i="1" s="1"/>
  <c r="BH38" i="1"/>
  <c r="BI38" i="1" s="1"/>
  <c r="BH39" i="1"/>
  <c r="BI39" i="1" s="1"/>
  <c r="BH40" i="1"/>
  <c r="BI40" i="1" s="1"/>
  <c r="BH41" i="1"/>
  <c r="BI41" i="1" s="1"/>
  <c r="BH42" i="1"/>
  <c r="BI42" i="1" s="1"/>
  <c r="BH43" i="1"/>
  <c r="BI43" i="1" s="1"/>
  <c r="BH44" i="1"/>
  <c r="BI44" i="1" s="1"/>
  <c r="BH45" i="1"/>
  <c r="BI45" i="1" s="1"/>
  <c r="BH46" i="1"/>
  <c r="BI46" i="1" s="1"/>
  <c r="BH47" i="1"/>
  <c r="BI47" i="1" s="1"/>
  <c r="BH48" i="1"/>
  <c r="BI48" i="1" s="1"/>
  <c r="BH49" i="1"/>
  <c r="BI49" i="1" s="1"/>
  <c r="BH50" i="1"/>
  <c r="BI50" i="1" s="1"/>
  <c r="BH51" i="1"/>
  <c r="BI51" i="1" s="1"/>
  <c r="BH52" i="1"/>
  <c r="BI52" i="1" s="1"/>
  <c r="BH53" i="1"/>
  <c r="BI53" i="1" s="1"/>
  <c r="BH54" i="1"/>
  <c r="BI54" i="1" s="1"/>
  <c r="BH55" i="1"/>
  <c r="BI55" i="1" s="1"/>
  <c r="BH56" i="1"/>
  <c r="BI56" i="1" s="1"/>
  <c r="BH57" i="1"/>
  <c r="BI57" i="1" s="1"/>
  <c r="BH58" i="1"/>
  <c r="BI58" i="1" s="1"/>
  <c r="BH59" i="1"/>
  <c r="BI59" i="1" s="1"/>
  <c r="BH60" i="1"/>
  <c r="BI60" i="1" s="1"/>
  <c r="BH61" i="1"/>
  <c r="BI61" i="1" s="1"/>
  <c r="BH62" i="1"/>
  <c r="BI62" i="1" s="1"/>
  <c r="BH63" i="1"/>
  <c r="BI63" i="1" s="1"/>
  <c r="BH64" i="1"/>
  <c r="BI64" i="1" s="1"/>
  <c r="BH65" i="1"/>
  <c r="BI65" i="1" s="1"/>
  <c r="BH66" i="1"/>
  <c r="BI66" i="1" s="1"/>
  <c r="BH67" i="1"/>
  <c r="BI67" i="1" s="1"/>
  <c r="BH68" i="1"/>
  <c r="BI68" i="1" s="1"/>
  <c r="BH69" i="1"/>
  <c r="BI69" i="1" s="1"/>
  <c r="BH70" i="1"/>
  <c r="BI70" i="1" s="1"/>
  <c r="BH71" i="1"/>
  <c r="BI71" i="1" s="1"/>
  <c r="BH72" i="1"/>
  <c r="BI72" i="1" s="1"/>
  <c r="BH73" i="1"/>
  <c r="BI73" i="1" s="1"/>
  <c r="BH74" i="1"/>
  <c r="BI74" i="1" s="1"/>
  <c r="BH75" i="1"/>
  <c r="BI75" i="1" s="1"/>
  <c r="BH76" i="1"/>
  <c r="BI76" i="1" s="1"/>
  <c r="BH77" i="1"/>
  <c r="BI77" i="1" s="1"/>
  <c r="BH78" i="1"/>
  <c r="BI78" i="1" s="1"/>
  <c r="BH79" i="1"/>
  <c r="BI79" i="1" s="1"/>
  <c r="BH80" i="1"/>
  <c r="BI80" i="1" s="1"/>
  <c r="BH81" i="1"/>
  <c r="BI81" i="1" s="1"/>
  <c r="BH82" i="1"/>
  <c r="BI82" i="1" s="1"/>
  <c r="BH83" i="1"/>
  <c r="BI83" i="1" s="1"/>
  <c r="BH84" i="1"/>
  <c r="BI84" i="1" s="1"/>
  <c r="BH85" i="1"/>
  <c r="BI85" i="1" s="1"/>
  <c r="BH86" i="1"/>
  <c r="BI86" i="1" s="1"/>
  <c r="BH87" i="1"/>
  <c r="BI87" i="1" s="1"/>
  <c r="BH88" i="1"/>
  <c r="BI88" i="1" s="1"/>
  <c r="BH89" i="1"/>
  <c r="BI89" i="1" s="1"/>
  <c r="BH90" i="1"/>
  <c r="BI90" i="1" s="1"/>
  <c r="BH91" i="1"/>
  <c r="BI91" i="1" s="1"/>
  <c r="BH92" i="1"/>
  <c r="BI92" i="1" s="1"/>
  <c r="BH93" i="1"/>
  <c r="BI93" i="1" s="1"/>
  <c r="BH94" i="1"/>
  <c r="BI94" i="1" s="1"/>
  <c r="BH95" i="1"/>
  <c r="BI95" i="1" s="1"/>
  <c r="BH96" i="1"/>
  <c r="BI96" i="1" s="1"/>
  <c r="BH97" i="1"/>
  <c r="BI97" i="1" s="1"/>
  <c r="BH98" i="1"/>
  <c r="BI98" i="1" s="1"/>
  <c r="BH99" i="1"/>
  <c r="BI99" i="1" s="1"/>
  <c r="BH100" i="1"/>
  <c r="BI100" i="1" s="1"/>
  <c r="BH101" i="1"/>
  <c r="BI101" i="1" s="1"/>
  <c r="BH102" i="1"/>
  <c r="BI102" i="1" s="1"/>
  <c r="BH103" i="1"/>
  <c r="BI103" i="1" s="1"/>
  <c r="BH104" i="1"/>
  <c r="BI104" i="1" s="1"/>
  <c r="BH105" i="1"/>
  <c r="BI105" i="1" s="1"/>
  <c r="BH106" i="1"/>
  <c r="BI106" i="1" s="1"/>
  <c r="BH107" i="1"/>
  <c r="BI107" i="1" s="1"/>
  <c r="BH108" i="1"/>
  <c r="BI108" i="1" s="1"/>
  <c r="BH109" i="1"/>
  <c r="BI109" i="1" s="1"/>
  <c r="BH110" i="1"/>
  <c r="BI110" i="1" s="1"/>
  <c r="BH111" i="1"/>
  <c r="BI111" i="1" s="1"/>
  <c r="BH112" i="1"/>
  <c r="BI112" i="1" s="1"/>
  <c r="BH113" i="1"/>
  <c r="BI113" i="1" s="1"/>
  <c r="BH114" i="1"/>
  <c r="BI114" i="1" s="1"/>
  <c r="BH115" i="1"/>
  <c r="BI115" i="1" s="1"/>
  <c r="BH116" i="1"/>
  <c r="BI116" i="1" s="1"/>
  <c r="BH117" i="1"/>
  <c r="BI117" i="1" s="1"/>
  <c r="BH118" i="1"/>
  <c r="BI118" i="1" s="1"/>
  <c r="BH119" i="1"/>
  <c r="BI119" i="1" s="1"/>
  <c r="BH120" i="1"/>
  <c r="BI120" i="1" s="1"/>
  <c r="BH121" i="1"/>
  <c r="BI121" i="1" s="1"/>
  <c r="BH122" i="1"/>
  <c r="BI122" i="1" s="1"/>
  <c r="BH123" i="1"/>
  <c r="BI123" i="1" s="1"/>
  <c r="BH124" i="1"/>
  <c r="BI124" i="1" s="1"/>
  <c r="BH125" i="1"/>
  <c r="BI125" i="1" s="1"/>
  <c r="BH126" i="1"/>
  <c r="BI126" i="1" s="1"/>
  <c r="BH127" i="1"/>
  <c r="BI127" i="1" s="1"/>
  <c r="BH3" i="1"/>
  <c r="BI3" i="1" s="1"/>
  <c r="BE4" i="1"/>
  <c r="BF4" i="1" s="1"/>
  <c r="BE5" i="1"/>
  <c r="BF5" i="1" s="1"/>
  <c r="BE6" i="1"/>
  <c r="BF6" i="1" s="1"/>
  <c r="BE7" i="1"/>
  <c r="BF7" i="1" s="1"/>
  <c r="BE8" i="1"/>
  <c r="BF8" i="1" s="1"/>
  <c r="BE9" i="1"/>
  <c r="BF9" i="1" s="1"/>
  <c r="BE10" i="1"/>
  <c r="BF10" i="1" s="1"/>
  <c r="BE11" i="1"/>
  <c r="BF11" i="1" s="1"/>
  <c r="BE12" i="1"/>
  <c r="BF12" i="1" s="1"/>
  <c r="BE13" i="1"/>
  <c r="BF13" i="1" s="1"/>
  <c r="BE14" i="1"/>
  <c r="BF14" i="1" s="1"/>
  <c r="BE15" i="1"/>
  <c r="BF15" i="1" s="1"/>
  <c r="BE16" i="1"/>
  <c r="BF16" i="1" s="1"/>
  <c r="BE17" i="1"/>
  <c r="BF17" i="1" s="1"/>
  <c r="BE18" i="1"/>
  <c r="BF18" i="1" s="1"/>
  <c r="BE19" i="1"/>
  <c r="BF19" i="1" s="1"/>
  <c r="BE20" i="1"/>
  <c r="BF20" i="1" s="1"/>
  <c r="BE21" i="1"/>
  <c r="BF21" i="1" s="1"/>
  <c r="BE22" i="1"/>
  <c r="BF22" i="1" s="1"/>
  <c r="BE23" i="1"/>
  <c r="BF23" i="1" s="1"/>
  <c r="BE24" i="1"/>
  <c r="BF24" i="1" s="1"/>
  <c r="BE25" i="1"/>
  <c r="BF25" i="1" s="1"/>
  <c r="BE26" i="1"/>
  <c r="BF26" i="1" s="1"/>
  <c r="BE27" i="1"/>
  <c r="BF27" i="1" s="1"/>
  <c r="BE28" i="1"/>
  <c r="BF28" i="1" s="1"/>
  <c r="BE29" i="1"/>
  <c r="BF29" i="1" s="1"/>
  <c r="BE30" i="1"/>
  <c r="BF30" i="1" s="1"/>
  <c r="BE31" i="1"/>
  <c r="BF31" i="1" s="1"/>
  <c r="BE32" i="1"/>
  <c r="BF32" i="1" s="1"/>
  <c r="BE33" i="1"/>
  <c r="BF33" i="1" s="1"/>
  <c r="BE34" i="1"/>
  <c r="BF34" i="1" s="1"/>
  <c r="BE35" i="1"/>
  <c r="BF35" i="1" s="1"/>
  <c r="BE36" i="1"/>
  <c r="BF36" i="1" s="1"/>
  <c r="BE37" i="1"/>
  <c r="BF37" i="1" s="1"/>
  <c r="BE38" i="1"/>
  <c r="BF38" i="1" s="1"/>
  <c r="BE39" i="1"/>
  <c r="BF39" i="1" s="1"/>
  <c r="BE40" i="1"/>
  <c r="BF40" i="1" s="1"/>
  <c r="BE41" i="1"/>
  <c r="BF41" i="1" s="1"/>
  <c r="BE42" i="1"/>
  <c r="BF42" i="1" s="1"/>
  <c r="BE43" i="1"/>
  <c r="BF43" i="1" s="1"/>
  <c r="BE44" i="1"/>
  <c r="BF44" i="1" s="1"/>
  <c r="BE45" i="1"/>
  <c r="BF45" i="1" s="1"/>
  <c r="BE46" i="1"/>
  <c r="BF46" i="1" s="1"/>
  <c r="BE47" i="1"/>
  <c r="BF47" i="1" s="1"/>
  <c r="BE48" i="1"/>
  <c r="BF48" i="1" s="1"/>
  <c r="BE49" i="1"/>
  <c r="BF49" i="1" s="1"/>
  <c r="BE50" i="1"/>
  <c r="BF50" i="1" s="1"/>
  <c r="BE51" i="1"/>
  <c r="BF51" i="1" s="1"/>
  <c r="BE52" i="1"/>
  <c r="BF52" i="1" s="1"/>
  <c r="BE53" i="1"/>
  <c r="BF53" i="1" s="1"/>
  <c r="BE54" i="1"/>
  <c r="BF54" i="1" s="1"/>
  <c r="BE55" i="1"/>
  <c r="BF55" i="1" s="1"/>
  <c r="BE56" i="1"/>
  <c r="BF56" i="1" s="1"/>
  <c r="BE57" i="1"/>
  <c r="BF57" i="1" s="1"/>
  <c r="BE58" i="1"/>
  <c r="BF58" i="1" s="1"/>
  <c r="BE59" i="1"/>
  <c r="BF59" i="1" s="1"/>
  <c r="BE60" i="1"/>
  <c r="BF60" i="1" s="1"/>
  <c r="BE61" i="1"/>
  <c r="BF61" i="1" s="1"/>
  <c r="BE62" i="1"/>
  <c r="BF62" i="1" s="1"/>
  <c r="BE63" i="1"/>
  <c r="BF63" i="1" s="1"/>
  <c r="BE64" i="1"/>
  <c r="BF64" i="1" s="1"/>
  <c r="BE65" i="1"/>
  <c r="BF65" i="1" s="1"/>
  <c r="BE66" i="1"/>
  <c r="BF66" i="1" s="1"/>
  <c r="BE67" i="1"/>
  <c r="BF67" i="1" s="1"/>
  <c r="BE68" i="1"/>
  <c r="BF68" i="1" s="1"/>
  <c r="BE69" i="1"/>
  <c r="BF69" i="1" s="1"/>
  <c r="BE70" i="1"/>
  <c r="BF70" i="1" s="1"/>
  <c r="BE71" i="1"/>
  <c r="BF71" i="1" s="1"/>
  <c r="BE72" i="1"/>
  <c r="BF72" i="1" s="1"/>
  <c r="BE73" i="1"/>
  <c r="BF73" i="1" s="1"/>
  <c r="BE74" i="1"/>
  <c r="BF74" i="1" s="1"/>
  <c r="BE75" i="1"/>
  <c r="BF75" i="1" s="1"/>
  <c r="BE76" i="1"/>
  <c r="BF76" i="1" s="1"/>
  <c r="BE77" i="1"/>
  <c r="BF77" i="1" s="1"/>
  <c r="BE78" i="1"/>
  <c r="BF78" i="1" s="1"/>
  <c r="BE79" i="1"/>
  <c r="BF79" i="1" s="1"/>
  <c r="BE80" i="1"/>
  <c r="BF80" i="1" s="1"/>
  <c r="BE81" i="1"/>
  <c r="BF81" i="1" s="1"/>
  <c r="BE82" i="1"/>
  <c r="BF82" i="1" s="1"/>
  <c r="BE83" i="1"/>
  <c r="BF83" i="1" s="1"/>
  <c r="BE84" i="1"/>
  <c r="BF84" i="1" s="1"/>
  <c r="BE85" i="1"/>
  <c r="BF85" i="1" s="1"/>
  <c r="BE86" i="1"/>
  <c r="BF86" i="1" s="1"/>
  <c r="BE87" i="1"/>
  <c r="BF87" i="1" s="1"/>
  <c r="BE88" i="1"/>
  <c r="BF88" i="1" s="1"/>
  <c r="BE89" i="1"/>
  <c r="BF89" i="1" s="1"/>
  <c r="BE90" i="1"/>
  <c r="BF90" i="1" s="1"/>
  <c r="BE91" i="1"/>
  <c r="BF91" i="1" s="1"/>
  <c r="BE92" i="1"/>
  <c r="BF92" i="1" s="1"/>
  <c r="BE93" i="1"/>
  <c r="BF93" i="1" s="1"/>
  <c r="BE94" i="1"/>
  <c r="BF94" i="1" s="1"/>
  <c r="BE95" i="1"/>
  <c r="BF95" i="1" s="1"/>
  <c r="BE96" i="1"/>
  <c r="BF96" i="1" s="1"/>
  <c r="BE97" i="1"/>
  <c r="BF97" i="1" s="1"/>
  <c r="BE98" i="1"/>
  <c r="BF98" i="1" s="1"/>
  <c r="BE99" i="1"/>
  <c r="BF99" i="1" s="1"/>
  <c r="BE100" i="1"/>
  <c r="BF100" i="1" s="1"/>
  <c r="BE101" i="1"/>
  <c r="BF101" i="1" s="1"/>
  <c r="BE102" i="1"/>
  <c r="BF102" i="1" s="1"/>
  <c r="BE103" i="1"/>
  <c r="BF103" i="1" s="1"/>
  <c r="BE104" i="1"/>
  <c r="BF104" i="1" s="1"/>
  <c r="BE105" i="1"/>
  <c r="BF105" i="1" s="1"/>
  <c r="BE106" i="1"/>
  <c r="BF106" i="1" s="1"/>
  <c r="BE107" i="1"/>
  <c r="BF107" i="1" s="1"/>
  <c r="BE108" i="1"/>
  <c r="BF108" i="1" s="1"/>
  <c r="BE109" i="1"/>
  <c r="BF109" i="1" s="1"/>
  <c r="BE110" i="1"/>
  <c r="BF110" i="1" s="1"/>
  <c r="BE111" i="1"/>
  <c r="BF111" i="1" s="1"/>
  <c r="BE112" i="1"/>
  <c r="BF112" i="1" s="1"/>
  <c r="BE113" i="1"/>
  <c r="BF113" i="1" s="1"/>
  <c r="BE114" i="1"/>
  <c r="BF114" i="1" s="1"/>
  <c r="BE115" i="1"/>
  <c r="BF115" i="1" s="1"/>
  <c r="BE116" i="1"/>
  <c r="BF116" i="1" s="1"/>
  <c r="BE117" i="1"/>
  <c r="BF117" i="1" s="1"/>
  <c r="BE118" i="1"/>
  <c r="BF118" i="1" s="1"/>
  <c r="BE119" i="1"/>
  <c r="BF119" i="1" s="1"/>
  <c r="BE120" i="1"/>
  <c r="BF120" i="1" s="1"/>
  <c r="BE121" i="1"/>
  <c r="BF121" i="1" s="1"/>
  <c r="BE122" i="1"/>
  <c r="BF122" i="1" s="1"/>
  <c r="BE123" i="1"/>
  <c r="BF123" i="1" s="1"/>
  <c r="BE124" i="1"/>
  <c r="BF124" i="1" s="1"/>
  <c r="BE125" i="1"/>
  <c r="BF125" i="1" s="1"/>
  <c r="BE126" i="1"/>
  <c r="BF126" i="1" s="1"/>
  <c r="BE127" i="1"/>
  <c r="BF127" i="1" s="1"/>
  <c r="BE3" i="1"/>
  <c r="BF3" i="1" s="1"/>
  <c r="BB4" i="1"/>
  <c r="BC4" i="1" s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3" i="1"/>
  <c r="BC3" i="1" s="1"/>
  <c r="AY4" i="1"/>
  <c r="AZ4" i="1" s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Z85" i="1" s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3" i="1"/>
  <c r="AZ3" i="1" s="1"/>
  <c r="AV4" i="1"/>
  <c r="AW4" i="1" s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3" i="1"/>
  <c r="AW3" i="1" s="1"/>
  <c r="AS4" i="1"/>
  <c r="AT4" i="1" s="1"/>
  <c r="AS5" i="1"/>
  <c r="AT5" i="1" s="1"/>
  <c r="AS6" i="1"/>
  <c r="AT6" i="1" s="1"/>
  <c r="AS7" i="1"/>
  <c r="AT7" i="1" s="1"/>
  <c r="AS8" i="1"/>
  <c r="AT8" i="1" s="1"/>
  <c r="AS9" i="1"/>
  <c r="AT9" i="1" s="1"/>
  <c r="AS10" i="1"/>
  <c r="AT10" i="1" s="1"/>
  <c r="AS11" i="1"/>
  <c r="AT11" i="1" s="1"/>
  <c r="AS12" i="1"/>
  <c r="AT12" i="1" s="1"/>
  <c r="AS13" i="1"/>
  <c r="AT13" i="1" s="1"/>
  <c r="AS14" i="1"/>
  <c r="AT14" i="1" s="1"/>
  <c r="AS15" i="1"/>
  <c r="AT15" i="1" s="1"/>
  <c r="AS16" i="1"/>
  <c r="AT16" i="1" s="1"/>
  <c r="AS17" i="1"/>
  <c r="AT17" i="1" s="1"/>
  <c r="AS18" i="1"/>
  <c r="AT18" i="1" s="1"/>
  <c r="AS19" i="1"/>
  <c r="AT19" i="1" s="1"/>
  <c r="AS20" i="1"/>
  <c r="AT20" i="1" s="1"/>
  <c r="AS21" i="1"/>
  <c r="AT21" i="1" s="1"/>
  <c r="AS22" i="1"/>
  <c r="AT22" i="1" s="1"/>
  <c r="AS23" i="1"/>
  <c r="AT23" i="1" s="1"/>
  <c r="AS24" i="1"/>
  <c r="AT24" i="1" s="1"/>
  <c r="AS25" i="1"/>
  <c r="AT25" i="1" s="1"/>
  <c r="AS26" i="1"/>
  <c r="AT26" i="1" s="1"/>
  <c r="AS27" i="1"/>
  <c r="AT27" i="1" s="1"/>
  <c r="AS28" i="1"/>
  <c r="AT28" i="1" s="1"/>
  <c r="AS29" i="1"/>
  <c r="AT29" i="1" s="1"/>
  <c r="AS30" i="1"/>
  <c r="AT30" i="1" s="1"/>
  <c r="AS31" i="1"/>
  <c r="AT31" i="1" s="1"/>
  <c r="AS32" i="1"/>
  <c r="AT32" i="1" s="1"/>
  <c r="AS33" i="1"/>
  <c r="AT33" i="1" s="1"/>
  <c r="AS34" i="1"/>
  <c r="AT34" i="1" s="1"/>
  <c r="AS35" i="1"/>
  <c r="AT35" i="1" s="1"/>
  <c r="AS36" i="1"/>
  <c r="AT36" i="1" s="1"/>
  <c r="AS37" i="1"/>
  <c r="AT37" i="1" s="1"/>
  <c r="AS38" i="1"/>
  <c r="AT38" i="1" s="1"/>
  <c r="AS39" i="1"/>
  <c r="AT39" i="1" s="1"/>
  <c r="AS40" i="1"/>
  <c r="AT40" i="1" s="1"/>
  <c r="AS41" i="1"/>
  <c r="AT41" i="1" s="1"/>
  <c r="AS42" i="1"/>
  <c r="AT42" i="1" s="1"/>
  <c r="AS43" i="1"/>
  <c r="AT43" i="1" s="1"/>
  <c r="AS44" i="1"/>
  <c r="AT44" i="1" s="1"/>
  <c r="AS45" i="1"/>
  <c r="AT45" i="1" s="1"/>
  <c r="AS46" i="1"/>
  <c r="AT46" i="1" s="1"/>
  <c r="AS47" i="1"/>
  <c r="AT47" i="1" s="1"/>
  <c r="AS48" i="1"/>
  <c r="AT48" i="1" s="1"/>
  <c r="AS49" i="1"/>
  <c r="AT49" i="1" s="1"/>
  <c r="AS50" i="1"/>
  <c r="AT50" i="1" s="1"/>
  <c r="AS51" i="1"/>
  <c r="AT51" i="1" s="1"/>
  <c r="AS52" i="1"/>
  <c r="AT52" i="1" s="1"/>
  <c r="AS53" i="1"/>
  <c r="AT53" i="1" s="1"/>
  <c r="AS54" i="1"/>
  <c r="AT54" i="1" s="1"/>
  <c r="AS55" i="1"/>
  <c r="AT55" i="1" s="1"/>
  <c r="AS56" i="1"/>
  <c r="AT56" i="1" s="1"/>
  <c r="AS57" i="1"/>
  <c r="AT57" i="1" s="1"/>
  <c r="AS58" i="1"/>
  <c r="AT58" i="1" s="1"/>
  <c r="AS59" i="1"/>
  <c r="AT59" i="1" s="1"/>
  <c r="AS60" i="1"/>
  <c r="AT60" i="1" s="1"/>
  <c r="AS61" i="1"/>
  <c r="AT61" i="1" s="1"/>
  <c r="AS62" i="1"/>
  <c r="AT62" i="1" s="1"/>
  <c r="AS63" i="1"/>
  <c r="AT63" i="1" s="1"/>
  <c r="AS64" i="1"/>
  <c r="AT64" i="1" s="1"/>
  <c r="AS65" i="1"/>
  <c r="AT65" i="1" s="1"/>
  <c r="AS66" i="1"/>
  <c r="AT66" i="1" s="1"/>
  <c r="AS67" i="1"/>
  <c r="AT67" i="1" s="1"/>
  <c r="AS68" i="1"/>
  <c r="AT68" i="1" s="1"/>
  <c r="AS69" i="1"/>
  <c r="AT69" i="1" s="1"/>
  <c r="AS70" i="1"/>
  <c r="AT70" i="1" s="1"/>
  <c r="AS71" i="1"/>
  <c r="AT71" i="1" s="1"/>
  <c r="AS72" i="1"/>
  <c r="AT72" i="1" s="1"/>
  <c r="AS73" i="1"/>
  <c r="AT73" i="1" s="1"/>
  <c r="AS74" i="1"/>
  <c r="AT74" i="1" s="1"/>
  <c r="AS75" i="1"/>
  <c r="AT75" i="1" s="1"/>
  <c r="AS76" i="1"/>
  <c r="AT76" i="1" s="1"/>
  <c r="AS77" i="1"/>
  <c r="AT77" i="1" s="1"/>
  <c r="AS78" i="1"/>
  <c r="AT78" i="1" s="1"/>
  <c r="AS79" i="1"/>
  <c r="AT79" i="1" s="1"/>
  <c r="AS80" i="1"/>
  <c r="AT80" i="1" s="1"/>
  <c r="AS81" i="1"/>
  <c r="AT81" i="1" s="1"/>
  <c r="AS82" i="1"/>
  <c r="AT82" i="1" s="1"/>
  <c r="AS83" i="1"/>
  <c r="AT83" i="1" s="1"/>
  <c r="AS84" i="1"/>
  <c r="AT84" i="1" s="1"/>
  <c r="AS85" i="1"/>
  <c r="AT85" i="1" s="1"/>
  <c r="AS86" i="1"/>
  <c r="AT86" i="1" s="1"/>
  <c r="AS87" i="1"/>
  <c r="AT87" i="1" s="1"/>
  <c r="AS88" i="1"/>
  <c r="AT88" i="1" s="1"/>
  <c r="AS89" i="1"/>
  <c r="AT89" i="1" s="1"/>
  <c r="AS90" i="1"/>
  <c r="AT90" i="1" s="1"/>
  <c r="AS91" i="1"/>
  <c r="AT91" i="1" s="1"/>
  <c r="AS92" i="1"/>
  <c r="AT92" i="1" s="1"/>
  <c r="AS93" i="1"/>
  <c r="AT93" i="1" s="1"/>
  <c r="AS94" i="1"/>
  <c r="AT94" i="1" s="1"/>
  <c r="AS95" i="1"/>
  <c r="AT95" i="1" s="1"/>
  <c r="AS96" i="1"/>
  <c r="AT96" i="1" s="1"/>
  <c r="AS97" i="1"/>
  <c r="AT97" i="1" s="1"/>
  <c r="AS98" i="1"/>
  <c r="AT98" i="1" s="1"/>
  <c r="AS99" i="1"/>
  <c r="AT99" i="1" s="1"/>
  <c r="AS100" i="1"/>
  <c r="AT100" i="1" s="1"/>
  <c r="AS101" i="1"/>
  <c r="AT101" i="1" s="1"/>
  <c r="AS102" i="1"/>
  <c r="AT102" i="1" s="1"/>
  <c r="AS103" i="1"/>
  <c r="AT103" i="1" s="1"/>
  <c r="AS104" i="1"/>
  <c r="AT104" i="1" s="1"/>
  <c r="AS105" i="1"/>
  <c r="AT105" i="1" s="1"/>
  <c r="AS106" i="1"/>
  <c r="AT106" i="1" s="1"/>
  <c r="AS107" i="1"/>
  <c r="AT107" i="1" s="1"/>
  <c r="AS108" i="1"/>
  <c r="AT108" i="1" s="1"/>
  <c r="AS109" i="1"/>
  <c r="AT109" i="1" s="1"/>
  <c r="AS110" i="1"/>
  <c r="AT110" i="1" s="1"/>
  <c r="AS111" i="1"/>
  <c r="AT111" i="1" s="1"/>
  <c r="AS112" i="1"/>
  <c r="AT112" i="1" s="1"/>
  <c r="AS113" i="1"/>
  <c r="AT113" i="1" s="1"/>
  <c r="AS114" i="1"/>
  <c r="AT114" i="1" s="1"/>
  <c r="AS115" i="1"/>
  <c r="AT115" i="1" s="1"/>
  <c r="AS116" i="1"/>
  <c r="AT116" i="1" s="1"/>
  <c r="AS117" i="1"/>
  <c r="AT117" i="1" s="1"/>
  <c r="AS118" i="1"/>
  <c r="AT118" i="1" s="1"/>
  <c r="AS119" i="1"/>
  <c r="AT119" i="1" s="1"/>
  <c r="AS120" i="1"/>
  <c r="AT120" i="1" s="1"/>
  <c r="AS121" i="1"/>
  <c r="AT121" i="1" s="1"/>
  <c r="AS122" i="1"/>
  <c r="AT122" i="1" s="1"/>
  <c r="AS123" i="1"/>
  <c r="AT123" i="1" s="1"/>
  <c r="AS124" i="1"/>
  <c r="AT124" i="1" s="1"/>
  <c r="AS125" i="1"/>
  <c r="AT125" i="1" s="1"/>
  <c r="AS126" i="1"/>
  <c r="AT126" i="1" s="1"/>
  <c r="AS127" i="1"/>
  <c r="AT127" i="1" s="1"/>
  <c r="AS3" i="1"/>
  <c r="AT3" i="1" s="1"/>
  <c r="AP4" i="1"/>
  <c r="AQ4" i="1" s="1"/>
  <c r="AP5" i="1"/>
  <c r="AP6" i="1"/>
  <c r="AP7" i="1"/>
  <c r="AP8" i="1"/>
  <c r="AP9" i="1"/>
  <c r="AP10" i="1"/>
  <c r="AP11" i="1"/>
  <c r="AQ11" i="1" s="1"/>
  <c r="AP12" i="1"/>
  <c r="AP13" i="1"/>
  <c r="AP14" i="1"/>
  <c r="AP15" i="1"/>
  <c r="AP16" i="1"/>
  <c r="AP17" i="1"/>
  <c r="AP18" i="1"/>
  <c r="AP19" i="1"/>
  <c r="AQ19" i="1" s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Q35" i="1" s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Q51" i="1" s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Q67" i="1" s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Q83" i="1" s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Q99" i="1" s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Q115" i="1" s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3" i="1"/>
  <c r="AQ3" i="1" s="1"/>
  <c r="AM4" i="1"/>
  <c r="AN4" i="1" s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3" i="1"/>
  <c r="AN3" i="1" s="1"/>
  <c r="AG4" i="1"/>
  <c r="AH4" i="1" s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3" i="1"/>
  <c r="AH3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E42" i="1" s="1"/>
  <c r="AD43" i="1"/>
  <c r="AE43" i="1" s="1"/>
  <c r="AD44" i="1"/>
  <c r="AE44" i="1" s="1"/>
  <c r="AD45" i="1"/>
  <c r="AE45" i="1" s="1"/>
  <c r="AD46" i="1"/>
  <c r="AE46" i="1" s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3" i="1"/>
  <c r="AE3" i="1" s="1"/>
  <c r="AA4" i="1"/>
  <c r="AB4" i="1" s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B43" i="1" s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B75" i="1" s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B107" i="1" s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3" i="1"/>
  <c r="AB3" i="1" s="1"/>
  <c r="X4" i="1"/>
  <c r="Y4" i="1" s="1"/>
  <c r="X5" i="1"/>
  <c r="X6" i="1"/>
  <c r="X7" i="1"/>
  <c r="X8" i="1"/>
  <c r="X9" i="1"/>
  <c r="X10" i="1"/>
  <c r="X11" i="1"/>
  <c r="X12" i="1"/>
  <c r="X13" i="1"/>
  <c r="Y13" i="1" s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Y55" i="1" s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Y99" i="1" s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3" i="1"/>
  <c r="Y3" i="1" s="1"/>
  <c r="U4" i="1"/>
  <c r="V4" i="1" s="1"/>
  <c r="U5" i="1"/>
  <c r="U6" i="1"/>
  <c r="U7" i="1"/>
  <c r="U8" i="1"/>
  <c r="U9" i="1"/>
  <c r="U10" i="1"/>
  <c r="U11" i="1"/>
  <c r="V11" i="1" s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V27" i="1" s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V91" i="1" s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3" i="1"/>
  <c r="V3" i="1" s="1"/>
  <c r="R4" i="1"/>
  <c r="S4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3" i="1"/>
  <c r="S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3" i="1"/>
  <c r="P3" i="1" s="1"/>
  <c r="L4" i="1"/>
  <c r="M4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3" i="1"/>
  <c r="M3" i="1" s="1"/>
  <c r="H134" i="1" l="1"/>
  <c r="E666" i="1"/>
  <c r="F666" i="1"/>
  <c r="E667" i="1"/>
  <c r="F667" i="1"/>
  <c r="L636" i="1"/>
  <c r="L504" i="1"/>
  <c r="L604" i="1"/>
  <c r="L472" i="1"/>
  <c r="M649" i="1"/>
  <c r="M517" i="1"/>
  <c r="M629" i="1"/>
  <c r="M497" i="1"/>
  <c r="M613" i="1"/>
  <c r="M481" i="1"/>
  <c r="M601" i="1"/>
  <c r="M469" i="1"/>
  <c r="M585" i="1"/>
  <c r="M453" i="1"/>
  <c r="M573" i="1"/>
  <c r="M441" i="1"/>
  <c r="M561" i="1"/>
  <c r="M429" i="1"/>
  <c r="M545" i="1"/>
  <c r="M413" i="1"/>
  <c r="P628" i="1"/>
  <c r="P496" i="1"/>
  <c r="P564" i="1"/>
  <c r="P432" i="1"/>
  <c r="Q390" i="1"/>
  <c r="Q521" i="1"/>
  <c r="Q653" i="1"/>
  <c r="Q374" i="1"/>
  <c r="Q505" i="1"/>
  <c r="Q637" i="1"/>
  <c r="Q358" i="1"/>
  <c r="Q489" i="1"/>
  <c r="Q621" i="1"/>
  <c r="Q338" i="1"/>
  <c r="Q469" i="1"/>
  <c r="Q601" i="1"/>
  <c r="Q322" i="1"/>
  <c r="Q453" i="1"/>
  <c r="Q585" i="1"/>
  <c r="Q306" i="1"/>
  <c r="Q437" i="1"/>
  <c r="Q569" i="1"/>
  <c r="Q290" i="1"/>
  <c r="Q421" i="1"/>
  <c r="Q553" i="1"/>
  <c r="Q274" i="1"/>
  <c r="Q405" i="1"/>
  <c r="Q537" i="1"/>
  <c r="U645" i="1"/>
  <c r="U513" i="1"/>
  <c r="U625" i="1"/>
  <c r="U493" i="1"/>
  <c r="U609" i="1"/>
  <c r="U477" i="1"/>
  <c r="U593" i="1"/>
  <c r="U461" i="1"/>
  <c r="U577" i="1"/>
  <c r="U445" i="1"/>
  <c r="U561" i="1"/>
  <c r="U429" i="1"/>
  <c r="U545" i="1"/>
  <c r="U413" i="1"/>
  <c r="V654" i="1"/>
  <c r="V522" i="1"/>
  <c r="V638" i="1"/>
  <c r="V506" i="1"/>
  <c r="V626" i="1"/>
  <c r="V494" i="1"/>
  <c r="V610" i="1"/>
  <c r="V478" i="1"/>
  <c r="V594" i="1"/>
  <c r="V462" i="1"/>
  <c r="V578" i="1"/>
  <c r="V446" i="1"/>
  <c r="V562" i="1"/>
  <c r="V430" i="1"/>
  <c r="V542" i="1"/>
  <c r="V410" i="1"/>
  <c r="W384" i="1"/>
  <c r="W647" i="1"/>
  <c r="W255" i="1"/>
  <c r="W515" i="1"/>
  <c r="W368" i="1"/>
  <c r="W631" i="1"/>
  <c r="W239" i="1"/>
  <c r="W499" i="1"/>
  <c r="W352" i="1"/>
  <c r="W615" i="1"/>
  <c r="W223" i="1"/>
  <c r="W483" i="1"/>
  <c r="W336" i="1"/>
  <c r="W599" i="1"/>
  <c r="W207" i="1"/>
  <c r="W467" i="1"/>
  <c r="W320" i="1"/>
  <c r="W583" i="1"/>
  <c r="W191" i="1"/>
  <c r="W451" i="1"/>
  <c r="W304" i="1"/>
  <c r="W567" i="1"/>
  <c r="W175" i="1"/>
  <c r="W435" i="1"/>
  <c r="W292" i="1"/>
  <c r="W555" i="1"/>
  <c r="W163" i="1"/>
  <c r="W423" i="1"/>
  <c r="W276" i="1"/>
  <c r="W539" i="1"/>
  <c r="W407" i="1"/>
  <c r="W147" i="1"/>
  <c r="X648" i="1"/>
  <c r="X516" i="1"/>
  <c r="X628" i="1"/>
  <c r="X496" i="1"/>
  <c r="X612" i="1"/>
  <c r="X480" i="1"/>
  <c r="X596" i="1"/>
  <c r="X464" i="1"/>
  <c r="X584" i="1"/>
  <c r="X452" i="1"/>
  <c r="X568" i="1"/>
  <c r="X436" i="1"/>
  <c r="X552" i="1"/>
  <c r="X420" i="1"/>
  <c r="X544" i="1"/>
  <c r="X412" i="1"/>
  <c r="Y653" i="1"/>
  <c r="Y521" i="1"/>
  <c r="Y645" i="1"/>
  <c r="Y513" i="1"/>
  <c r="Y641" i="1"/>
  <c r="Y509" i="1"/>
  <c r="Y633" i="1"/>
  <c r="Y501" i="1"/>
  <c r="Y629" i="1"/>
  <c r="Y497" i="1"/>
  <c r="Y625" i="1"/>
  <c r="Y493" i="1"/>
  <c r="Y621" i="1"/>
  <c r="Y489" i="1"/>
  <c r="Y617" i="1"/>
  <c r="Y485" i="1"/>
  <c r="Y613" i="1"/>
  <c r="Y481" i="1"/>
  <c r="Y609" i="1"/>
  <c r="Y477" i="1"/>
  <c r="Y605" i="1"/>
  <c r="Y473" i="1"/>
  <c r="Y601" i="1"/>
  <c r="Y469" i="1"/>
  <c r="Y597" i="1"/>
  <c r="Y465" i="1"/>
  <c r="Y593" i="1"/>
  <c r="Y461" i="1"/>
  <c r="Y589" i="1"/>
  <c r="Y457" i="1"/>
  <c r="Y585" i="1"/>
  <c r="Y453" i="1"/>
  <c r="Y581" i="1"/>
  <c r="Y449" i="1"/>
  <c r="Y577" i="1"/>
  <c r="Y445" i="1"/>
  <c r="Y573" i="1"/>
  <c r="Y441" i="1"/>
  <c r="Y569" i="1"/>
  <c r="Y437" i="1"/>
  <c r="Y565" i="1"/>
  <c r="Y433" i="1"/>
  <c r="Y561" i="1"/>
  <c r="Y429" i="1"/>
  <c r="Y557" i="1"/>
  <c r="Y425" i="1"/>
  <c r="Y553" i="1"/>
  <c r="Y421" i="1"/>
  <c r="Y549" i="1"/>
  <c r="Y417" i="1"/>
  <c r="Y545" i="1"/>
  <c r="Y413" i="1"/>
  <c r="Y541" i="1"/>
  <c r="Y409" i="1"/>
  <c r="Y537" i="1"/>
  <c r="Y405" i="1"/>
  <c r="Y533" i="1"/>
  <c r="Y401" i="1"/>
  <c r="Z650" i="1"/>
  <c r="Z518" i="1"/>
  <c r="Z638" i="1"/>
  <c r="Z506" i="1"/>
  <c r="Z634" i="1"/>
  <c r="Z502" i="1"/>
  <c r="Z630" i="1"/>
  <c r="Z498" i="1"/>
  <c r="Z626" i="1"/>
  <c r="Z494" i="1"/>
  <c r="Z622" i="1"/>
  <c r="Z490" i="1"/>
  <c r="Z618" i="1"/>
  <c r="Z486" i="1"/>
  <c r="Z614" i="1"/>
  <c r="Z482" i="1"/>
  <c r="Z610" i="1"/>
  <c r="Z478" i="1"/>
  <c r="Z606" i="1"/>
  <c r="Z474" i="1"/>
  <c r="Z602" i="1"/>
  <c r="Z470" i="1"/>
  <c r="Z598" i="1"/>
  <c r="Z466" i="1"/>
  <c r="Z594" i="1"/>
  <c r="Z462" i="1"/>
  <c r="Z590" i="1"/>
  <c r="Z458" i="1"/>
  <c r="Z586" i="1"/>
  <c r="Z454" i="1"/>
  <c r="Z582" i="1"/>
  <c r="Z450" i="1"/>
  <c r="Z578" i="1"/>
  <c r="Z446" i="1"/>
  <c r="Z574" i="1"/>
  <c r="Z442" i="1"/>
  <c r="Z570" i="1"/>
  <c r="Z438" i="1"/>
  <c r="Z566" i="1"/>
  <c r="Z434" i="1"/>
  <c r="Z562" i="1"/>
  <c r="Z430" i="1"/>
  <c r="Z558" i="1"/>
  <c r="Z426" i="1"/>
  <c r="Z554" i="1"/>
  <c r="Z422" i="1"/>
  <c r="Z550" i="1"/>
  <c r="Z418" i="1"/>
  <c r="Z546" i="1"/>
  <c r="Z414" i="1"/>
  <c r="Z542" i="1"/>
  <c r="Z410" i="1"/>
  <c r="Z538" i="1"/>
  <c r="Z406" i="1"/>
  <c r="Z534" i="1"/>
  <c r="Z402" i="1"/>
  <c r="AA655" i="1"/>
  <c r="AA523" i="1"/>
  <c r="AA651" i="1"/>
  <c r="AA519" i="1"/>
  <c r="AA647" i="1"/>
  <c r="AA515" i="1"/>
  <c r="AA643" i="1"/>
  <c r="AA511" i="1"/>
  <c r="AA639" i="1"/>
  <c r="AA507" i="1"/>
  <c r="AA635" i="1"/>
  <c r="AA503" i="1"/>
  <c r="AA631" i="1"/>
  <c r="AA499" i="1"/>
  <c r="AA627" i="1"/>
  <c r="AA495" i="1"/>
  <c r="AA623" i="1"/>
  <c r="AA491" i="1"/>
  <c r="AA619" i="1"/>
  <c r="AA487" i="1"/>
  <c r="AA615" i="1"/>
  <c r="AA483" i="1"/>
  <c r="AA611" i="1"/>
  <c r="AA479" i="1"/>
  <c r="AA607" i="1"/>
  <c r="AA475" i="1"/>
  <c r="AA603" i="1"/>
  <c r="AA471" i="1"/>
  <c r="AA599" i="1"/>
  <c r="AA467" i="1"/>
  <c r="AA595" i="1"/>
  <c r="AA463" i="1"/>
  <c r="AA591" i="1"/>
  <c r="AA459" i="1"/>
  <c r="AA587" i="1"/>
  <c r="AA455" i="1"/>
  <c r="AA583" i="1"/>
  <c r="AA451" i="1"/>
  <c r="AA579" i="1"/>
  <c r="AA447" i="1"/>
  <c r="AA575" i="1"/>
  <c r="AA443" i="1"/>
  <c r="AA571" i="1"/>
  <c r="AA439" i="1"/>
  <c r="AA567" i="1"/>
  <c r="AA435" i="1"/>
  <c r="AA563" i="1"/>
  <c r="AA431" i="1"/>
  <c r="AA559" i="1"/>
  <c r="AA427" i="1"/>
  <c r="AA555" i="1"/>
  <c r="AA423" i="1"/>
  <c r="AA551" i="1"/>
  <c r="AA419" i="1"/>
  <c r="AA547" i="1"/>
  <c r="AA415" i="1"/>
  <c r="AA543" i="1"/>
  <c r="AA411" i="1"/>
  <c r="AA539" i="1"/>
  <c r="AA407" i="1"/>
  <c r="AA535" i="1"/>
  <c r="AA403" i="1"/>
  <c r="AB656" i="1"/>
  <c r="AB524" i="1"/>
  <c r="AB652" i="1"/>
  <c r="AB520" i="1"/>
  <c r="AB648" i="1"/>
  <c r="AB516" i="1"/>
  <c r="AB644" i="1"/>
  <c r="AB512" i="1"/>
  <c r="AB640" i="1"/>
  <c r="AB508" i="1"/>
  <c r="AB636" i="1"/>
  <c r="AB504" i="1"/>
  <c r="AB632" i="1"/>
  <c r="AB500" i="1"/>
  <c r="AB628" i="1"/>
  <c r="AB496" i="1"/>
  <c r="AB624" i="1"/>
  <c r="AB492" i="1"/>
  <c r="AB620" i="1"/>
  <c r="AB488" i="1"/>
  <c r="AB616" i="1"/>
  <c r="AB484" i="1"/>
  <c r="AB612" i="1"/>
  <c r="AB480" i="1"/>
  <c r="AB608" i="1"/>
  <c r="AB476" i="1"/>
  <c r="AB604" i="1"/>
  <c r="AB472" i="1"/>
  <c r="AB600" i="1"/>
  <c r="AB468" i="1"/>
  <c r="AB596" i="1"/>
  <c r="AB464" i="1"/>
  <c r="AB592" i="1"/>
  <c r="AB460" i="1"/>
  <c r="AB588" i="1"/>
  <c r="AB456" i="1"/>
  <c r="AB584" i="1"/>
  <c r="AB452" i="1"/>
  <c r="AB580" i="1"/>
  <c r="AB448" i="1"/>
  <c r="AB576" i="1"/>
  <c r="AB444" i="1"/>
  <c r="AB572" i="1"/>
  <c r="AB440" i="1"/>
  <c r="AB568" i="1"/>
  <c r="AB436" i="1"/>
  <c r="AB564" i="1"/>
  <c r="AB432" i="1"/>
  <c r="AB560" i="1"/>
  <c r="AB428" i="1"/>
  <c r="AB556" i="1"/>
  <c r="AB424" i="1"/>
  <c r="AB552" i="1"/>
  <c r="AB420" i="1"/>
  <c r="AB548" i="1"/>
  <c r="AB416" i="1"/>
  <c r="AB544" i="1"/>
  <c r="AB412" i="1"/>
  <c r="AB540" i="1"/>
  <c r="AB408" i="1"/>
  <c r="AB536" i="1"/>
  <c r="AB404" i="1"/>
  <c r="AC532" i="1"/>
  <c r="AC400" i="1"/>
  <c r="AC653" i="1"/>
  <c r="AC521" i="1"/>
  <c r="AC649" i="1"/>
  <c r="AC517" i="1"/>
  <c r="AC645" i="1"/>
  <c r="AC513" i="1"/>
  <c r="AC641" i="1"/>
  <c r="AC509" i="1"/>
  <c r="AC637" i="1"/>
  <c r="AC505" i="1"/>
  <c r="AC633" i="1"/>
  <c r="AC501" i="1"/>
  <c r="AC629" i="1"/>
  <c r="AC497" i="1"/>
  <c r="AC625" i="1"/>
  <c r="AC493" i="1"/>
  <c r="AC621" i="1"/>
  <c r="AC489" i="1"/>
  <c r="AC617" i="1"/>
  <c r="AC485" i="1"/>
  <c r="AC613" i="1"/>
  <c r="AC481" i="1"/>
  <c r="AC609" i="1"/>
  <c r="AC477" i="1"/>
  <c r="AC605" i="1"/>
  <c r="AC473" i="1"/>
  <c r="AC601" i="1"/>
  <c r="AC469" i="1"/>
  <c r="AC597" i="1"/>
  <c r="AC465" i="1"/>
  <c r="AC593" i="1"/>
  <c r="AC461" i="1"/>
  <c r="AC589" i="1"/>
  <c r="AC457" i="1"/>
  <c r="AC585" i="1"/>
  <c r="AC453" i="1"/>
  <c r="AC581" i="1"/>
  <c r="AC449" i="1"/>
  <c r="AC577" i="1"/>
  <c r="AC445" i="1"/>
  <c r="AC573" i="1"/>
  <c r="AC441" i="1"/>
  <c r="AC569" i="1"/>
  <c r="AC437" i="1"/>
  <c r="AC565" i="1"/>
  <c r="AC433" i="1"/>
  <c r="AC561" i="1"/>
  <c r="AC429" i="1"/>
  <c r="AC557" i="1"/>
  <c r="AC425" i="1"/>
  <c r="AC553" i="1"/>
  <c r="AC421" i="1"/>
  <c r="AC549" i="1"/>
  <c r="AC417" i="1"/>
  <c r="AC545" i="1"/>
  <c r="AC413" i="1"/>
  <c r="AC541" i="1"/>
  <c r="AC409" i="1"/>
  <c r="AC537" i="1"/>
  <c r="AC405" i="1"/>
  <c r="AC533" i="1"/>
  <c r="AC401" i="1"/>
  <c r="AD654" i="1"/>
  <c r="AD522" i="1"/>
  <c r="AD650" i="1"/>
  <c r="AD518" i="1"/>
  <c r="AD646" i="1"/>
  <c r="AD514" i="1"/>
  <c r="AD642" i="1"/>
  <c r="AD510" i="1"/>
  <c r="AD638" i="1"/>
  <c r="AD506" i="1"/>
  <c r="AD634" i="1"/>
  <c r="AD502" i="1"/>
  <c r="AD630" i="1"/>
  <c r="AD498" i="1"/>
  <c r="AD626" i="1"/>
  <c r="AD494" i="1"/>
  <c r="AD622" i="1"/>
  <c r="AD490" i="1"/>
  <c r="AD618" i="1"/>
  <c r="AD486" i="1"/>
  <c r="AD614" i="1"/>
  <c r="AD482" i="1"/>
  <c r="AD610" i="1"/>
  <c r="AD478" i="1"/>
  <c r="AD606" i="1"/>
  <c r="AD474" i="1"/>
  <c r="AD602" i="1"/>
  <c r="AD470" i="1"/>
  <c r="AD598" i="1"/>
  <c r="AD466" i="1"/>
  <c r="AD594" i="1"/>
  <c r="AD462" i="1"/>
  <c r="AD590" i="1"/>
  <c r="AD458" i="1"/>
  <c r="AD586" i="1"/>
  <c r="AD454" i="1"/>
  <c r="AD582" i="1"/>
  <c r="AD450" i="1"/>
  <c r="AD578" i="1"/>
  <c r="AD446" i="1"/>
  <c r="AD574" i="1"/>
  <c r="AD442" i="1"/>
  <c r="AD570" i="1"/>
  <c r="AD438" i="1"/>
  <c r="AD566" i="1"/>
  <c r="AD434" i="1"/>
  <c r="AD562" i="1"/>
  <c r="AD430" i="1"/>
  <c r="AD558" i="1"/>
  <c r="AD426" i="1"/>
  <c r="AD554" i="1"/>
  <c r="AD422" i="1"/>
  <c r="AD550" i="1"/>
  <c r="AD418" i="1"/>
  <c r="AD546" i="1"/>
  <c r="AD414" i="1"/>
  <c r="AD542" i="1"/>
  <c r="AD410" i="1"/>
  <c r="AD538" i="1"/>
  <c r="AD406" i="1"/>
  <c r="AD534" i="1"/>
  <c r="AD402" i="1"/>
  <c r="AE655" i="1"/>
  <c r="AE392" i="1"/>
  <c r="AE523" i="1"/>
  <c r="AE651" i="1"/>
  <c r="AE388" i="1"/>
  <c r="AE519" i="1"/>
  <c r="AE647" i="1"/>
  <c r="AE384" i="1"/>
  <c r="AE515" i="1"/>
  <c r="AE643" i="1"/>
  <c r="AE380" i="1"/>
  <c r="AE511" i="1"/>
  <c r="AE639" i="1"/>
  <c r="AE376" i="1"/>
  <c r="AE507" i="1"/>
  <c r="AE635" i="1"/>
  <c r="AE372" i="1"/>
  <c r="AE503" i="1"/>
  <c r="AE631" i="1"/>
  <c r="AE368" i="1"/>
  <c r="AE499" i="1"/>
  <c r="AE627" i="1"/>
  <c r="AE364" i="1"/>
  <c r="AE495" i="1"/>
  <c r="AE623" i="1"/>
  <c r="AE360" i="1"/>
  <c r="AE491" i="1"/>
  <c r="AE619" i="1"/>
  <c r="AE356" i="1"/>
  <c r="AE487" i="1"/>
  <c r="AE615" i="1"/>
  <c r="AE352" i="1"/>
  <c r="AE483" i="1"/>
  <c r="AE611" i="1"/>
  <c r="AE348" i="1"/>
  <c r="AE479" i="1"/>
  <c r="AE607" i="1"/>
  <c r="AE344" i="1"/>
  <c r="AE475" i="1"/>
  <c r="AE603" i="1"/>
  <c r="AE340" i="1"/>
  <c r="AE471" i="1"/>
  <c r="AE599" i="1"/>
  <c r="AE336" i="1"/>
  <c r="AE467" i="1"/>
  <c r="AE595" i="1"/>
  <c r="AE332" i="1"/>
  <c r="AE463" i="1"/>
  <c r="AE591" i="1"/>
  <c r="AE328" i="1"/>
  <c r="AE459" i="1"/>
  <c r="AE587" i="1"/>
  <c r="AE324" i="1"/>
  <c r="AE455" i="1"/>
  <c r="AE583" i="1"/>
  <c r="AE320" i="1"/>
  <c r="AE451" i="1"/>
  <c r="AE579" i="1"/>
  <c r="AE316" i="1"/>
  <c r="AE447" i="1"/>
  <c r="AE575" i="1"/>
  <c r="AE312" i="1"/>
  <c r="AE443" i="1"/>
  <c r="AE571" i="1"/>
  <c r="AE308" i="1"/>
  <c r="AE439" i="1"/>
  <c r="AE567" i="1"/>
  <c r="AE304" i="1"/>
  <c r="AE435" i="1"/>
  <c r="AE563" i="1"/>
  <c r="AE300" i="1"/>
  <c r="AE431" i="1"/>
  <c r="AE559" i="1"/>
  <c r="AE296" i="1"/>
  <c r="AE427" i="1"/>
  <c r="AE555" i="1"/>
  <c r="AE292" i="1"/>
  <c r="AE423" i="1"/>
  <c r="AE551" i="1"/>
  <c r="AE288" i="1"/>
  <c r="AE419" i="1"/>
  <c r="AE547" i="1"/>
  <c r="AE284" i="1"/>
  <c r="AE415" i="1"/>
  <c r="AE543" i="1"/>
  <c r="AE280" i="1"/>
  <c r="AE411" i="1"/>
  <c r="AE539" i="1"/>
  <c r="AE276" i="1"/>
  <c r="AE407" i="1"/>
  <c r="AE535" i="1"/>
  <c r="AE272" i="1"/>
  <c r="AE403" i="1"/>
  <c r="AF656" i="1"/>
  <c r="AF524" i="1"/>
  <c r="AF652" i="1"/>
  <c r="AF520" i="1"/>
  <c r="AF648" i="1"/>
  <c r="AF516" i="1"/>
  <c r="AF644" i="1"/>
  <c r="AF512" i="1"/>
  <c r="AF640" i="1"/>
  <c r="AF508" i="1"/>
  <c r="AF636" i="1"/>
  <c r="AF504" i="1"/>
  <c r="AF632" i="1"/>
  <c r="AF500" i="1"/>
  <c r="AF628" i="1"/>
  <c r="AF496" i="1"/>
  <c r="AF624" i="1"/>
  <c r="AF492" i="1"/>
  <c r="AF620" i="1"/>
  <c r="AF488" i="1"/>
  <c r="AF616" i="1"/>
  <c r="AF484" i="1"/>
  <c r="AF612" i="1"/>
  <c r="AF480" i="1"/>
  <c r="AF608" i="1"/>
  <c r="AF476" i="1"/>
  <c r="AF604" i="1"/>
  <c r="AF472" i="1"/>
  <c r="AF600" i="1"/>
  <c r="AF468" i="1"/>
  <c r="AF596" i="1"/>
  <c r="AF464" i="1"/>
  <c r="AF592" i="1"/>
  <c r="AF460" i="1"/>
  <c r="AF588" i="1"/>
  <c r="AF456" i="1"/>
  <c r="AF584" i="1"/>
  <c r="AF452" i="1"/>
  <c r="AF580" i="1"/>
  <c r="AF448" i="1"/>
  <c r="AF576" i="1"/>
  <c r="AF444" i="1"/>
  <c r="AF572" i="1"/>
  <c r="AF440" i="1"/>
  <c r="AF568" i="1"/>
  <c r="AF436" i="1"/>
  <c r="AF564" i="1"/>
  <c r="AF432" i="1"/>
  <c r="AF560" i="1"/>
  <c r="AF428" i="1"/>
  <c r="AF556" i="1"/>
  <c r="AF424" i="1"/>
  <c r="AF552" i="1"/>
  <c r="AF420" i="1"/>
  <c r="AF548" i="1"/>
  <c r="AF416" i="1"/>
  <c r="AF544" i="1"/>
  <c r="AF412" i="1"/>
  <c r="AF540" i="1"/>
  <c r="AF408" i="1"/>
  <c r="AF536" i="1"/>
  <c r="AF404" i="1"/>
  <c r="AG532" i="1"/>
  <c r="AG400" i="1"/>
  <c r="AG653" i="1"/>
  <c r="AG521" i="1"/>
  <c r="AG649" i="1"/>
  <c r="AG517" i="1"/>
  <c r="AG645" i="1"/>
  <c r="AG513" i="1"/>
  <c r="AG641" i="1"/>
  <c r="AG509" i="1"/>
  <c r="AG637" i="1"/>
  <c r="AG505" i="1"/>
  <c r="AG633" i="1"/>
  <c r="AG501" i="1"/>
  <c r="AG629" i="1"/>
  <c r="AG497" i="1"/>
  <c r="AG625" i="1"/>
  <c r="AG493" i="1"/>
  <c r="AG621" i="1"/>
  <c r="AG489" i="1"/>
  <c r="AG617" i="1"/>
  <c r="AG485" i="1"/>
  <c r="AG613" i="1"/>
  <c r="AG481" i="1"/>
  <c r="AG609" i="1"/>
  <c r="AG477" i="1"/>
  <c r="AG605" i="1"/>
  <c r="AG473" i="1"/>
  <c r="AG601" i="1"/>
  <c r="AG469" i="1"/>
  <c r="AG597" i="1"/>
  <c r="AG465" i="1"/>
  <c r="AG593" i="1"/>
  <c r="AG461" i="1"/>
  <c r="AG589" i="1"/>
  <c r="AG457" i="1"/>
  <c r="AG585" i="1"/>
  <c r="AG453" i="1"/>
  <c r="AG581" i="1"/>
  <c r="AG449" i="1"/>
  <c r="AG577" i="1"/>
  <c r="AG445" i="1"/>
  <c r="AG573" i="1"/>
  <c r="AG441" i="1"/>
  <c r="AG569" i="1"/>
  <c r="AG437" i="1"/>
  <c r="AG565" i="1"/>
  <c r="AG433" i="1"/>
  <c r="AG561" i="1"/>
  <c r="AG429" i="1"/>
  <c r="AG557" i="1"/>
  <c r="AG425" i="1"/>
  <c r="AG553" i="1"/>
  <c r="AG421" i="1"/>
  <c r="AG549" i="1"/>
  <c r="AG417" i="1"/>
  <c r="AG545" i="1"/>
  <c r="AG413" i="1"/>
  <c r="AG541" i="1"/>
  <c r="AG409" i="1"/>
  <c r="AG537" i="1"/>
  <c r="AG405" i="1"/>
  <c r="AG533" i="1"/>
  <c r="AG401" i="1"/>
  <c r="AH654" i="1"/>
  <c r="AH522" i="1"/>
  <c r="AH650" i="1"/>
  <c r="AH518" i="1"/>
  <c r="AH646" i="1"/>
  <c r="AH514" i="1"/>
  <c r="AH642" i="1"/>
  <c r="AH510" i="1"/>
  <c r="AH638" i="1"/>
  <c r="AH506" i="1"/>
  <c r="AH634" i="1"/>
  <c r="AH502" i="1"/>
  <c r="AH630" i="1"/>
  <c r="AH498" i="1"/>
  <c r="AH626" i="1"/>
  <c r="AH494" i="1"/>
  <c r="AH622" i="1"/>
  <c r="AH490" i="1"/>
  <c r="AH618" i="1"/>
  <c r="AH486" i="1"/>
  <c r="AH614" i="1"/>
  <c r="AH482" i="1"/>
  <c r="AH610" i="1"/>
  <c r="AH478" i="1"/>
  <c r="AH606" i="1"/>
  <c r="AH474" i="1"/>
  <c r="AH602" i="1"/>
  <c r="AH470" i="1"/>
  <c r="AH598" i="1"/>
  <c r="AH466" i="1"/>
  <c r="AH594" i="1"/>
  <c r="AH462" i="1"/>
  <c r="AH590" i="1"/>
  <c r="AH458" i="1"/>
  <c r="AH586" i="1"/>
  <c r="AH454" i="1"/>
  <c r="AH582" i="1"/>
  <c r="AH450" i="1"/>
  <c r="AH578" i="1"/>
  <c r="AH446" i="1"/>
  <c r="AH574" i="1"/>
  <c r="AH442" i="1"/>
  <c r="AH570" i="1"/>
  <c r="AH438" i="1"/>
  <c r="AH566" i="1"/>
  <c r="AH434" i="1"/>
  <c r="AH562" i="1"/>
  <c r="AH430" i="1"/>
  <c r="AH558" i="1"/>
  <c r="AH426" i="1"/>
  <c r="AH554" i="1"/>
  <c r="AH422" i="1"/>
  <c r="AH550" i="1"/>
  <c r="AH418" i="1"/>
  <c r="AH546" i="1"/>
  <c r="AH414" i="1"/>
  <c r="AH542" i="1"/>
  <c r="AH410" i="1"/>
  <c r="AH538" i="1"/>
  <c r="AH406" i="1"/>
  <c r="AH534" i="1"/>
  <c r="AH402" i="1"/>
  <c r="AI655" i="1"/>
  <c r="AI523" i="1"/>
  <c r="AI651" i="1"/>
  <c r="AI519" i="1"/>
  <c r="AI647" i="1"/>
  <c r="AI515" i="1"/>
  <c r="AI643" i="1"/>
  <c r="AI511" i="1"/>
  <c r="AI639" i="1"/>
  <c r="AI507" i="1"/>
  <c r="AI635" i="1"/>
  <c r="AI503" i="1"/>
  <c r="AI631" i="1"/>
  <c r="AI499" i="1"/>
  <c r="AI627" i="1"/>
  <c r="AI495" i="1"/>
  <c r="AI623" i="1"/>
  <c r="AI491" i="1"/>
  <c r="AI619" i="1"/>
  <c r="AI487" i="1"/>
  <c r="AI615" i="1"/>
  <c r="AI483" i="1"/>
  <c r="AI611" i="1"/>
  <c r="AI479" i="1"/>
  <c r="AI607" i="1"/>
  <c r="AI475" i="1"/>
  <c r="AI603" i="1"/>
  <c r="AI471" i="1"/>
  <c r="AI599" i="1"/>
  <c r="AI467" i="1"/>
  <c r="AI595" i="1"/>
  <c r="AI463" i="1"/>
  <c r="AI591" i="1"/>
  <c r="AI459" i="1"/>
  <c r="AI587" i="1"/>
  <c r="AI455" i="1"/>
  <c r="AI583" i="1"/>
  <c r="AI451" i="1"/>
  <c r="AI579" i="1"/>
  <c r="AI447" i="1"/>
  <c r="AI575" i="1"/>
  <c r="AI443" i="1"/>
  <c r="AI571" i="1"/>
  <c r="AI439" i="1"/>
  <c r="AI567" i="1"/>
  <c r="AI435" i="1"/>
  <c r="AI563" i="1"/>
  <c r="AI431" i="1"/>
  <c r="AI559" i="1"/>
  <c r="AI427" i="1"/>
  <c r="AI555" i="1"/>
  <c r="AI423" i="1"/>
  <c r="AI551" i="1"/>
  <c r="AI419" i="1"/>
  <c r="AI547" i="1"/>
  <c r="AI415" i="1"/>
  <c r="AI543" i="1"/>
  <c r="AI411" i="1"/>
  <c r="AI539" i="1"/>
  <c r="AI407" i="1"/>
  <c r="AI535" i="1"/>
  <c r="AI403" i="1"/>
  <c r="AJ656" i="1"/>
  <c r="AJ524" i="1"/>
  <c r="AJ652" i="1"/>
  <c r="AJ520" i="1"/>
  <c r="AJ648" i="1"/>
  <c r="AJ516" i="1"/>
  <c r="AJ644" i="1"/>
  <c r="AJ512" i="1"/>
  <c r="AJ640" i="1"/>
  <c r="AJ508" i="1"/>
  <c r="AJ636" i="1"/>
  <c r="AJ504" i="1"/>
  <c r="AJ632" i="1"/>
  <c r="AJ500" i="1"/>
  <c r="AJ628" i="1"/>
  <c r="AJ496" i="1"/>
  <c r="AJ624" i="1"/>
  <c r="AJ492" i="1"/>
  <c r="AJ620" i="1"/>
  <c r="AJ488" i="1"/>
  <c r="AJ616" i="1"/>
  <c r="AJ484" i="1"/>
  <c r="AJ612" i="1"/>
  <c r="AJ480" i="1"/>
  <c r="AJ608" i="1"/>
  <c r="AJ476" i="1"/>
  <c r="AJ604" i="1"/>
  <c r="AJ472" i="1"/>
  <c r="AJ600" i="1"/>
  <c r="AJ468" i="1"/>
  <c r="AJ596" i="1"/>
  <c r="AJ464" i="1"/>
  <c r="AJ592" i="1"/>
  <c r="AJ460" i="1"/>
  <c r="AJ588" i="1"/>
  <c r="AJ456" i="1"/>
  <c r="AJ584" i="1"/>
  <c r="AJ452" i="1"/>
  <c r="AJ580" i="1"/>
  <c r="AJ448" i="1"/>
  <c r="AJ576" i="1"/>
  <c r="AJ444" i="1"/>
  <c r="AJ572" i="1"/>
  <c r="AJ440" i="1"/>
  <c r="AJ568" i="1"/>
  <c r="AJ436" i="1"/>
  <c r="AJ564" i="1"/>
  <c r="AJ432" i="1"/>
  <c r="AJ560" i="1"/>
  <c r="AJ428" i="1"/>
  <c r="AJ556" i="1"/>
  <c r="AJ424" i="1"/>
  <c r="AJ552" i="1"/>
  <c r="AJ420" i="1"/>
  <c r="AJ548" i="1"/>
  <c r="AJ416" i="1"/>
  <c r="AJ544" i="1"/>
  <c r="AJ412" i="1"/>
  <c r="AJ540" i="1"/>
  <c r="AJ408" i="1"/>
  <c r="AJ536" i="1"/>
  <c r="AJ404" i="1"/>
  <c r="AK532" i="1"/>
  <c r="AK400" i="1"/>
  <c r="AK653" i="1"/>
  <c r="AK521" i="1"/>
  <c r="AK649" i="1"/>
  <c r="AK517" i="1"/>
  <c r="AK645" i="1"/>
  <c r="AK513" i="1"/>
  <c r="AK641" i="1"/>
  <c r="AK509" i="1"/>
  <c r="AK637" i="1"/>
  <c r="AK505" i="1"/>
  <c r="AK633" i="1"/>
  <c r="AK501" i="1"/>
  <c r="AK629" i="1"/>
  <c r="AK497" i="1"/>
  <c r="AK625" i="1"/>
  <c r="AK493" i="1"/>
  <c r="AK621" i="1"/>
  <c r="AK489" i="1"/>
  <c r="AK617" i="1"/>
  <c r="AK485" i="1"/>
  <c r="AK613" i="1"/>
  <c r="AK481" i="1"/>
  <c r="AK609" i="1"/>
  <c r="AK477" i="1"/>
  <c r="AK605" i="1"/>
  <c r="AK473" i="1"/>
  <c r="AK601" i="1"/>
  <c r="AK469" i="1"/>
  <c r="AK597" i="1"/>
  <c r="AK465" i="1"/>
  <c r="AK593" i="1"/>
  <c r="AK461" i="1"/>
  <c r="AK589" i="1"/>
  <c r="AK457" i="1"/>
  <c r="AK585" i="1"/>
  <c r="AK453" i="1"/>
  <c r="AK581" i="1"/>
  <c r="AK449" i="1"/>
  <c r="AK577" i="1"/>
  <c r="AK445" i="1"/>
  <c r="AK573" i="1"/>
  <c r="AK441" i="1"/>
  <c r="AK569" i="1"/>
  <c r="AK437" i="1"/>
  <c r="AK565" i="1"/>
  <c r="AK433" i="1"/>
  <c r="AK561" i="1"/>
  <c r="AK429" i="1"/>
  <c r="AK557" i="1"/>
  <c r="AK425" i="1"/>
  <c r="AK553" i="1"/>
  <c r="AK421" i="1"/>
  <c r="AK549" i="1"/>
  <c r="AK417" i="1"/>
  <c r="AK545" i="1"/>
  <c r="AK413" i="1"/>
  <c r="AK541" i="1"/>
  <c r="AK409" i="1"/>
  <c r="AK537" i="1"/>
  <c r="AK405" i="1"/>
  <c r="AK533" i="1"/>
  <c r="AK401" i="1"/>
  <c r="AL654" i="1"/>
  <c r="AL522" i="1"/>
  <c r="AL650" i="1"/>
  <c r="AL518" i="1"/>
  <c r="AL646" i="1"/>
  <c r="AL514" i="1"/>
  <c r="AL642" i="1"/>
  <c r="AL510" i="1"/>
  <c r="AL638" i="1"/>
  <c r="AL506" i="1"/>
  <c r="AL634" i="1"/>
  <c r="AL502" i="1"/>
  <c r="AL630" i="1"/>
  <c r="AL498" i="1"/>
  <c r="AL626" i="1"/>
  <c r="AL494" i="1"/>
  <c r="AL622" i="1"/>
  <c r="AL490" i="1"/>
  <c r="AL618" i="1"/>
  <c r="AL486" i="1"/>
  <c r="AL614" i="1"/>
  <c r="AL482" i="1"/>
  <c r="AL610" i="1"/>
  <c r="AL478" i="1"/>
  <c r="AL606" i="1"/>
  <c r="AL474" i="1"/>
  <c r="AL602" i="1"/>
  <c r="AL470" i="1"/>
  <c r="AL598" i="1"/>
  <c r="AL466" i="1"/>
  <c r="AL594" i="1"/>
  <c r="AL462" i="1"/>
  <c r="AL590" i="1"/>
  <c r="AL458" i="1"/>
  <c r="AL586" i="1"/>
  <c r="AL454" i="1"/>
  <c r="AL582" i="1"/>
  <c r="AL450" i="1"/>
  <c r="AL578" i="1"/>
  <c r="AL446" i="1"/>
  <c r="AL574" i="1"/>
  <c r="AL442" i="1"/>
  <c r="AL570" i="1"/>
  <c r="AL438" i="1"/>
  <c r="AL566" i="1"/>
  <c r="AL434" i="1"/>
  <c r="AL562" i="1"/>
  <c r="AL430" i="1"/>
  <c r="AL558" i="1"/>
  <c r="AL426" i="1"/>
  <c r="AL554" i="1"/>
  <c r="AL422" i="1"/>
  <c r="AL550" i="1"/>
  <c r="AL418" i="1"/>
  <c r="AL546" i="1"/>
  <c r="AL414" i="1"/>
  <c r="AL542" i="1"/>
  <c r="AL410" i="1"/>
  <c r="AL538" i="1"/>
  <c r="AL406" i="1"/>
  <c r="AL534" i="1"/>
  <c r="AL402" i="1"/>
  <c r="AM655" i="1"/>
  <c r="AM523" i="1"/>
  <c r="AM651" i="1"/>
  <c r="AM519" i="1"/>
  <c r="AM647" i="1"/>
  <c r="AM515" i="1"/>
  <c r="AM643" i="1"/>
  <c r="AM511" i="1"/>
  <c r="AM639" i="1"/>
  <c r="AM507" i="1"/>
  <c r="AM635" i="1"/>
  <c r="AM503" i="1"/>
  <c r="AM631" i="1"/>
  <c r="AM499" i="1"/>
  <c r="AM627" i="1"/>
  <c r="AM495" i="1"/>
  <c r="AM623" i="1"/>
  <c r="AM491" i="1"/>
  <c r="AM619" i="1"/>
  <c r="AM487" i="1"/>
  <c r="AM615" i="1"/>
  <c r="AM483" i="1"/>
  <c r="AM611" i="1"/>
  <c r="AM479" i="1"/>
  <c r="AM607" i="1"/>
  <c r="AM475" i="1"/>
  <c r="AM603" i="1"/>
  <c r="AM471" i="1"/>
  <c r="AM599" i="1"/>
  <c r="AM467" i="1"/>
  <c r="AM595" i="1"/>
  <c r="AM463" i="1"/>
  <c r="AM591" i="1"/>
  <c r="AM459" i="1"/>
  <c r="AM587" i="1"/>
  <c r="AM455" i="1"/>
  <c r="AM583" i="1"/>
  <c r="AM451" i="1"/>
  <c r="AM579" i="1"/>
  <c r="AM447" i="1"/>
  <c r="AM575" i="1"/>
  <c r="AM443" i="1"/>
  <c r="AM571" i="1"/>
  <c r="AM439" i="1"/>
  <c r="AM567" i="1"/>
  <c r="AM435" i="1"/>
  <c r="AM563" i="1"/>
  <c r="AM431" i="1"/>
  <c r="AM559" i="1"/>
  <c r="AM427" i="1"/>
  <c r="AM555" i="1"/>
  <c r="AM423" i="1"/>
  <c r="AM551" i="1"/>
  <c r="AM419" i="1"/>
  <c r="AM547" i="1"/>
  <c r="AM415" i="1"/>
  <c r="AM543" i="1"/>
  <c r="AM411" i="1"/>
  <c r="AM539" i="1"/>
  <c r="AM407" i="1"/>
  <c r="AM535" i="1"/>
  <c r="AM403" i="1"/>
  <c r="AN656" i="1"/>
  <c r="AN524" i="1"/>
  <c r="AN652" i="1"/>
  <c r="AN520" i="1"/>
  <c r="AN648" i="1"/>
  <c r="AN516" i="1"/>
  <c r="AN644" i="1"/>
  <c r="AN512" i="1"/>
  <c r="AN640" i="1"/>
  <c r="AN508" i="1"/>
  <c r="AN636" i="1"/>
  <c r="AN504" i="1"/>
  <c r="AN632" i="1"/>
  <c r="AN500" i="1"/>
  <c r="AN628" i="1"/>
  <c r="AN496" i="1"/>
  <c r="AN624" i="1"/>
  <c r="AN492" i="1"/>
  <c r="AN620" i="1"/>
  <c r="AN488" i="1"/>
  <c r="AN616" i="1"/>
  <c r="AN484" i="1"/>
  <c r="AN612" i="1"/>
  <c r="AN480" i="1"/>
  <c r="AN608" i="1"/>
  <c r="AN476" i="1"/>
  <c r="AN604" i="1"/>
  <c r="AN472" i="1"/>
  <c r="AN600" i="1"/>
  <c r="AN468" i="1"/>
  <c r="AN596" i="1"/>
  <c r="AN464" i="1"/>
  <c r="AN592" i="1"/>
  <c r="AN460" i="1"/>
  <c r="AN588" i="1"/>
  <c r="AN456" i="1"/>
  <c r="AN584" i="1"/>
  <c r="AN452" i="1"/>
  <c r="AN580" i="1"/>
  <c r="AN448" i="1"/>
  <c r="AN576" i="1"/>
  <c r="AN444" i="1"/>
  <c r="AN572" i="1"/>
  <c r="AN440" i="1"/>
  <c r="AN568" i="1"/>
  <c r="AN436" i="1"/>
  <c r="AN564" i="1"/>
  <c r="AN432" i="1"/>
  <c r="AN560" i="1"/>
  <c r="AN428" i="1"/>
  <c r="AN556" i="1"/>
  <c r="AN424" i="1"/>
  <c r="AN552" i="1"/>
  <c r="AN420" i="1"/>
  <c r="AN548" i="1"/>
  <c r="AN416" i="1"/>
  <c r="AN544" i="1"/>
  <c r="AN412" i="1"/>
  <c r="AN540" i="1"/>
  <c r="AN408" i="1"/>
  <c r="AN536" i="1"/>
  <c r="AN404" i="1"/>
  <c r="AO532" i="1"/>
  <c r="AO400" i="1"/>
  <c r="AO653" i="1"/>
  <c r="AO521" i="1"/>
  <c r="AO649" i="1"/>
  <c r="AO517" i="1"/>
  <c r="AO645" i="1"/>
  <c r="AO513" i="1"/>
  <c r="AO641" i="1"/>
  <c r="AO509" i="1"/>
  <c r="AO637" i="1"/>
  <c r="AO505" i="1"/>
  <c r="AO633" i="1"/>
  <c r="AO501" i="1"/>
  <c r="AO629" i="1"/>
  <c r="AO497" i="1"/>
  <c r="AO625" i="1"/>
  <c r="AO493" i="1"/>
  <c r="AO621" i="1"/>
  <c r="AO489" i="1"/>
  <c r="AO617" i="1"/>
  <c r="AO485" i="1"/>
  <c r="AO613" i="1"/>
  <c r="AO481" i="1"/>
  <c r="AO609" i="1"/>
  <c r="AO477" i="1"/>
  <c r="AO605" i="1"/>
  <c r="AO473" i="1"/>
  <c r="AO601" i="1"/>
  <c r="AO469" i="1"/>
  <c r="AO597" i="1"/>
  <c r="AO465" i="1"/>
  <c r="AO593" i="1"/>
  <c r="AO461" i="1"/>
  <c r="AO589" i="1"/>
  <c r="AO457" i="1"/>
  <c r="AO585" i="1"/>
  <c r="AO453" i="1"/>
  <c r="AO581" i="1"/>
  <c r="AO449" i="1"/>
  <c r="AO577" i="1"/>
  <c r="AO445" i="1"/>
  <c r="AO573" i="1"/>
  <c r="AO441" i="1"/>
  <c r="AO569" i="1"/>
  <c r="AO437" i="1"/>
  <c r="AO565" i="1"/>
  <c r="AO433" i="1"/>
  <c r="AO561" i="1"/>
  <c r="AO429" i="1"/>
  <c r="AO557" i="1"/>
  <c r="AO425" i="1"/>
  <c r="AO553" i="1"/>
  <c r="AO421" i="1"/>
  <c r="AO549" i="1"/>
  <c r="AO417" i="1"/>
  <c r="AO545" i="1"/>
  <c r="AO413" i="1"/>
  <c r="AO541" i="1"/>
  <c r="AO409" i="1"/>
  <c r="AO537" i="1"/>
  <c r="AO405" i="1"/>
  <c r="AO533" i="1"/>
  <c r="AO401" i="1"/>
  <c r="AP654" i="1"/>
  <c r="AP522" i="1"/>
  <c r="AP650" i="1"/>
  <c r="AP518" i="1"/>
  <c r="AP646" i="1"/>
  <c r="AP514" i="1"/>
  <c r="AP642" i="1"/>
  <c r="AP510" i="1"/>
  <c r="AP638" i="1"/>
  <c r="AP506" i="1"/>
  <c r="AP634" i="1"/>
  <c r="AP502" i="1"/>
  <c r="AP630" i="1"/>
  <c r="AP498" i="1"/>
  <c r="AP626" i="1"/>
  <c r="AP494" i="1"/>
  <c r="AP622" i="1"/>
  <c r="AP490" i="1"/>
  <c r="AP618" i="1"/>
  <c r="AP486" i="1"/>
  <c r="AP614" i="1"/>
  <c r="AP482" i="1"/>
  <c r="AP610" i="1"/>
  <c r="AP478" i="1"/>
  <c r="AP606" i="1"/>
  <c r="AP474" i="1"/>
  <c r="AP602" i="1"/>
  <c r="AP470" i="1"/>
  <c r="AP598" i="1"/>
  <c r="AP466" i="1"/>
  <c r="AP594" i="1"/>
  <c r="AP462" i="1"/>
  <c r="AP590" i="1"/>
  <c r="AP458" i="1"/>
  <c r="AP586" i="1"/>
  <c r="AP454" i="1"/>
  <c r="AP582" i="1"/>
  <c r="AP450" i="1"/>
  <c r="AP578" i="1"/>
  <c r="AP446" i="1"/>
  <c r="AP574" i="1"/>
  <c r="AP442" i="1"/>
  <c r="AP570" i="1"/>
  <c r="AP438" i="1"/>
  <c r="AP566" i="1"/>
  <c r="AP434" i="1"/>
  <c r="AP562" i="1"/>
  <c r="AP430" i="1"/>
  <c r="AP558" i="1"/>
  <c r="AP426" i="1"/>
  <c r="AP554" i="1"/>
  <c r="AP422" i="1"/>
  <c r="AP550" i="1"/>
  <c r="AP418" i="1"/>
  <c r="AP546" i="1"/>
  <c r="AP414" i="1"/>
  <c r="AP542" i="1"/>
  <c r="AP410" i="1"/>
  <c r="AP538" i="1"/>
  <c r="AP406" i="1"/>
  <c r="AP534" i="1"/>
  <c r="AP402" i="1"/>
  <c r="AQ655" i="1"/>
  <c r="AQ523" i="1"/>
  <c r="AQ651" i="1"/>
  <c r="AQ519" i="1"/>
  <c r="AQ647" i="1"/>
  <c r="AQ515" i="1"/>
  <c r="AQ643" i="1"/>
  <c r="AQ511" i="1"/>
  <c r="AQ639" i="1"/>
  <c r="AQ507" i="1"/>
  <c r="AQ635" i="1"/>
  <c r="AQ503" i="1"/>
  <c r="AQ631" i="1"/>
  <c r="AQ499" i="1"/>
  <c r="AQ627" i="1"/>
  <c r="AQ495" i="1"/>
  <c r="AQ623" i="1"/>
  <c r="AQ491" i="1"/>
  <c r="AQ619" i="1"/>
  <c r="AQ487" i="1"/>
  <c r="AQ615" i="1"/>
  <c r="AQ483" i="1"/>
  <c r="AQ611" i="1"/>
  <c r="AQ479" i="1"/>
  <c r="AQ607" i="1"/>
  <c r="AQ475" i="1"/>
  <c r="AQ603" i="1"/>
  <c r="AQ471" i="1"/>
  <c r="AQ599" i="1"/>
  <c r="AQ467" i="1"/>
  <c r="AQ595" i="1"/>
  <c r="AQ463" i="1"/>
  <c r="AQ591" i="1"/>
  <c r="AQ459" i="1"/>
  <c r="AQ587" i="1"/>
  <c r="AQ455" i="1"/>
  <c r="AQ583" i="1"/>
  <c r="AQ451" i="1"/>
  <c r="AQ579" i="1"/>
  <c r="AQ447" i="1"/>
  <c r="AQ575" i="1"/>
  <c r="AQ443" i="1"/>
  <c r="AQ571" i="1"/>
  <c r="AQ439" i="1"/>
  <c r="AQ567" i="1"/>
  <c r="AQ435" i="1"/>
  <c r="AQ563" i="1"/>
  <c r="AQ431" i="1"/>
  <c r="AQ559" i="1"/>
  <c r="AQ427" i="1"/>
  <c r="AQ555" i="1"/>
  <c r="AQ423" i="1"/>
  <c r="AQ551" i="1"/>
  <c r="AQ419" i="1"/>
  <c r="AQ547" i="1"/>
  <c r="AQ415" i="1"/>
  <c r="AQ543" i="1"/>
  <c r="AQ411" i="1"/>
  <c r="AQ539" i="1"/>
  <c r="AQ407" i="1"/>
  <c r="AQ535" i="1"/>
  <c r="AQ403" i="1"/>
  <c r="AR656" i="1"/>
  <c r="AR524" i="1"/>
  <c r="AR652" i="1"/>
  <c r="AR520" i="1"/>
  <c r="AR648" i="1"/>
  <c r="AR516" i="1"/>
  <c r="AR644" i="1"/>
  <c r="AR512" i="1"/>
  <c r="AR640" i="1"/>
  <c r="AR508" i="1"/>
  <c r="AR636" i="1"/>
  <c r="AR504" i="1"/>
  <c r="AR632" i="1"/>
  <c r="AR500" i="1"/>
  <c r="AR628" i="1"/>
  <c r="AR496" i="1"/>
  <c r="AR624" i="1"/>
  <c r="AR492" i="1"/>
  <c r="AR620" i="1"/>
  <c r="AR488" i="1"/>
  <c r="AR616" i="1"/>
  <c r="AR484" i="1"/>
  <c r="AR612" i="1"/>
  <c r="AR480" i="1"/>
  <c r="AR608" i="1"/>
  <c r="AR476" i="1"/>
  <c r="AR604" i="1"/>
  <c r="AR472" i="1"/>
  <c r="AR600" i="1"/>
  <c r="AR468" i="1"/>
  <c r="AR596" i="1"/>
  <c r="AR464" i="1"/>
  <c r="AR592" i="1"/>
  <c r="AR460" i="1"/>
  <c r="AR588" i="1"/>
  <c r="AR456" i="1"/>
  <c r="AR584" i="1"/>
  <c r="AR452" i="1"/>
  <c r="AR580" i="1"/>
  <c r="AR448" i="1"/>
  <c r="AR576" i="1"/>
  <c r="AR444" i="1"/>
  <c r="AR572" i="1"/>
  <c r="AR440" i="1"/>
  <c r="AR568" i="1"/>
  <c r="AR436" i="1"/>
  <c r="AR564" i="1"/>
  <c r="AR432" i="1"/>
  <c r="AR560" i="1"/>
  <c r="AR428" i="1"/>
  <c r="AR556" i="1"/>
  <c r="AR424" i="1"/>
  <c r="AR552" i="1"/>
  <c r="AR420" i="1"/>
  <c r="AR548" i="1"/>
  <c r="AR416" i="1"/>
  <c r="AR544" i="1"/>
  <c r="AR412" i="1"/>
  <c r="AR540" i="1"/>
  <c r="AR408" i="1"/>
  <c r="AR536" i="1"/>
  <c r="AR404" i="1"/>
  <c r="H644" i="1"/>
  <c r="H512" i="1"/>
  <c r="H624" i="1"/>
  <c r="H492" i="1"/>
  <c r="H612" i="1"/>
  <c r="H480" i="1"/>
  <c r="H600" i="1"/>
  <c r="H468" i="1"/>
  <c r="H588" i="1"/>
  <c r="H456" i="1"/>
  <c r="H576" i="1"/>
  <c r="H444" i="1"/>
  <c r="H564" i="1"/>
  <c r="H432" i="1"/>
  <c r="H552" i="1"/>
  <c r="H420" i="1"/>
  <c r="I532" i="1"/>
  <c r="I400" i="1"/>
  <c r="M645" i="1"/>
  <c r="M513" i="1"/>
  <c r="M633" i="1"/>
  <c r="M501" i="1"/>
  <c r="M617" i="1"/>
  <c r="M485" i="1"/>
  <c r="M597" i="1"/>
  <c r="M465" i="1"/>
  <c r="M581" i="1"/>
  <c r="M449" i="1"/>
  <c r="M565" i="1"/>
  <c r="M433" i="1"/>
  <c r="M549" i="1"/>
  <c r="M417" i="1"/>
  <c r="M533" i="1"/>
  <c r="M401" i="1"/>
  <c r="P580" i="1"/>
  <c r="P448" i="1"/>
  <c r="Q400" i="1"/>
  <c r="Q532" i="1"/>
  <c r="Q378" i="1"/>
  <c r="Q509" i="1"/>
  <c r="Q641" i="1"/>
  <c r="Q362" i="1"/>
  <c r="Q493" i="1"/>
  <c r="Q625" i="1"/>
  <c r="Q342" i="1"/>
  <c r="Q473" i="1"/>
  <c r="Q605" i="1"/>
  <c r="Q326" i="1"/>
  <c r="Q457" i="1"/>
  <c r="Q589" i="1"/>
  <c r="Q310" i="1"/>
  <c r="Q441" i="1"/>
  <c r="Q573" i="1"/>
  <c r="Q294" i="1"/>
  <c r="Q425" i="1"/>
  <c r="Q557" i="1"/>
  <c r="Q282" i="1"/>
  <c r="Q413" i="1"/>
  <c r="Q545" i="1"/>
  <c r="U532" i="1"/>
  <c r="U400" i="1"/>
  <c r="U641" i="1"/>
  <c r="U509" i="1"/>
  <c r="U629" i="1"/>
  <c r="U497" i="1"/>
  <c r="U613" i="1"/>
  <c r="U481" i="1"/>
  <c r="U597" i="1"/>
  <c r="U465" i="1"/>
  <c r="U581" i="1"/>
  <c r="U449" i="1"/>
  <c r="U565" i="1"/>
  <c r="U433" i="1"/>
  <c r="U549" i="1"/>
  <c r="U417" i="1"/>
  <c r="U533" i="1"/>
  <c r="U401" i="1"/>
  <c r="V642" i="1"/>
  <c r="V510" i="1"/>
  <c r="V622" i="1"/>
  <c r="V490" i="1"/>
  <c r="V606" i="1"/>
  <c r="V474" i="1"/>
  <c r="V590" i="1"/>
  <c r="V458" i="1"/>
  <c r="V570" i="1"/>
  <c r="V438" i="1"/>
  <c r="V554" i="1"/>
  <c r="V422" i="1"/>
  <c r="V538" i="1"/>
  <c r="V406" i="1"/>
  <c r="W388" i="1"/>
  <c r="W651" i="1"/>
  <c r="W259" i="1"/>
  <c r="W519" i="1"/>
  <c r="W372" i="1"/>
  <c r="W635" i="1"/>
  <c r="W243" i="1"/>
  <c r="W503" i="1"/>
  <c r="W356" i="1"/>
  <c r="W619" i="1"/>
  <c r="W227" i="1"/>
  <c r="W487" i="1"/>
  <c r="W340" i="1"/>
  <c r="W603" i="1"/>
  <c r="W211" i="1"/>
  <c r="W471" i="1"/>
  <c r="W324" i="1"/>
  <c r="W587" i="1"/>
  <c r="W195" i="1"/>
  <c r="W455" i="1"/>
  <c r="W308" i="1"/>
  <c r="W571" i="1"/>
  <c r="W179" i="1"/>
  <c r="W439" i="1"/>
  <c r="W288" i="1"/>
  <c r="W551" i="1"/>
  <c r="W159" i="1"/>
  <c r="W419" i="1"/>
  <c r="W272" i="1"/>
  <c r="W535" i="1"/>
  <c r="W403" i="1"/>
  <c r="W143" i="1"/>
  <c r="X644" i="1"/>
  <c r="X512" i="1"/>
  <c r="X632" i="1"/>
  <c r="X500" i="1"/>
  <c r="X616" i="1"/>
  <c r="X484" i="1"/>
  <c r="X600" i="1"/>
  <c r="X468" i="1"/>
  <c r="X580" i="1"/>
  <c r="X448" i="1"/>
  <c r="X564" i="1"/>
  <c r="X432" i="1"/>
  <c r="X548" i="1"/>
  <c r="X416" i="1"/>
  <c r="X540" i="1"/>
  <c r="X408" i="1"/>
  <c r="Y649" i="1"/>
  <c r="Y517" i="1"/>
  <c r="Y637" i="1"/>
  <c r="Y505" i="1"/>
  <c r="Z654" i="1"/>
  <c r="Z522" i="1"/>
  <c r="H651" i="1"/>
  <c r="H519" i="1"/>
  <c r="H643" i="1"/>
  <c r="H511" i="1"/>
  <c r="H635" i="1"/>
  <c r="H503" i="1"/>
  <c r="H631" i="1"/>
  <c r="H499" i="1"/>
  <c r="H627" i="1"/>
  <c r="H495" i="1"/>
  <c r="H623" i="1"/>
  <c r="H491" i="1"/>
  <c r="H619" i="1"/>
  <c r="H487" i="1"/>
  <c r="H615" i="1"/>
  <c r="H483" i="1"/>
  <c r="H611" i="1"/>
  <c r="H479" i="1"/>
  <c r="H607" i="1"/>
  <c r="H475" i="1"/>
  <c r="H603" i="1"/>
  <c r="H471" i="1"/>
  <c r="H599" i="1"/>
  <c r="H467" i="1"/>
  <c r="H595" i="1"/>
  <c r="H463" i="1"/>
  <c r="H591" i="1"/>
  <c r="H459" i="1"/>
  <c r="H587" i="1"/>
  <c r="H455" i="1"/>
  <c r="H583" i="1"/>
  <c r="H451" i="1"/>
  <c r="H579" i="1"/>
  <c r="H447" i="1"/>
  <c r="H575" i="1"/>
  <c r="H443" i="1"/>
  <c r="H571" i="1"/>
  <c r="H439" i="1"/>
  <c r="H567" i="1"/>
  <c r="H435" i="1"/>
  <c r="H563" i="1"/>
  <c r="H431" i="1"/>
  <c r="H559" i="1"/>
  <c r="H427" i="1"/>
  <c r="H555" i="1"/>
  <c r="H423" i="1"/>
  <c r="H551" i="1"/>
  <c r="H419" i="1"/>
  <c r="H547" i="1"/>
  <c r="H415" i="1"/>
  <c r="H543" i="1"/>
  <c r="H411" i="1"/>
  <c r="H539" i="1"/>
  <c r="H407" i="1"/>
  <c r="H535" i="1"/>
  <c r="H403" i="1"/>
  <c r="J532" i="1"/>
  <c r="J400" i="1"/>
  <c r="J533" i="1"/>
  <c r="J401" i="1"/>
  <c r="K542" i="1"/>
  <c r="K410" i="1"/>
  <c r="M656" i="1"/>
  <c r="M524" i="1"/>
  <c r="M652" i="1"/>
  <c r="M520" i="1"/>
  <c r="M648" i="1"/>
  <c r="M516" i="1"/>
  <c r="M644" i="1"/>
  <c r="M512" i="1"/>
  <c r="M640" i="1"/>
  <c r="M508" i="1"/>
  <c r="M636" i="1"/>
  <c r="M504" i="1"/>
  <c r="M632" i="1"/>
  <c r="M500" i="1"/>
  <c r="M628" i="1"/>
  <c r="M496" i="1"/>
  <c r="M624" i="1"/>
  <c r="M492" i="1"/>
  <c r="M620" i="1"/>
  <c r="M488" i="1"/>
  <c r="M616" i="1"/>
  <c r="M484" i="1"/>
  <c r="M612" i="1"/>
  <c r="M480" i="1"/>
  <c r="M608" i="1"/>
  <c r="M476" i="1"/>
  <c r="M604" i="1"/>
  <c r="M472" i="1"/>
  <c r="M600" i="1"/>
  <c r="M468" i="1"/>
  <c r="M596" i="1"/>
  <c r="M464" i="1"/>
  <c r="M592" i="1"/>
  <c r="M460" i="1"/>
  <c r="M588" i="1"/>
  <c r="M456" i="1"/>
  <c r="M584" i="1"/>
  <c r="M452" i="1"/>
  <c r="M580" i="1"/>
  <c r="M448" i="1"/>
  <c r="M576" i="1"/>
  <c r="M444" i="1"/>
  <c r="M572" i="1"/>
  <c r="M440" i="1"/>
  <c r="M568" i="1"/>
  <c r="M436" i="1"/>
  <c r="M564" i="1"/>
  <c r="M432" i="1"/>
  <c r="M560" i="1"/>
  <c r="M428" i="1"/>
  <c r="M556" i="1"/>
  <c r="M424" i="1"/>
  <c r="M552" i="1"/>
  <c r="M420" i="1"/>
  <c r="M548" i="1"/>
  <c r="M416" i="1"/>
  <c r="M544" i="1"/>
  <c r="M412" i="1"/>
  <c r="M540" i="1"/>
  <c r="M408" i="1"/>
  <c r="M536" i="1"/>
  <c r="M404" i="1"/>
  <c r="N532" i="1"/>
  <c r="N400" i="1"/>
  <c r="N533" i="1"/>
  <c r="N401" i="1"/>
  <c r="Q393" i="1"/>
  <c r="Q524" i="1"/>
  <c r="Q656" i="1"/>
  <c r="Q389" i="1"/>
  <c r="Q520" i="1"/>
  <c r="Q652" i="1"/>
  <c r="Q385" i="1"/>
  <c r="Q516" i="1"/>
  <c r="Q648" i="1"/>
  <c r="Q381" i="1"/>
  <c r="Q512" i="1"/>
  <c r="Q644" i="1"/>
  <c r="Q377" i="1"/>
  <c r="Q508" i="1"/>
  <c r="Q640" i="1"/>
  <c r="Q373" i="1"/>
  <c r="Q504" i="1"/>
  <c r="Q636" i="1"/>
  <c r="Q369" i="1"/>
  <c r="Q500" i="1"/>
  <c r="Q632" i="1"/>
  <c r="Q365" i="1"/>
  <c r="Q496" i="1"/>
  <c r="Q628" i="1"/>
  <c r="Q361" i="1"/>
  <c r="Q492" i="1"/>
  <c r="Q624" i="1"/>
  <c r="Q357" i="1"/>
  <c r="Q488" i="1"/>
  <c r="Q620" i="1"/>
  <c r="Q353" i="1"/>
  <c r="Q484" i="1"/>
  <c r="Q616" i="1"/>
  <c r="Q349" i="1"/>
  <c r="Q480" i="1"/>
  <c r="Q612" i="1"/>
  <c r="Q345" i="1"/>
  <c r="Q476" i="1"/>
  <c r="Q608" i="1"/>
  <c r="Q341" i="1"/>
  <c r="Q472" i="1"/>
  <c r="Q604" i="1"/>
  <c r="Q337" i="1"/>
  <c r="Q468" i="1"/>
  <c r="Q600" i="1"/>
  <c r="Q333" i="1"/>
  <c r="Q464" i="1"/>
  <c r="Q596" i="1"/>
  <c r="Q329" i="1"/>
  <c r="Q460" i="1"/>
  <c r="Q592" i="1"/>
  <c r="Q325" i="1"/>
  <c r="Q456" i="1"/>
  <c r="Q588" i="1"/>
  <c r="Q321" i="1"/>
  <c r="Q452" i="1"/>
  <c r="Q584" i="1"/>
  <c r="Q317" i="1"/>
  <c r="Q448" i="1"/>
  <c r="Q580" i="1"/>
  <c r="Q313" i="1"/>
  <c r="Q444" i="1"/>
  <c r="Q576" i="1"/>
  <c r="Q309" i="1"/>
  <c r="Q440" i="1"/>
  <c r="Q572" i="1"/>
  <c r="Q305" i="1"/>
  <c r="Q436" i="1"/>
  <c r="Q568" i="1"/>
  <c r="Q301" i="1"/>
  <c r="Q432" i="1"/>
  <c r="Q564" i="1"/>
  <c r="Q297" i="1"/>
  <c r="Q428" i="1"/>
  <c r="Q560" i="1"/>
  <c r="Q293" i="1"/>
  <c r="Q424" i="1"/>
  <c r="Q556" i="1"/>
  <c r="Q289" i="1"/>
  <c r="Q420" i="1"/>
  <c r="Q552" i="1"/>
  <c r="Q285" i="1"/>
  <c r="Q416" i="1"/>
  <c r="Q548" i="1"/>
  <c r="Q281" i="1"/>
  <c r="Q412" i="1"/>
  <c r="Q544" i="1"/>
  <c r="Q277" i="1"/>
  <c r="Q408" i="1"/>
  <c r="Q540" i="1"/>
  <c r="Q273" i="1"/>
  <c r="Q404" i="1"/>
  <c r="Q536" i="1"/>
  <c r="R532" i="1"/>
  <c r="R400" i="1"/>
  <c r="R533" i="1"/>
  <c r="R401" i="1"/>
  <c r="S351" i="1"/>
  <c r="S614" i="1"/>
  <c r="S482" i="1"/>
  <c r="U656" i="1"/>
  <c r="U524" i="1"/>
  <c r="U652" i="1"/>
  <c r="U520" i="1"/>
  <c r="U648" i="1"/>
  <c r="U516" i="1"/>
  <c r="U644" i="1"/>
  <c r="U512" i="1"/>
  <c r="U640" i="1"/>
  <c r="U508" i="1"/>
  <c r="U636" i="1"/>
  <c r="U504" i="1"/>
  <c r="U632" i="1"/>
  <c r="U500" i="1"/>
  <c r="U628" i="1"/>
  <c r="U496" i="1"/>
  <c r="U624" i="1"/>
  <c r="U492" i="1"/>
  <c r="U620" i="1"/>
  <c r="U488" i="1"/>
  <c r="U616" i="1"/>
  <c r="U484" i="1"/>
  <c r="U612" i="1"/>
  <c r="U480" i="1"/>
  <c r="U608" i="1"/>
  <c r="U476" i="1"/>
  <c r="U604" i="1"/>
  <c r="U472" i="1"/>
  <c r="U600" i="1"/>
  <c r="U468" i="1"/>
  <c r="U596" i="1"/>
  <c r="U464" i="1"/>
  <c r="U592" i="1"/>
  <c r="U460" i="1"/>
  <c r="U588" i="1"/>
  <c r="U456" i="1"/>
  <c r="U584" i="1"/>
  <c r="U452" i="1"/>
  <c r="U580" i="1"/>
  <c r="U448" i="1"/>
  <c r="U576" i="1"/>
  <c r="U444" i="1"/>
  <c r="U572" i="1"/>
  <c r="U440" i="1"/>
  <c r="U568" i="1"/>
  <c r="U436" i="1"/>
  <c r="U564" i="1"/>
  <c r="U432" i="1"/>
  <c r="U560" i="1"/>
  <c r="U428" i="1"/>
  <c r="U556" i="1"/>
  <c r="U424" i="1"/>
  <c r="U552" i="1"/>
  <c r="U420" i="1"/>
  <c r="U548" i="1"/>
  <c r="U416" i="1"/>
  <c r="U544" i="1"/>
  <c r="U412" i="1"/>
  <c r="U540" i="1"/>
  <c r="U408" i="1"/>
  <c r="U536" i="1"/>
  <c r="U404" i="1"/>
  <c r="V532" i="1"/>
  <c r="V400" i="1"/>
  <c r="V653" i="1"/>
  <c r="V521" i="1"/>
  <c r="V649" i="1"/>
  <c r="V517" i="1"/>
  <c r="V645" i="1"/>
  <c r="V513" i="1"/>
  <c r="V641" i="1"/>
  <c r="V509" i="1"/>
  <c r="V637" i="1"/>
  <c r="V505" i="1"/>
  <c r="V633" i="1"/>
  <c r="V501" i="1"/>
  <c r="V629" i="1"/>
  <c r="V497" i="1"/>
  <c r="V625" i="1"/>
  <c r="V493" i="1"/>
  <c r="V621" i="1"/>
  <c r="V489" i="1"/>
  <c r="V617" i="1"/>
  <c r="V485" i="1"/>
  <c r="V613" i="1"/>
  <c r="V481" i="1"/>
  <c r="V609" i="1"/>
  <c r="V477" i="1"/>
  <c r="V605" i="1"/>
  <c r="V473" i="1"/>
  <c r="V601" i="1"/>
  <c r="V469" i="1"/>
  <c r="V597" i="1"/>
  <c r="V465" i="1"/>
  <c r="V593" i="1"/>
  <c r="V461" i="1"/>
  <c r="V589" i="1"/>
  <c r="V457" i="1"/>
  <c r="V585" i="1"/>
  <c r="V453" i="1"/>
  <c r="V581" i="1"/>
  <c r="V449" i="1"/>
  <c r="V577" i="1"/>
  <c r="V445" i="1"/>
  <c r="V573" i="1"/>
  <c r="V441" i="1"/>
  <c r="V569" i="1"/>
  <c r="V437" i="1"/>
  <c r="V565" i="1"/>
  <c r="V433" i="1"/>
  <c r="V561" i="1"/>
  <c r="V429" i="1"/>
  <c r="V557" i="1"/>
  <c r="V425" i="1"/>
  <c r="V553" i="1"/>
  <c r="V421" i="1"/>
  <c r="V549" i="1"/>
  <c r="V417" i="1"/>
  <c r="V545" i="1"/>
  <c r="V413" i="1"/>
  <c r="V541" i="1"/>
  <c r="V409" i="1"/>
  <c r="V537" i="1"/>
  <c r="V405" i="1"/>
  <c r="V533" i="1"/>
  <c r="V401" i="1"/>
  <c r="W391" i="1"/>
  <c r="W262" i="1"/>
  <c r="W654" i="1"/>
  <c r="W522" i="1"/>
  <c r="W387" i="1"/>
  <c r="W258" i="1"/>
  <c r="W650" i="1"/>
  <c r="W518" i="1"/>
  <c r="W383" i="1"/>
  <c r="W254" i="1"/>
  <c r="W646" i="1"/>
  <c r="W514" i="1"/>
  <c r="W379" i="1"/>
  <c r="W250" i="1"/>
  <c r="W642" i="1"/>
  <c r="W510" i="1"/>
  <c r="W375" i="1"/>
  <c r="W246" i="1"/>
  <c r="W638" i="1"/>
  <c r="W506" i="1"/>
  <c r="W371" i="1"/>
  <c r="W242" i="1"/>
  <c r="W634" i="1"/>
  <c r="W502" i="1"/>
  <c r="W367" i="1"/>
  <c r="W238" i="1"/>
  <c r="W630" i="1"/>
  <c r="W498" i="1"/>
  <c r="W363" i="1"/>
  <c r="W234" i="1"/>
  <c r="W626" i="1"/>
  <c r="W494" i="1"/>
  <c r="W359" i="1"/>
  <c r="W230" i="1"/>
  <c r="W622" i="1"/>
  <c r="W490" i="1"/>
  <c r="W355" i="1"/>
  <c r="W618" i="1"/>
  <c r="W226" i="1"/>
  <c r="W486" i="1"/>
  <c r="W351" i="1"/>
  <c r="W222" i="1"/>
  <c r="W614" i="1"/>
  <c r="W482" i="1"/>
  <c r="W347" i="1"/>
  <c r="W610" i="1"/>
  <c r="W218" i="1"/>
  <c r="W478" i="1"/>
  <c r="W343" i="1"/>
  <c r="W214" i="1"/>
  <c r="W606" i="1"/>
  <c r="W474" i="1"/>
  <c r="W339" i="1"/>
  <c r="W602" i="1"/>
  <c r="W210" i="1"/>
  <c r="W470" i="1"/>
  <c r="W335" i="1"/>
  <c r="W598" i="1"/>
  <c r="W206" i="1"/>
  <c r="W466" i="1"/>
  <c r="W331" i="1"/>
  <c r="W594" i="1"/>
  <c r="W202" i="1"/>
  <c r="W462" i="1"/>
  <c r="W327" i="1"/>
  <c r="W590" i="1"/>
  <c r="W198" i="1"/>
  <c r="W458" i="1"/>
  <c r="W323" i="1"/>
  <c r="W586" i="1"/>
  <c r="W194" i="1"/>
  <c r="W454" i="1"/>
  <c r="W319" i="1"/>
  <c r="W582" i="1"/>
  <c r="W190" i="1"/>
  <c r="W450" i="1"/>
  <c r="W315" i="1"/>
  <c r="W578" i="1"/>
  <c r="W186" i="1"/>
  <c r="W446" i="1"/>
  <c r="W311" i="1"/>
  <c r="W574" i="1"/>
  <c r="W182" i="1"/>
  <c r="W442" i="1"/>
  <c r="W307" i="1"/>
  <c r="W570" i="1"/>
  <c r="W178" i="1"/>
  <c r="W438" i="1"/>
  <c r="W303" i="1"/>
  <c r="W566" i="1"/>
  <c r="W174" i="1"/>
  <c r="W434" i="1"/>
  <c r="W299" i="1"/>
  <c r="W562" i="1"/>
  <c r="W170" i="1"/>
  <c r="W430" i="1"/>
  <c r="W295" i="1"/>
  <c r="W558" i="1"/>
  <c r="W166" i="1"/>
  <c r="W426" i="1"/>
  <c r="W291" i="1"/>
  <c r="W554" i="1"/>
  <c r="W162" i="1"/>
  <c r="W422" i="1"/>
  <c r="W287" i="1"/>
  <c r="W550" i="1"/>
  <c r="W158" i="1"/>
  <c r="W418" i="1"/>
  <c r="W283" i="1"/>
  <c r="W546" i="1"/>
  <c r="W154" i="1"/>
  <c r="W414" i="1"/>
  <c r="W279" i="1"/>
  <c r="W542" i="1"/>
  <c r="W150" i="1"/>
  <c r="W410" i="1"/>
  <c r="W275" i="1"/>
  <c r="W538" i="1"/>
  <c r="W406" i="1"/>
  <c r="W146" i="1"/>
  <c r="W271" i="1"/>
  <c r="W534" i="1"/>
  <c r="W402" i="1"/>
  <c r="W142" i="1"/>
  <c r="X655" i="1"/>
  <c r="X523" i="1"/>
  <c r="X651" i="1"/>
  <c r="X519" i="1"/>
  <c r="X647" i="1"/>
  <c r="X515" i="1"/>
  <c r="X643" i="1"/>
  <c r="X511" i="1"/>
  <c r="X639" i="1"/>
  <c r="X507" i="1"/>
  <c r="X635" i="1"/>
  <c r="X503" i="1"/>
  <c r="X631" i="1"/>
  <c r="X499" i="1"/>
  <c r="X627" i="1"/>
  <c r="X495" i="1"/>
  <c r="X623" i="1"/>
  <c r="X491" i="1"/>
  <c r="X619" i="1"/>
  <c r="X487" i="1"/>
  <c r="X615" i="1"/>
  <c r="X483" i="1"/>
  <c r="X611" i="1"/>
  <c r="X479" i="1"/>
  <c r="X607" i="1"/>
  <c r="X475" i="1"/>
  <c r="X603" i="1"/>
  <c r="X471" i="1"/>
  <c r="X599" i="1"/>
  <c r="X467" i="1"/>
  <c r="X595" i="1"/>
  <c r="X463" i="1"/>
  <c r="X591" i="1"/>
  <c r="X459" i="1"/>
  <c r="X587" i="1"/>
  <c r="X455" i="1"/>
  <c r="X583" i="1"/>
  <c r="X451" i="1"/>
  <c r="X579" i="1"/>
  <c r="X447" i="1"/>
  <c r="X575" i="1"/>
  <c r="X443" i="1"/>
  <c r="X571" i="1"/>
  <c r="X439" i="1"/>
  <c r="X567" i="1"/>
  <c r="X435" i="1"/>
  <c r="X563" i="1"/>
  <c r="X431" i="1"/>
  <c r="X559" i="1"/>
  <c r="X427" i="1"/>
  <c r="X555" i="1"/>
  <c r="X423" i="1"/>
  <c r="X551" i="1"/>
  <c r="X419" i="1"/>
  <c r="X547" i="1"/>
  <c r="X415" i="1"/>
  <c r="X543" i="1"/>
  <c r="X411" i="1"/>
  <c r="X539" i="1"/>
  <c r="X407" i="1"/>
  <c r="X535" i="1"/>
  <c r="X403" i="1"/>
  <c r="Y656" i="1"/>
  <c r="Y524" i="1"/>
  <c r="Y652" i="1"/>
  <c r="Y520" i="1"/>
  <c r="Y648" i="1"/>
  <c r="Y516" i="1"/>
  <c r="Y644" i="1"/>
  <c r="Y512" i="1"/>
  <c r="Y640" i="1"/>
  <c r="Y508" i="1"/>
  <c r="Y636" i="1"/>
  <c r="Y504" i="1"/>
  <c r="Y632" i="1"/>
  <c r="Y500" i="1"/>
  <c r="Y628" i="1"/>
  <c r="Y496" i="1"/>
  <c r="Y624" i="1"/>
  <c r="Y492" i="1"/>
  <c r="Y620" i="1"/>
  <c r="Y488" i="1"/>
  <c r="Y616" i="1"/>
  <c r="Y484" i="1"/>
  <c r="Y612" i="1"/>
  <c r="Y480" i="1"/>
  <c r="Y608" i="1"/>
  <c r="Y476" i="1"/>
  <c r="Y604" i="1"/>
  <c r="Y472" i="1"/>
  <c r="Y600" i="1"/>
  <c r="Y468" i="1"/>
  <c r="Y596" i="1"/>
  <c r="Y464" i="1"/>
  <c r="Y592" i="1"/>
  <c r="Y460" i="1"/>
  <c r="Y588" i="1"/>
  <c r="Y456" i="1"/>
  <c r="Y584" i="1"/>
  <c r="Y452" i="1"/>
  <c r="Y580" i="1"/>
  <c r="Y448" i="1"/>
  <c r="Y576" i="1"/>
  <c r="Y444" i="1"/>
  <c r="Y572" i="1"/>
  <c r="Y440" i="1"/>
  <c r="Y568" i="1"/>
  <c r="Y436" i="1"/>
  <c r="Y564" i="1"/>
  <c r="Y432" i="1"/>
  <c r="Y560" i="1"/>
  <c r="Y428" i="1"/>
  <c r="Y556" i="1"/>
  <c r="Y424" i="1"/>
  <c r="Y552" i="1"/>
  <c r="Y420" i="1"/>
  <c r="Y548" i="1"/>
  <c r="Y416" i="1"/>
  <c r="Y544" i="1"/>
  <c r="Y412" i="1"/>
  <c r="Y540" i="1"/>
  <c r="Y408" i="1"/>
  <c r="Y536" i="1"/>
  <c r="Y404" i="1"/>
  <c r="Z532" i="1"/>
  <c r="Z400" i="1"/>
  <c r="Z653" i="1"/>
  <c r="Z521" i="1"/>
  <c r="Z649" i="1"/>
  <c r="Z517" i="1"/>
  <c r="Z645" i="1"/>
  <c r="Z513" i="1"/>
  <c r="Z641" i="1"/>
  <c r="Z509" i="1"/>
  <c r="Z637" i="1"/>
  <c r="Z505" i="1"/>
  <c r="Z633" i="1"/>
  <c r="Z501" i="1"/>
  <c r="Z629" i="1"/>
  <c r="Z497" i="1"/>
  <c r="Z625" i="1"/>
  <c r="Z493" i="1"/>
  <c r="Z621" i="1"/>
  <c r="Z489" i="1"/>
  <c r="Z617" i="1"/>
  <c r="Z485" i="1"/>
  <c r="Z613" i="1"/>
  <c r="Z481" i="1"/>
  <c r="Z609" i="1"/>
  <c r="Z477" i="1"/>
  <c r="Z605" i="1"/>
  <c r="Z473" i="1"/>
  <c r="Z601" i="1"/>
  <c r="Z469" i="1"/>
  <c r="Z597" i="1"/>
  <c r="Z465" i="1"/>
  <c r="Z593" i="1"/>
  <c r="Z461" i="1"/>
  <c r="Z589" i="1"/>
  <c r="Z457" i="1"/>
  <c r="Z585" i="1"/>
  <c r="Z453" i="1"/>
  <c r="Z581" i="1"/>
  <c r="Z449" i="1"/>
  <c r="Z577" i="1"/>
  <c r="Z445" i="1"/>
  <c r="Z573" i="1"/>
  <c r="Z441" i="1"/>
  <c r="Z569" i="1"/>
  <c r="Z437" i="1"/>
  <c r="Z565" i="1"/>
  <c r="Z433" i="1"/>
  <c r="Z561" i="1"/>
  <c r="Z429" i="1"/>
  <c r="Z557" i="1"/>
  <c r="Z425" i="1"/>
  <c r="Z553" i="1"/>
  <c r="Z421" i="1"/>
  <c r="Z549" i="1"/>
  <c r="Z417" i="1"/>
  <c r="Z545" i="1"/>
  <c r="Z413" i="1"/>
  <c r="Z541" i="1"/>
  <c r="Z409" i="1"/>
  <c r="Z537" i="1"/>
  <c r="Z405" i="1"/>
  <c r="Z533" i="1"/>
  <c r="Z401" i="1"/>
  <c r="AA654" i="1"/>
  <c r="AA522" i="1"/>
  <c r="AA650" i="1"/>
  <c r="AA518" i="1"/>
  <c r="AA646" i="1"/>
  <c r="AA514" i="1"/>
  <c r="AA642" i="1"/>
  <c r="AA510" i="1"/>
  <c r="AA638" i="1"/>
  <c r="AA506" i="1"/>
  <c r="AA634" i="1"/>
  <c r="AA502" i="1"/>
  <c r="AA630" i="1"/>
  <c r="AA498" i="1"/>
  <c r="AA626" i="1"/>
  <c r="AA494" i="1"/>
  <c r="AA622" i="1"/>
  <c r="AA490" i="1"/>
  <c r="AA618" i="1"/>
  <c r="AA486" i="1"/>
  <c r="AA614" i="1"/>
  <c r="AA482" i="1"/>
  <c r="AA610" i="1"/>
  <c r="AA478" i="1"/>
  <c r="AA606" i="1"/>
  <c r="AA474" i="1"/>
  <c r="AA602" i="1"/>
  <c r="AA470" i="1"/>
  <c r="AA598" i="1"/>
  <c r="AA466" i="1"/>
  <c r="AA594" i="1"/>
  <c r="AA462" i="1"/>
  <c r="AA590" i="1"/>
  <c r="AA458" i="1"/>
  <c r="AA586" i="1"/>
  <c r="AA454" i="1"/>
  <c r="AA582" i="1"/>
  <c r="AA450" i="1"/>
  <c r="AA578" i="1"/>
  <c r="AA446" i="1"/>
  <c r="AA574" i="1"/>
  <c r="AA442" i="1"/>
  <c r="AA570" i="1"/>
  <c r="AA438" i="1"/>
  <c r="AA566" i="1"/>
  <c r="AA434" i="1"/>
  <c r="AA562" i="1"/>
  <c r="AA430" i="1"/>
  <c r="AA558" i="1"/>
  <c r="AA426" i="1"/>
  <c r="AA554" i="1"/>
  <c r="AA422" i="1"/>
  <c r="AA550" i="1"/>
  <c r="AA418" i="1"/>
  <c r="AA546" i="1"/>
  <c r="AA414" i="1"/>
  <c r="AA542" i="1"/>
  <c r="AA410" i="1"/>
  <c r="AA538" i="1"/>
  <c r="AA406" i="1"/>
  <c r="AA534" i="1"/>
  <c r="AA402" i="1"/>
  <c r="AB655" i="1"/>
  <c r="AB523" i="1"/>
  <c r="AB651" i="1"/>
  <c r="AB519" i="1"/>
  <c r="AB647" i="1"/>
  <c r="AB515" i="1"/>
  <c r="AB643" i="1"/>
  <c r="AB511" i="1"/>
  <c r="AB639" i="1"/>
  <c r="AB507" i="1"/>
  <c r="AB635" i="1"/>
  <c r="AB503" i="1"/>
  <c r="AB631" i="1"/>
  <c r="AB499" i="1"/>
  <c r="AB627" i="1"/>
  <c r="AB495" i="1"/>
  <c r="AB623" i="1"/>
  <c r="AB491" i="1"/>
  <c r="AB619" i="1"/>
  <c r="AB487" i="1"/>
  <c r="AB615" i="1"/>
  <c r="AB483" i="1"/>
  <c r="AB611" i="1"/>
  <c r="AB479" i="1"/>
  <c r="AB607" i="1"/>
  <c r="AB475" i="1"/>
  <c r="AB603" i="1"/>
  <c r="AB471" i="1"/>
  <c r="AB599" i="1"/>
  <c r="AB467" i="1"/>
  <c r="AB595" i="1"/>
  <c r="AB463" i="1"/>
  <c r="AB591" i="1"/>
  <c r="AB459" i="1"/>
  <c r="AB587" i="1"/>
  <c r="AB455" i="1"/>
  <c r="AB583" i="1"/>
  <c r="AB451" i="1"/>
  <c r="AB579" i="1"/>
  <c r="AB447" i="1"/>
  <c r="AB575" i="1"/>
  <c r="AB443" i="1"/>
  <c r="AB571" i="1"/>
  <c r="AB439" i="1"/>
  <c r="AB567" i="1"/>
  <c r="AB435" i="1"/>
  <c r="AB563" i="1"/>
  <c r="AB431" i="1"/>
  <c r="AB559" i="1"/>
  <c r="AB427" i="1"/>
  <c r="AB555" i="1"/>
  <c r="AB423" i="1"/>
  <c r="AB551" i="1"/>
  <c r="AB419" i="1"/>
  <c r="AB547" i="1"/>
  <c r="AB415" i="1"/>
  <c r="AB543" i="1"/>
  <c r="AB411" i="1"/>
  <c r="AB539" i="1"/>
  <c r="AB407" i="1"/>
  <c r="AB535" i="1"/>
  <c r="AB403" i="1"/>
  <c r="AC656" i="1"/>
  <c r="AC524" i="1"/>
  <c r="AC652" i="1"/>
  <c r="AC520" i="1"/>
  <c r="AC648" i="1"/>
  <c r="AC516" i="1"/>
  <c r="AC644" i="1"/>
  <c r="AC512" i="1"/>
  <c r="AC640" i="1"/>
  <c r="AC508" i="1"/>
  <c r="AC636" i="1"/>
  <c r="AC504" i="1"/>
  <c r="AC632" i="1"/>
  <c r="AC500" i="1"/>
  <c r="AC628" i="1"/>
  <c r="AC496" i="1"/>
  <c r="AC624" i="1"/>
  <c r="AC492" i="1"/>
  <c r="AC620" i="1"/>
  <c r="AC488" i="1"/>
  <c r="AC616" i="1"/>
  <c r="AC484" i="1"/>
  <c r="AC612" i="1"/>
  <c r="AC480" i="1"/>
  <c r="AC608" i="1"/>
  <c r="AC476" i="1"/>
  <c r="AC604" i="1"/>
  <c r="AC472" i="1"/>
  <c r="AC600" i="1"/>
  <c r="AC468" i="1"/>
  <c r="AC596" i="1"/>
  <c r="AC464" i="1"/>
  <c r="AC592" i="1"/>
  <c r="AC460" i="1"/>
  <c r="AC588" i="1"/>
  <c r="AC456" i="1"/>
  <c r="AC584" i="1"/>
  <c r="AC452" i="1"/>
  <c r="AC580" i="1"/>
  <c r="AC448" i="1"/>
  <c r="AC576" i="1"/>
  <c r="AC444" i="1"/>
  <c r="AC572" i="1"/>
  <c r="AC440" i="1"/>
  <c r="AC568" i="1"/>
  <c r="AC436" i="1"/>
  <c r="AC564" i="1"/>
  <c r="AC432" i="1"/>
  <c r="AC560" i="1"/>
  <c r="AC428" i="1"/>
  <c r="AC556" i="1"/>
  <c r="AC424" i="1"/>
  <c r="AC552" i="1"/>
  <c r="AC420" i="1"/>
  <c r="AC548" i="1"/>
  <c r="AC416" i="1"/>
  <c r="AC544" i="1"/>
  <c r="AC412" i="1"/>
  <c r="AC540" i="1"/>
  <c r="AC408" i="1"/>
  <c r="AC536" i="1"/>
  <c r="AC404" i="1"/>
  <c r="AD532" i="1"/>
  <c r="AD400" i="1"/>
  <c r="AD653" i="1"/>
  <c r="AD521" i="1"/>
  <c r="AD649" i="1"/>
  <c r="AD517" i="1"/>
  <c r="AD645" i="1"/>
  <c r="AD513" i="1"/>
  <c r="AD641" i="1"/>
  <c r="AD509" i="1"/>
  <c r="AD637" i="1"/>
  <c r="AD505" i="1"/>
  <c r="AD633" i="1"/>
  <c r="AD501" i="1"/>
  <c r="AD629" i="1"/>
  <c r="AD497" i="1"/>
  <c r="AD625" i="1"/>
  <c r="AD493" i="1"/>
  <c r="AD621" i="1"/>
  <c r="AD489" i="1"/>
  <c r="AD617" i="1"/>
  <c r="AD485" i="1"/>
  <c r="AD613" i="1"/>
  <c r="AD481" i="1"/>
  <c r="AD609" i="1"/>
  <c r="AD477" i="1"/>
  <c r="AD605" i="1"/>
  <c r="AD473" i="1"/>
  <c r="AD601" i="1"/>
  <c r="AD469" i="1"/>
  <c r="AD597" i="1"/>
  <c r="AD465" i="1"/>
  <c r="AD593" i="1"/>
  <c r="AD461" i="1"/>
  <c r="AD589" i="1"/>
  <c r="AD457" i="1"/>
  <c r="AD585" i="1"/>
  <c r="AD453" i="1"/>
  <c r="AD581" i="1"/>
  <c r="AD449" i="1"/>
  <c r="AD577" i="1"/>
  <c r="AD445" i="1"/>
  <c r="AD573" i="1"/>
  <c r="AD441" i="1"/>
  <c r="AD569" i="1"/>
  <c r="AD437" i="1"/>
  <c r="AD565" i="1"/>
  <c r="AD433" i="1"/>
  <c r="AD561" i="1"/>
  <c r="AD429" i="1"/>
  <c r="AD557" i="1"/>
  <c r="AD425" i="1"/>
  <c r="AD553" i="1"/>
  <c r="AD421" i="1"/>
  <c r="AD549" i="1"/>
  <c r="AD417" i="1"/>
  <c r="AD545" i="1"/>
  <c r="AD413" i="1"/>
  <c r="AD541" i="1"/>
  <c r="AD409" i="1"/>
  <c r="AD537" i="1"/>
  <c r="AD405" i="1"/>
  <c r="AD533" i="1"/>
  <c r="AD401" i="1"/>
  <c r="AE654" i="1"/>
  <c r="AE391" i="1"/>
  <c r="AE522" i="1"/>
  <c r="AE650" i="1"/>
  <c r="AE387" i="1"/>
  <c r="AE518" i="1"/>
  <c r="AE646" i="1"/>
  <c r="AE383" i="1"/>
  <c r="AE514" i="1"/>
  <c r="AE642" i="1"/>
  <c r="AE379" i="1"/>
  <c r="AE510" i="1"/>
  <c r="AE638" i="1"/>
  <c r="AE375" i="1"/>
  <c r="AE506" i="1"/>
  <c r="AE634" i="1"/>
  <c r="AE371" i="1"/>
  <c r="AE502" i="1"/>
  <c r="AE630" i="1"/>
  <c r="AE367" i="1"/>
  <c r="AE498" i="1"/>
  <c r="AE626" i="1"/>
  <c r="AE363" i="1"/>
  <c r="AE494" i="1"/>
  <c r="AE622" i="1"/>
  <c r="AE359" i="1"/>
  <c r="AE490" i="1"/>
  <c r="AE618" i="1"/>
  <c r="AE355" i="1"/>
  <c r="AE486" i="1"/>
  <c r="AE614" i="1"/>
  <c r="AE351" i="1"/>
  <c r="AE482" i="1"/>
  <c r="AE610" i="1"/>
  <c r="AE347" i="1"/>
  <c r="AE478" i="1"/>
  <c r="AE606" i="1"/>
  <c r="AE343" i="1"/>
  <c r="AE474" i="1"/>
  <c r="AE602" i="1"/>
  <c r="AE339" i="1"/>
  <c r="AE470" i="1"/>
  <c r="AE598" i="1"/>
  <c r="AE335" i="1"/>
  <c r="AE466" i="1"/>
  <c r="AE594" i="1"/>
  <c r="AE331" i="1"/>
  <c r="AE462" i="1"/>
  <c r="AE590" i="1"/>
  <c r="AE327" i="1"/>
  <c r="AE458" i="1"/>
  <c r="AE586" i="1"/>
  <c r="AE323" i="1"/>
  <c r="AE454" i="1"/>
  <c r="AE582" i="1"/>
  <c r="AE319" i="1"/>
  <c r="AE450" i="1"/>
  <c r="AE578" i="1"/>
  <c r="AE315" i="1"/>
  <c r="AE446" i="1"/>
  <c r="AE574" i="1"/>
  <c r="AE311" i="1"/>
  <c r="AE442" i="1"/>
  <c r="AE570" i="1"/>
  <c r="AE307" i="1"/>
  <c r="AE438" i="1"/>
  <c r="AE566" i="1"/>
  <c r="AE303" i="1"/>
  <c r="AE434" i="1"/>
  <c r="AE562" i="1"/>
  <c r="AE299" i="1"/>
  <c r="AE430" i="1"/>
  <c r="AE558" i="1"/>
  <c r="AE295" i="1"/>
  <c r="AE426" i="1"/>
  <c r="AE554" i="1"/>
  <c r="AE291" i="1"/>
  <c r="AE422" i="1"/>
  <c r="AE550" i="1"/>
  <c r="AE287" i="1"/>
  <c r="AE418" i="1"/>
  <c r="AE546" i="1"/>
  <c r="AE283" i="1"/>
  <c r="AE414" i="1"/>
  <c r="AE542" i="1"/>
  <c r="AE279" i="1"/>
  <c r="AE410" i="1"/>
  <c r="AE538" i="1"/>
  <c r="AE275" i="1"/>
  <c r="AE406" i="1"/>
  <c r="AE534" i="1"/>
  <c r="AE271" i="1"/>
  <c r="AE402" i="1"/>
  <c r="AF655" i="1"/>
  <c r="AF523" i="1"/>
  <c r="AF651" i="1"/>
  <c r="AF519" i="1"/>
  <c r="AF647" i="1"/>
  <c r="AF515" i="1"/>
  <c r="AF643" i="1"/>
  <c r="AF511" i="1"/>
  <c r="AF639" i="1"/>
  <c r="AF507" i="1"/>
  <c r="AF635" i="1"/>
  <c r="AF503" i="1"/>
  <c r="AF631" i="1"/>
  <c r="AF499" i="1"/>
  <c r="AF627" i="1"/>
  <c r="AF495" i="1"/>
  <c r="AF623" i="1"/>
  <c r="AF491" i="1"/>
  <c r="AF619" i="1"/>
  <c r="AF487" i="1"/>
  <c r="AF615" i="1"/>
  <c r="AF483" i="1"/>
  <c r="AF611" i="1"/>
  <c r="AF479" i="1"/>
  <c r="AF607" i="1"/>
  <c r="AF475" i="1"/>
  <c r="AF603" i="1"/>
  <c r="AF471" i="1"/>
  <c r="AF599" i="1"/>
  <c r="AF467" i="1"/>
  <c r="AF595" i="1"/>
  <c r="AF463" i="1"/>
  <c r="AF591" i="1"/>
  <c r="AF459" i="1"/>
  <c r="AF587" i="1"/>
  <c r="AF455" i="1"/>
  <c r="AF583" i="1"/>
  <c r="AF451" i="1"/>
  <c r="AF579" i="1"/>
  <c r="AF447" i="1"/>
  <c r="AF575" i="1"/>
  <c r="AF443" i="1"/>
  <c r="AF571" i="1"/>
  <c r="AF439" i="1"/>
  <c r="AF567" i="1"/>
  <c r="AF435" i="1"/>
  <c r="AF563" i="1"/>
  <c r="AF431" i="1"/>
  <c r="AF559" i="1"/>
  <c r="AF427" i="1"/>
  <c r="AF555" i="1"/>
  <c r="AF423" i="1"/>
  <c r="AF551" i="1"/>
  <c r="AF419" i="1"/>
  <c r="AF547" i="1"/>
  <c r="AF415" i="1"/>
  <c r="AF543" i="1"/>
  <c r="AF411" i="1"/>
  <c r="AF539" i="1"/>
  <c r="AF407" i="1"/>
  <c r="AF535" i="1"/>
  <c r="AF403" i="1"/>
  <c r="AG656" i="1"/>
  <c r="AG524" i="1"/>
  <c r="AG652" i="1"/>
  <c r="AG520" i="1"/>
  <c r="AG648" i="1"/>
  <c r="AG516" i="1"/>
  <c r="AG644" i="1"/>
  <c r="AG512" i="1"/>
  <c r="AG640" i="1"/>
  <c r="AG508" i="1"/>
  <c r="AG636" i="1"/>
  <c r="AG504" i="1"/>
  <c r="AG632" i="1"/>
  <c r="AG500" i="1"/>
  <c r="AG628" i="1"/>
  <c r="AG496" i="1"/>
  <c r="AG624" i="1"/>
  <c r="AG492" i="1"/>
  <c r="AG620" i="1"/>
  <c r="AG488" i="1"/>
  <c r="AG616" i="1"/>
  <c r="AG484" i="1"/>
  <c r="AG612" i="1"/>
  <c r="AG480" i="1"/>
  <c r="AG608" i="1"/>
  <c r="AG476" i="1"/>
  <c r="AG604" i="1"/>
  <c r="AG472" i="1"/>
  <c r="AG600" i="1"/>
  <c r="AG468" i="1"/>
  <c r="AG596" i="1"/>
  <c r="AG464" i="1"/>
  <c r="AG592" i="1"/>
  <c r="AG460" i="1"/>
  <c r="AG588" i="1"/>
  <c r="AG456" i="1"/>
  <c r="AG584" i="1"/>
  <c r="AG452" i="1"/>
  <c r="AG580" i="1"/>
  <c r="AG448" i="1"/>
  <c r="AG576" i="1"/>
  <c r="AG444" i="1"/>
  <c r="AG572" i="1"/>
  <c r="AG440" i="1"/>
  <c r="AG568" i="1"/>
  <c r="AG436" i="1"/>
  <c r="AG564" i="1"/>
  <c r="AG432" i="1"/>
  <c r="AG560" i="1"/>
  <c r="AG428" i="1"/>
  <c r="AG556" i="1"/>
  <c r="AG424" i="1"/>
  <c r="AG552" i="1"/>
  <c r="AG420" i="1"/>
  <c r="AG548" i="1"/>
  <c r="AG416" i="1"/>
  <c r="AG544" i="1"/>
  <c r="AG412" i="1"/>
  <c r="AG540" i="1"/>
  <c r="AG408" i="1"/>
  <c r="AG536" i="1"/>
  <c r="AG404" i="1"/>
  <c r="AH532" i="1"/>
  <c r="AH400" i="1"/>
  <c r="AH653" i="1"/>
  <c r="AH521" i="1"/>
  <c r="AH649" i="1"/>
  <c r="AH517" i="1"/>
  <c r="AH645" i="1"/>
  <c r="AH513" i="1"/>
  <c r="AH641" i="1"/>
  <c r="AH509" i="1"/>
  <c r="AH637" i="1"/>
  <c r="AH505" i="1"/>
  <c r="AH633" i="1"/>
  <c r="AH501" i="1"/>
  <c r="AH629" i="1"/>
  <c r="AH497" i="1"/>
  <c r="AH625" i="1"/>
  <c r="AH493" i="1"/>
  <c r="AH621" i="1"/>
  <c r="AH489" i="1"/>
  <c r="AH617" i="1"/>
  <c r="AH485" i="1"/>
  <c r="AH613" i="1"/>
  <c r="AH481" i="1"/>
  <c r="AH609" i="1"/>
  <c r="AH477" i="1"/>
  <c r="AH605" i="1"/>
  <c r="AH473" i="1"/>
  <c r="AH601" i="1"/>
  <c r="AH469" i="1"/>
  <c r="AH597" i="1"/>
  <c r="AH465" i="1"/>
  <c r="AH593" i="1"/>
  <c r="AH461" i="1"/>
  <c r="AH589" i="1"/>
  <c r="AH457" i="1"/>
  <c r="AH585" i="1"/>
  <c r="AH453" i="1"/>
  <c r="AH581" i="1"/>
  <c r="AH449" i="1"/>
  <c r="AH577" i="1"/>
  <c r="AH445" i="1"/>
  <c r="AH573" i="1"/>
  <c r="AH441" i="1"/>
  <c r="AH569" i="1"/>
  <c r="AH437" i="1"/>
  <c r="AH565" i="1"/>
  <c r="AH433" i="1"/>
  <c r="AH561" i="1"/>
  <c r="AH429" i="1"/>
  <c r="AH557" i="1"/>
  <c r="AH425" i="1"/>
  <c r="AH553" i="1"/>
  <c r="AH421" i="1"/>
  <c r="AH549" i="1"/>
  <c r="AH417" i="1"/>
  <c r="AH545" i="1"/>
  <c r="AH413" i="1"/>
  <c r="AH541" i="1"/>
  <c r="AH409" i="1"/>
  <c r="AH537" i="1"/>
  <c r="AH405" i="1"/>
  <c r="AH533" i="1"/>
  <c r="AH401" i="1"/>
  <c r="AI654" i="1"/>
  <c r="AI522" i="1"/>
  <c r="AI650" i="1"/>
  <c r="AI518" i="1"/>
  <c r="AI646" i="1"/>
  <c r="AI514" i="1"/>
  <c r="AI642" i="1"/>
  <c r="AI510" i="1"/>
  <c r="AI638" i="1"/>
  <c r="AI506" i="1"/>
  <c r="AI634" i="1"/>
  <c r="AI502" i="1"/>
  <c r="AI630" i="1"/>
  <c r="AI498" i="1"/>
  <c r="AI626" i="1"/>
  <c r="AI494" i="1"/>
  <c r="AI622" i="1"/>
  <c r="AI490" i="1"/>
  <c r="AI618" i="1"/>
  <c r="AI486" i="1"/>
  <c r="AI614" i="1"/>
  <c r="AI482" i="1"/>
  <c r="AI610" i="1"/>
  <c r="AI478" i="1"/>
  <c r="AI606" i="1"/>
  <c r="AI474" i="1"/>
  <c r="AI602" i="1"/>
  <c r="AI470" i="1"/>
  <c r="AI598" i="1"/>
  <c r="AI466" i="1"/>
  <c r="AI594" i="1"/>
  <c r="AI462" i="1"/>
  <c r="AI590" i="1"/>
  <c r="AI458" i="1"/>
  <c r="AI586" i="1"/>
  <c r="AI454" i="1"/>
  <c r="AI582" i="1"/>
  <c r="AI450" i="1"/>
  <c r="AI578" i="1"/>
  <c r="AI446" i="1"/>
  <c r="AI574" i="1"/>
  <c r="AI442" i="1"/>
  <c r="AI570" i="1"/>
  <c r="AI438" i="1"/>
  <c r="AI566" i="1"/>
  <c r="AI434" i="1"/>
  <c r="AI562" i="1"/>
  <c r="AI430" i="1"/>
  <c r="AI558" i="1"/>
  <c r="AI426" i="1"/>
  <c r="AI554" i="1"/>
  <c r="AI422" i="1"/>
  <c r="AI550" i="1"/>
  <c r="AI418" i="1"/>
  <c r="AI546" i="1"/>
  <c r="AI414" i="1"/>
  <c r="AI542" i="1"/>
  <c r="AI410" i="1"/>
  <c r="AI538" i="1"/>
  <c r="AI406" i="1"/>
  <c r="AI534" i="1"/>
  <c r="AI402" i="1"/>
  <c r="AJ655" i="1"/>
  <c r="AJ523" i="1"/>
  <c r="AJ651" i="1"/>
  <c r="AJ519" i="1"/>
  <c r="AJ647" i="1"/>
  <c r="AJ515" i="1"/>
  <c r="AJ643" i="1"/>
  <c r="AJ511" i="1"/>
  <c r="AJ639" i="1"/>
  <c r="AJ507" i="1"/>
  <c r="AJ635" i="1"/>
  <c r="AJ503" i="1"/>
  <c r="AJ631" i="1"/>
  <c r="AJ499" i="1"/>
  <c r="AJ627" i="1"/>
  <c r="AJ495" i="1"/>
  <c r="AJ623" i="1"/>
  <c r="AJ491" i="1"/>
  <c r="AJ619" i="1"/>
  <c r="AJ487" i="1"/>
  <c r="AJ615" i="1"/>
  <c r="AJ483" i="1"/>
  <c r="AJ611" i="1"/>
  <c r="AJ479" i="1"/>
  <c r="AJ607" i="1"/>
  <c r="AJ475" i="1"/>
  <c r="AJ603" i="1"/>
  <c r="AJ471" i="1"/>
  <c r="AJ599" i="1"/>
  <c r="AJ467" i="1"/>
  <c r="AJ595" i="1"/>
  <c r="AJ463" i="1"/>
  <c r="AJ591" i="1"/>
  <c r="AJ459" i="1"/>
  <c r="AJ587" i="1"/>
  <c r="AJ455" i="1"/>
  <c r="AJ583" i="1"/>
  <c r="AJ451" i="1"/>
  <c r="AJ579" i="1"/>
  <c r="AJ447" i="1"/>
  <c r="AJ575" i="1"/>
  <c r="AJ443" i="1"/>
  <c r="AJ571" i="1"/>
  <c r="AJ439" i="1"/>
  <c r="AJ567" i="1"/>
  <c r="AJ435" i="1"/>
  <c r="AJ563" i="1"/>
  <c r="AJ431" i="1"/>
  <c r="AJ559" i="1"/>
  <c r="AJ427" i="1"/>
  <c r="AJ555" i="1"/>
  <c r="AJ423" i="1"/>
  <c r="AJ551" i="1"/>
  <c r="AJ419" i="1"/>
  <c r="AJ547" i="1"/>
  <c r="AJ415" i="1"/>
  <c r="AJ543" i="1"/>
  <c r="AJ411" i="1"/>
  <c r="AJ539" i="1"/>
  <c r="AJ407" i="1"/>
  <c r="AJ535" i="1"/>
  <c r="AJ403" i="1"/>
  <c r="AK656" i="1"/>
  <c r="AK524" i="1"/>
  <c r="AK652" i="1"/>
  <c r="AK520" i="1"/>
  <c r="AK648" i="1"/>
  <c r="AK516" i="1"/>
  <c r="AK644" i="1"/>
  <c r="AK512" i="1"/>
  <c r="AK640" i="1"/>
  <c r="AK508" i="1"/>
  <c r="AK636" i="1"/>
  <c r="AK504" i="1"/>
  <c r="AK632" i="1"/>
  <c r="AK500" i="1"/>
  <c r="AK628" i="1"/>
  <c r="AK496" i="1"/>
  <c r="AK624" i="1"/>
  <c r="AK492" i="1"/>
  <c r="AK620" i="1"/>
  <c r="AK488" i="1"/>
  <c r="AK616" i="1"/>
  <c r="AK484" i="1"/>
  <c r="AK612" i="1"/>
  <c r="AK480" i="1"/>
  <c r="AK608" i="1"/>
  <c r="AK476" i="1"/>
  <c r="AK604" i="1"/>
  <c r="AK472" i="1"/>
  <c r="AK600" i="1"/>
  <c r="AK468" i="1"/>
  <c r="AK596" i="1"/>
  <c r="AK464" i="1"/>
  <c r="AK592" i="1"/>
  <c r="AK460" i="1"/>
  <c r="AK588" i="1"/>
  <c r="AK456" i="1"/>
  <c r="AK584" i="1"/>
  <c r="AK452" i="1"/>
  <c r="AK580" i="1"/>
  <c r="AK448" i="1"/>
  <c r="AK576" i="1"/>
  <c r="AK444" i="1"/>
  <c r="AK572" i="1"/>
  <c r="AK440" i="1"/>
  <c r="AK568" i="1"/>
  <c r="AK436" i="1"/>
  <c r="AK564" i="1"/>
  <c r="AK432" i="1"/>
  <c r="AK560" i="1"/>
  <c r="AK428" i="1"/>
  <c r="AK556" i="1"/>
  <c r="AK424" i="1"/>
  <c r="AK552" i="1"/>
  <c r="AK420" i="1"/>
  <c r="AK548" i="1"/>
  <c r="AK416" i="1"/>
  <c r="AK544" i="1"/>
  <c r="AK412" i="1"/>
  <c r="AK540" i="1"/>
  <c r="AK408" i="1"/>
  <c r="AK536" i="1"/>
  <c r="AK404" i="1"/>
  <c r="AL532" i="1"/>
  <c r="AL400" i="1"/>
  <c r="AL653" i="1"/>
  <c r="AL521" i="1"/>
  <c r="AL649" i="1"/>
  <c r="AL517" i="1"/>
  <c r="AL645" i="1"/>
  <c r="AL513" i="1"/>
  <c r="AL641" i="1"/>
  <c r="AL509" i="1"/>
  <c r="AL637" i="1"/>
  <c r="AL505" i="1"/>
  <c r="AL633" i="1"/>
  <c r="AL501" i="1"/>
  <c r="AL629" i="1"/>
  <c r="AL497" i="1"/>
  <c r="AL625" i="1"/>
  <c r="AL493" i="1"/>
  <c r="AL621" i="1"/>
  <c r="AL489" i="1"/>
  <c r="AL617" i="1"/>
  <c r="AL485" i="1"/>
  <c r="AL613" i="1"/>
  <c r="AL481" i="1"/>
  <c r="AL609" i="1"/>
  <c r="AL477" i="1"/>
  <c r="AL605" i="1"/>
  <c r="AL473" i="1"/>
  <c r="AL601" i="1"/>
  <c r="AL469" i="1"/>
  <c r="AL597" i="1"/>
  <c r="AL465" i="1"/>
  <c r="AL593" i="1"/>
  <c r="AL461" i="1"/>
  <c r="AL589" i="1"/>
  <c r="AL457" i="1"/>
  <c r="AL585" i="1"/>
  <c r="AL453" i="1"/>
  <c r="AL581" i="1"/>
  <c r="AL449" i="1"/>
  <c r="AL577" i="1"/>
  <c r="AL445" i="1"/>
  <c r="AL573" i="1"/>
  <c r="AL441" i="1"/>
  <c r="AL569" i="1"/>
  <c r="AL437" i="1"/>
  <c r="AL565" i="1"/>
  <c r="AL433" i="1"/>
  <c r="AL561" i="1"/>
  <c r="AL429" i="1"/>
  <c r="AL557" i="1"/>
  <c r="AL425" i="1"/>
  <c r="AL553" i="1"/>
  <c r="AL421" i="1"/>
  <c r="AL549" i="1"/>
  <c r="AL417" i="1"/>
  <c r="AL545" i="1"/>
  <c r="AL413" i="1"/>
  <c r="AL541" i="1"/>
  <c r="AL409" i="1"/>
  <c r="AL537" i="1"/>
  <c r="AL405" i="1"/>
  <c r="AL533" i="1"/>
  <c r="AL401" i="1"/>
  <c r="AM654" i="1"/>
  <c r="AM522" i="1"/>
  <c r="AM650" i="1"/>
  <c r="AM518" i="1"/>
  <c r="AM646" i="1"/>
  <c r="AM514" i="1"/>
  <c r="AM642" i="1"/>
  <c r="AM510" i="1"/>
  <c r="AM638" i="1"/>
  <c r="AM506" i="1"/>
  <c r="AM634" i="1"/>
  <c r="AM502" i="1"/>
  <c r="AM630" i="1"/>
  <c r="AM498" i="1"/>
  <c r="AM626" i="1"/>
  <c r="AM494" i="1"/>
  <c r="AM622" i="1"/>
  <c r="AM490" i="1"/>
  <c r="AM618" i="1"/>
  <c r="AM486" i="1"/>
  <c r="AM614" i="1"/>
  <c r="AM482" i="1"/>
  <c r="AM610" i="1"/>
  <c r="AM478" i="1"/>
  <c r="AM606" i="1"/>
  <c r="AM474" i="1"/>
  <c r="AM602" i="1"/>
  <c r="AM470" i="1"/>
  <c r="AM598" i="1"/>
  <c r="AM466" i="1"/>
  <c r="AM594" i="1"/>
  <c r="AM462" i="1"/>
  <c r="AM590" i="1"/>
  <c r="AM458" i="1"/>
  <c r="AM586" i="1"/>
  <c r="AM454" i="1"/>
  <c r="AM582" i="1"/>
  <c r="AM450" i="1"/>
  <c r="AM578" i="1"/>
  <c r="AM446" i="1"/>
  <c r="AM574" i="1"/>
  <c r="AM442" i="1"/>
  <c r="AM570" i="1"/>
  <c r="AM438" i="1"/>
  <c r="AM566" i="1"/>
  <c r="AM434" i="1"/>
  <c r="AM562" i="1"/>
  <c r="AM430" i="1"/>
  <c r="AM558" i="1"/>
  <c r="AM426" i="1"/>
  <c r="AM554" i="1"/>
  <c r="AM422" i="1"/>
  <c r="AM550" i="1"/>
  <c r="AM418" i="1"/>
  <c r="AM546" i="1"/>
  <c r="AM414" i="1"/>
  <c r="AM542" i="1"/>
  <c r="AM410" i="1"/>
  <c r="AM538" i="1"/>
  <c r="AM406" i="1"/>
  <c r="AM534" i="1"/>
  <c r="AM402" i="1"/>
  <c r="AN655" i="1"/>
  <c r="AN523" i="1"/>
  <c r="AN651" i="1"/>
  <c r="AN519" i="1"/>
  <c r="AN647" i="1"/>
  <c r="AN515" i="1"/>
  <c r="AN643" i="1"/>
  <c r="AN511" i="1"/>
  <c r="AN639" i="1"/>
  <c r="AN507" i="1"/>
  <c r="AN635" i="1"/>
  <c r="AN503" i="1"/>
  <c r="AN631" i="1"/>
  <c r="AN499" i="1"/>
  <c r="AN627" i="1"/>
  <c r="AN495" i="1"/>
  <c r="AN623" i="1"/>
  <c r="AN491" i="1"/>
  <c r="AN619" i="1"/>
  <c r="AN487" i="1"/>
  <c r="AN615" i="1"/>
  <c r="AN483" i="1"/>
  <c r="AN611" i="1"/>
  <c r="AN479" i="1"/>
  <c r="AN607" i="1"/>
  <c r="AN475" i="1"/>
  <c r="AN603" i="1"/>
  <c r="AN471" i="1"/>
  <c r="AN599" i="1"/>
  <c r="AN467" i="1"/>
  <c r="AN595" i="1"/>
  <c r="AN463" i="1"/>
  <c r="AN591" i="1"/>
  <c r="AN459" i="1"/>
  <c r="AN587" i="1"/>
  <c r="AN455" i="1"/>
  <c r="AN583" i="1"/>
  <c r="AN451" i="1"/>
  <c r="AN579" i="1"/>
  <c r="AN447" i="1"/>
  <c r="AN575" i="1"/>
  <c r="AN443" i="1"/>
  <c r="AN571" i="1"/>
  <c r="AN439" i="1"/>
  <c r="AN567" i="1"/>
  <c r="AN435" i="1"/>
  <c r="AN563" i="1"/>
  <c r="AN431" i="1"/>
  <c r="AN559" i="1"/>
  <c r="AN427" i="1"/>
  <c r="AN555" i="1"/>
  <c r="AN423" i="1"/>
  <c r="AN551" i="1"/>
  <c r="AN419" i="1"/>
  <c r="AN547" i="1"/>
  <c r="AN415" i="1"/>
  <c r="AN543" i="1"/>
  <c r="AN411" i="1"/>
  <c r="AN539" i="1"/>
  <c r="AN407" i="1"/>
  <c r="AN535" i="1"/>
  <c r="AN403" i="1"/>
  <c r="AO656" i="1"/>
  <c r="AO524" i="1"/>
  <c r="AO652" i="1"/>
  <c r="AO520" i="1"/>
  <c r="AO648" i="1"/>
  <c r="AO516" i="1"/>
  <c r="AO644" i="1"/>
  <c r="AO512" i="1"/>
  <c r="AO640" i="1"/>
  <c r="AO508" i="1"/>
  <c r="AO636" i="1"/>
  <c r="AO504" i="1"/>
  <c r="AO632" i="1"/>
  <c r="AO500" i="1"/>
  <c r="AO628" i="1"/>
  <c r="AO496" i="1"/>
  <c r="AO624" i="1"/>
  <c r="AO492" i="1"/>
  <c r="AO620" i="1"/>
  <c r="AO488" i="1"/>
  <c r="AO616" i="1"/>
  <c r="AO484" i="1"/>
  <c r="AO612" i="1"/>
  <c r="AO480" i="1"/>
  <c r="AO608" i="1"/>
  <c r="AO476" i="1"/>
  <c r="AO604" i="1"/>
  <c r="AO472" i="1"/>
  <c r="AO600" i="1"/>
  <c r="AO468" i="1"/>
  <c r="AO596" i="1"/>
  <c r="AO464" i="1"/>
  <c r="AO592" i="1"/>
  <c r="AO460" i="1"/>
  <c r="AO588" i="1"/>
  <c r="AO456" i="1"/>
  <c r="AO584" i="1"/>
  <c r="AO452" i="1"/>
  <c r="AO580" i="1"/>
  <c r="AO448" i="1"/>
  <c r="AO576" i="1"/>
  <c r="AO444" i="1"/>
  <c r="AO572" i="1"/>
  <c r="AO440" i="1"/>
  <c r="AO568" i="1"/>
  <c r="AO436" i="1"/>
  <c r="AO564" i="1"/>
  <c r="AO432" i="1"/>
  <c r="AO560" i="1"/>
  <c r="AO428" i="1"/>
  <c r="AO556" i="1"/>
  <c r="AO424" i="1"/>
  <c r="AO552" i="1"/>
  <c r="AO420" i="1"/>
  <c r="AO548" i="1"/>
  <c r="AO416" i="1"/>
  <c r="AO544" i="1"/>
  <c r="AO412" i="1"/>
  <c r="AO540" i="1"/>
  <c r="AO408" i="1"/>
  <c r="AO536" i="1"/>
  <c r="AO404" i="1"/>
  <c r="AP532" i="1"/>
  <c r="AP400" i="1"/>
  <c r="AP653" i="1"/>
  <c r="AP521" i="1"/>
  <c r="AP649" i="1"/>
  <c r="AP517" i="1"/>
  <c r="AP645" i="1"/>
  <c r="AP513" i="1"/>
  <c r="AP641" i="1"/>
  <c r="AP509" i="1"/>
  <c r="AP637" i="1"/>
  <c r="AP505" i="1"/>
  <c r="AP633" i="1"/>
  <c r="AP501" i="1"/>
  <c r="AP629" i="1"/>
  <c r="AP497" i="1"/>
  <c r="AP625" i="1"/>
  <c r="AP493" i="1"/>
  <c r="AP621" i="1"/>
  <c r="AP489" i="1"/>
  <c r="AP617" i="1"/>
  <c r="AP485" i="1"/>
  <c r="AP613" i="1"/>
  <c r="AP481" i="1"/>
  <c r="AP609" i="1"/>
  <c r="AP477" i="1"/>
  <c r="AP605" i="1"/>
  <c r="AP473" i="1"/>
  <c r="AP601" i="1"/>
  <c r="AP469" i="1"/>
  <c r="AP597" i="1"/>
  <c r="AP465" i="1"/>
  <c r="AP593" i="1"/>
  <c r="AP461" i="1"/>
  <c r="AP589" i="1"/>
  <c r="AP457" i="1"/>
  <c r="AP585" i="1"/>
  <c r="AP453" i="1"/>
  <c r="AP581" i="1"/>
  <c r="AP449" i="1"/>
  <c r="AP577" i="1"/>
  <c r="AP445" i="1"/>
  <c r="AP573" i="1"/>
  <c r="AP441" i="1"/>
  <c r="AP569" i="1"/>
  <c r="AP437" i="1"/>
  <c r="AP565" i="1"/>
  <c r="AP433" i="1"/>
  <c r="AP561" i="1"/>
  <c r="AP429" i="1"/>
  <c r="AP557" i="1"/>
  <c r="AP425" i="1"/>
  <c r="AP553" i="1"/>
  <c r="AP421" i="1"/>
  <c r="AP549" i="1"/>
  <c r="AP417" i="1"/>
  <c r="AP545" i="1"/>
  <c r="AP413" i="1"/>
  <c r="AP541" i="1"/>
  <c r="AP409" i="1"/>
  <c r="AP537" i="1"/>
  <c r="AP405" i="1"/>
  <c r="AP533" i="1"/>
  <c r="AP401" i="1"/>
  <c r="AQ654" i="1"/>
  <c r="AQ522" i="1"/>
  <c r="AQ650" i="1"/>
  <c r="AQ518" i="1"/>
  <c r="AQ646" i="1"/>
  <c r="AQ514" i="1"/>
  <c r="AQ642" i="1"/>
  <c r="AQ510" i="1"/>
  <c r="AQ638" i="1"/>
  <c r="AQ506" i="1"/>
  <c r="AQ634" i="1"/>
  <c r="AQ502" i="1"/>
  <c r="AQ630" i="1"/>
  <c r="AQ498" i="1"/>
  <c r="AQ626" i="1"/>
  <c r="AQ494" i="1"/>
  <c r="AQ622" i="1"/>
  <c r="AQ490" i="1"/>
  <c r="AQ618" i="1"/>
  <c r="AQ486" i="1"/>
  <c r="AQ614" i="1"/>
  <c r="AQ482" i="1"/>
  <c r="AQ610" i="1"/>
  <c r="AQ478" i="1"/>
  <c r="AQ606" i="1"/>
  <c r="AQ474" i="1"/>
  <c r="AQ602" i="1"/>
  <c r="AQ470" i="1"/>
  <c r="AQ598" i="1"/>
  <c r="AQ466" i="1"/>
  <c r="AQ594" i="1"/>
  <c r="AQ462" i="1"/>
  <c r="AQ590" i="1"/>
  <c r="AQ458" i="1"/>
  <c r="AQ586" i="1"/>
  <c r="AQ454" i="1"/>
  <c r="AQ582" i="1"/>
  <c r="AQ450" i="1"/>
  <c r="AQ578" i="1"/>
  <c r="AQ446" i="1"/>
  <c r="AQ574" i="1"/>
  <c r="AQ442" i="1"/>
  <c r="AQ570" i="1"/>
  <c r="AQ438" i="1"/>
  <c r="AQ566" i="1"/>
  <c r="AQ434" i="1"/>
  <c r="AQ562" i="1"/>
  <c r="AQ430" i="1"/>
  <c r="AQ558" i="1"/>
  <c r="AQ426" i="1"/>
  <c r="AQ554" i="1"/>
  <c r="AQ422" i="1"/>
  <c r="AQ550" i="1"/>
  <c r="AQ418" i="1"/>
  <c r="AQ546" i="1"/>
  <c r="AQ414" i="1"/>
  <c r="AQ542" i="1"/>
  <c r="AQ410" i="1"/>
  <c r="AQ538" i="1"/>
  <c r="AQ406" i="1"/>
  <c r="AQ534" i="1"/>
  <c r="AQ402" i="1"/>
  <c r="AR655" i="1"/>
  <c r="AR523" i="1"/>
  <c r="AR651" i="1"/>
  <c r="AR519" i="1"/>
  <c r="AR647" i="1"/>
  <c r="AR515" i="1"/>
  <c r="AR643" i="1"/>
  <c r="AR511" i="1"/>
  <c r="AR639" i="1"/>
  <c r="AR507" i="1"/>
  <c r="AR635" i="1"/>
  <c r="AR503" i="1"/>
  <c r="AR631" i="1"/>
  <c r="AR499" i="1"/>
  <c r="AR627" i="1"/>
  <c r="AR495" i="1"/>
  <c r="AR623" i="1"/>
  <c r="AR491" i="1"/>
  <c r="AR619" i="1"/>
  <c r="AR487" i="1"/>
  <c r="AR615" i="1"/>
  <c r="AR483" i="1"/>
  <c r="AR611" i="1"/>
  <c r="AR479" i="1"/>
  <c r="AR607" i="1"/>
  <c r="AR475" i="1"/>
  <c r="AR603" i="1"/>
  <c r="AR471" i="1"/>
  <c r="AR599" i="1"/>
  <c r="AR467" i="1"/>
  <c r="AR595" i="1"/>
  <c r="AR463" i="1"/>
  <c r="AR591" i="1"/>
  <c r="AR459" i="1"/>
  <c r="AR587" i="1"/>
  <c r="AR455" i="1"/>
  <c r="AR583" i="1"/>
  <c r="AR451" i="1"/>
  <c r="AR579" i="1"/>
  <c r="AR447" i="1"/>
  <c r="AR575" i="1"/>
  <c r="AR443" i="1"/>
  <c r="AR571" i="1"/>
  <c r="AR439" i="1"/>
  <c r="AR567" i="1"/>
  <c r="AR435" i="1"/>
  <c r="AR563" i="1"/>
  <c r="AR431" i="1"/>
  <c r="AR559" i="1"/>
  <c r="AR427" i="1"/>
  <c r="AR555" i="1"/>
  <c r="AR423" i="1"/>
  <c r="AR551" i="1"/>
  <c r="AR419" i="1"/>
  <c r="AR547" i="1"/>
  <c r="AR415" i="1"/>
  <c r="AR543" i="1"/>
  <c r="AR411" i="1"/>
  <c r="AR539" i="1"/>
  <c r="AR407" i="1"/>
  <c r="AR535" i="1"/>
  <c r="AR403" i="1"/>
  <c r="H652" i="1"/>
  <c r="H520" i="1"/>
  <c r="H636" i="1"/>
  <c r="H504" i="1"/>
  <c r="H632" i="1"/>
  <c r="H500" i="1"/>
  <c r="H620" i="1"/>
  <c r="H488" i="1"/>
  <c r="H608" i="1"/>
  <c r="H476" i="1"/>
  <c r="H596" i="1"/>
  <c r="H464" i="1"/>
  <c r="H580" i="1"/>
  <c r="H448" i="1"/>
  <c r="H572" i="1"/>
  <c r="H440" i="1"/>
  <c r="H556" i="1"/>
  <c r="H424" i="1"/>
  <c r="H544" i="1"/>
  <c r="H412" i="1"/>
  <c r="H536" i="1"/>
  <c r="H404" i="1"/>
  <c r="M653" i="1"/>
  <c r="M521" i="1"/>
  <c r="M637" i="1"/>
  <c r="M505" i="1"/>
  <c r="M625" i="1"/>
  <c r="M493" i="1"/>
  <c r="M609" i="1"/>
  <c r="M477" i="1"/>
  <c r="M589" i="1"/>
  <c r="M457" i="1"/>
  <c r="M569" i="1"/>
  <c r="M437" i="1"/>
  <c r="M553" i="1"/>
  <c r="M421" i="1"/>
  <c r="M541" i="1"/>
  <c r="M409" i="1"/>
  <c r="P644" i="1"/>
  <c r="P512" i="1"/>
  <c r="P612" i="1"/>
  <c r="P480" i="1"/>
  <c r="P540" i="1"/>
  <c r="P408" i="1"/>
  <c r="Q386" i="1"/>
  <c r="Q517" i="1"/>
  <c r="Q649" i="1"/>
  <c r="Q370" i="1"/>
  <c r="Q501" i="1"/>
  <c r="Q633" i="1"/>
  <c r="Q354" i="1"/>
  <c r="Q485" i="1"/>
  <c r="Q617" i="1"/>
  <c r="Q346" i="1"/>
  <c r="Q477" i="1"/>
  <c r="Q609" i="1"/>
  <c r="Q330" i="1"/>
  <c r="Q461" i="1"/>
  <c r="Q593" i="1"/>
  <c r="Q314" i="1"/>
  <c r="Q445" i="1"/>
  <c r="Q577" i="1"/>
  <c r="Q298" i="1"/>
  <c r="Q429" i="1"/>
  <c r="Q561" i="1"/>
  <c r="Q278" i="1"/>
  <c r="Q409" i="1"/>
  <c r="Q541" i="1"/>
  <c r="U653" i="1"/>
  <c r="U521" i="1"/>
  <c r="U633" i="1"/>
  <c r="U501" i="1"/>
  <c r="U617" i="1"/>
  <c r="U485" i="1"/>
  <c r="U601" i="1"/>
  <c r="U469" i="1"/>
  <c r="U589" i="1"/>
  <c r="U457" i="1"/>
  <c r="U573" i="1"/>
  <c r="U441" i="1"/>
  <c r="U553" i="1"/>
  <c r="U421" i="1"/>
  <c r="U537" i="1"/>
  <c r="U405" i="1"/>
  <c r="V646" i="1"/>
  <c r="V514" i="1"/>
  <c r="V630" i="1"/>
  <c r="V498" i="1"/>
  <c r="V614" i="1"/>
  <c r="V482" i="1"/>
  <c r="V598" i="1"/>
  <c r="V466" i="1"/>
  <c r="V582" i="1"/>
  <c r="V450" i="1"/>
  <c r="V566" i="1"/>
  <c r="V434" i="1"/>
  <c r="V550" i="1"/>
  <c r="V418" i="1"/>
  <c r="V534" i="1"/>
  <c r="V402" i="1"/>
  <c r="W376" i="1"/>
  <c r="W639" i="1"/>
  <c r="W247" i="1"/>
  <c r="W507" i="1"/>
  <c r="W360" i="1"/>
  <c r="W623" i="1"/>
  <c r="W231" i="1"/>
  <c r="W491" i="1"/>
  <c r="W348" i="1"/>
  <c r="W611" i="1"/>
  <c r="W219" i="1"/>
  <c r="W479" i="1"/>
  <c r="W332" i="1"/>
  <c r="W595" i="1"/>
  <c r="W203" i="1"/>
  <c r="W463" i="1"/>
  <c r="W316" i="1"/>
  <c r="W579" i="1"/>
  <c r="W187" i="1"/>
  <c r="W447" i="1"/>
  <c r="W300" i="1"/>
  <c r="W563" i="1"/>
  <c r="W171" i="1"/>
  <c r="W431" i="1"/>
  <c r="W284" i="1"/>
  <c r="W547" i="1"/>
  <c r="W155" i="1"/>
  <c r="W415" i="1"/>
  <c r="X656" i="1"/>
  <c r="X524" i="1"/>
  <c r="X636" i="1"/>
  <c r="X504" i="1"/>
  <c r="X620" i="1"/>
  <c r="X488" i="1"/>
  <c r="X608" i="1"/>
  <c r="X476" i="1"/>
  <c r="X592" i="1"/>
  <c r="X460" i="1"/>
  <c r="X576" i="1"/>
  <c r="X444" i="1"/>
  <c r="X556" i="1"/>
  <c r="X424" i="1"/>
  <c r="X536" i="1"/>
  <c r="X404" i="1"/>
  <c r="Z646" i="1"/>
  <c r="Z514" i="1"/>
  <c r="H647" i="1"/>
  <c r="H515" i="1"/>
  <c r="G532" i="1"/>
  <c r="G400" i="1"/>
  <c r="G533" i="1"/>
  <c r="G401" i="1"/>
  <c r="H654" i="1"/>
  <c r="H522" i="1"/>
  <c r="H650" i="1"/>
  <c r="H518" i="1"/>
  <c r="H646" i="1"/>
  <c r="H514" i="1"/>
  <c r="H642" i="1"/>
  <c r="H510" i="1"/>
  <c r="H638" i="1"/>
  <c r="H506" i="1"/>
  <c r="H634" i="1"/>
  <c r="H502" i="1"/>
  <c r="H630" i="1"/>
  <c r="H498" i="1"/>
  <c r="H626" i="1"/>
  <c r="H494" i="1"/>
  <c r="H622" i="1"/>
  <c r="H490" i="1"/>
  <c r="H618" i="1"/>
  <c r="H486" i="1"/>
  <c r="H614" i="1"/>
  <c r="H482" i="1"/>
  <c r="H610" i="1"/>
  <c r="H478" i="1"/>
  <c r="H606" i="1"/>
  <c r="H474" i="1"/>
  <c r="H602" i="1"/>
  <c r="H470" i="1"/>
  <c r="H598" i="1"/>
  <c r="H466" i="1"/>
  <c r="H594" i="1"/>
  <c r="H462" i="1"/>
  <c r="H590" i="1"/>
  <c r="H458" i="1"/>
  <c r="H586" i="1"/>
  <c r="H454" i="1"/>
  <c r="H582" i="1"/>
  <c r="H450" i="1"/>
  <c r="H578" i="1"/>
  <c r="H446" i="1"/>
  <c r="H574" i="1"/>
  <c r="H442" i="1"/>
  <c r="H570" i="1"/>
  <c r="H438" i="1"/>
  <c r="H566" i="1"/>
  <c r="H434" i="1"/>
  <c r="H562" i="1"/>
  <c r="H430" i="1"/>
  <c r="H558" i="1"/>
  <c r="H426" i="1"/>
  <c r="H554" i="1"/>
  <c r="H422" i="1"/>
  <c r="H550" i="1"/>
  <c r="H418" i="1"/>
  <c r="H546" i="1"/>
  <c r="H414" i="1"/>
  <c r="H542" i="1"/>
  <c r="H410" i="1"/>
  <c r="H538" i="1"/>
  <c r="H406" i="1"/>
  <c r="H534" i="1"/>
  <c r="H402" i="1"/>
  <c r="J620" i="1"/>
  <c r="J488" i="1"/>
  <c r="J556" i="1"/>
  <c r="J424" i="1"/>
  <c r="J540" i="1"/>
  <c r="J408" i="1"/>
  <c r="K532" i="1"/>
  <c r="K400" i="1"/>
  <c r="K533" i="1"/>
  <c r="K401" i="1"/>
  <c r="M655" i="1"/>
  <c r="M523" i="1"/>
  <c r="M651" i="1"/>
  <c r="M519" i="1"/>
  <c r="M647" i="1"/>
  <c r="M515" i="1"/>
  <c r="M643" i="1"/>
  <c r="M511" i="1"/>
  <c r="M639" i="1"/>
  <c r="M507" i="1"/>
  <c r="M635" i="1"/>
  <c r="M503" i="1"/>
  <c r="M631" i="1"/>
  <c r="M499" i="1"/>
  <c r="M627" i="1"/>
  <c r="M495" i="1"/>
  <c r="M623" i="1"/>
  <c r="M491" i="1"/>
  <c r="M619" i="1"/>
  <c r="M487" i="1"/>
  <c r="M615" i="1"/>
  <c r="M483" i="1"/>
  <c r="M611" i="1"/>
  <c r="M479" i="1"/>
  <c r="M607" i="1"/>
  <c r="M475" i="1"/>
  <c r="M603" i="1"/>
  <c r="M471" i="1"/>
  <c r="M599" i="1"/>
  <c r="M467" i="1"/>
  <c r="M595" i="1"/>
  <c r="M463" i="1"/>
  <c r="M591" i="1"/>
  <c r="M459" i="1"/>
  <c r="M587" i="1"/>
  <c r="M455" i="1"/>
  <c r="M583" i="1"/>
  <c r="M451" i="1"/>
  <c r="M579" i="1"/>
  <c r="M447" i="1"/>
  <c r="M575" i="1"/>
  <c r="M443" i="1"/>
  <c r="M571" i="1"/>
  <c r="M439" i="1"/>
  <c r="M567" i="1"/>
  <c r="M435" i="1"/>
  <c r="M563" i="1"/>
  <c r="M431" i="1"/>
  <c r="M559" i="1"/>
  <c r="M427" i="1"/>
  <c r="M555" i="1"/>
  <c r="M423" i="1"/>
  <c r="M551" i="1"/>
  <c r="M419" i="1"/>
  <c r="M547" i="1"/>
  <c r="M415" i="1"/>
  <c r="M543" i="1"/>
  <c r="M411" i="1"/>
  <c r="M539" i="1"/>
  <c r="M407" i="1"/>
  <c r="M535" i="1"/>
  <c r="M403" i="1"/>
  <c r="O400" i="1"/>
  <c r="O532" i="1"/>
  <c r="O401" i="1"/>
  <c r="O533" i="1"/>
  <c r="Q392" i="1"/>
  <c r="Q523" i="1"/>
  <c r="Q655" i="1"/>
  <c r="Q388" i="1"/>
  <c r="Q519" i="1"/>
  <c r="Q651" i="1"/>
  <c r="Q384" i="1"/>
  <c r="Q515" i="1"/>
  <c r="Q647" i="1"/>
  <c r="Q380" i="1"/>
  <c r="Q511" i="1"/>
  <c r="Q643" i="1"/>
  <c r="Q376" i="1"/>
  <c r="Q507" i="1"/>
  <c r="Q639" i="1"/>
  <c r="Q372" i="1"/>
  <c r="Q503" i="1"/>
  <c r="Q635" i="1"/>
  <c r="Q368" i="1"/>
  <c r="Q499" i="1"/>
  <c r="Q631" i="1"/>
  <c r="Q364" i="1"/>
  <c r="Q495" i="1"/>
  <c r="Q627" i="1"/>
  <c r="Q360" i="1"/>
  <c r="Q491" i="1"/>
  <c r="Q623" i="1"/>
  <c r="Q356" i="1"/>
  <c r="Q487" i="1"/>
  <c r="Q619" i="1"/>
  <c r="Q352" i="1"/>
  <c r="Q483" i="1"/>
  <c r="Q615" i="1"/>
  <c r="Q348" i="1"/>
  <c r="Q479" i="1"/>
  <c r="Q611" i="1"/>
  <c r="Q344" i="1"/>
  <c r="Q475" i="1"/>
  <c r="Q607" i="1"/>
  <c r="Q340" i="1"/>
  <c r="Q471" i="1"/>
  <c r="Q603" i="1"/>
  <c r="Q336" i="1"/>
  <c r="Q467" i="1"/>
  <c r="Q599" i="1"/>
  <c r="Q332" i="1"/>
  <c r="Q463" i="1"/>
  <c r="Q595" i="1"/>
  <c r="Q328" i="1"/>
  <c r="Q459" i="1"/>
  <c r="Q591" i="1"/>
  <c r="Q324" i="1"/>
  <c r="Q455" i="1"/>
  <c r="Q587" i="1"/>
  <c r="Q320" i="1"/>
  <c r="Q451" i="1"/>
  <c r="Q583" i="1"/>
  <c r="Q316" i="1"/>
  <c r="Q447" i="1"/>
  <c r="Q579" i="1"/>
  <c r="Q312" i="1"/>
  <c r="Q443" i="1"/>
  <c r="Q575" i="1"/>
  <c r="Q308" i="1"/>
  <c r="Q439" i="1"/>
  <c r="Q571" i="1"/>
  <c r="Q304" i="1"/>
  <c r="Q435" i="1"/>
  <c r="Q567" i="1"/>
  <c r="Q300" i="1"/>
  <c r="Q431" i="1"/>
  <c r="Q563" i="1"/>
  <c r="Q296" i="1"/>
  <c r="Q427" i="1"/>
  <c r="Q559" i="1"/>
  <c r="Q292" i="1"/>
  <c r="Q423" i="1"/>
  <c r="Q555" i="1"/>
  <c r="Q288" i="1"/>
  <c r="Q419" i="1"/>
  <c r="Q551" i="1"/>
  <c r="Q284" i="1"/>
  <c r="Q415" i="1"/>
  <c r="Q547" i="1"/>
  <c r="Q280" i="1"/>
  <c r="Q411" i="1"/>
  <c r="Q543" i="1"/>
  <c r="Q276" i="1"/>
  <c r="Q407" i="1"/>
  <c r="Q539" i="1"/>
  <c r="Q272" i="1"/>
  <c r="Q403" i="1"/>
  <c r="Q535" i="1"/>
  <c r="S532" i="1"/>
  <c r="S400" i="1"/>
  <c r="S533" i="1"/>
  <c r="S401" i="1"/>
  <c r="U655" i="1"/>
  <c r="U523" i="1"/>
  <c r="U651" i="1"/>
  <c r="U519" i="1"/>
  <c r="U647" i="1"/>
  <c r="U515" i="1"/>
  <c r="U643" i="1"/>
  <c r="U511" i="1"/>
  <c r="U639" i="1"/>
  <c r="U507" i="1"/>
  <c r="U635" i="1"/>
  <c r="U503" i="1"/>
  <c r="U631" i="1"/>
  <c r="U499" i="1"/>
  <c r="U627" i="1"/>
  <c r="U495" i="1"/>
  <c r="U623" i="1"/>
  <c r="U491" i="1"/>
  <c r="U619" i="1"/>
  <c r="U487" i="1"/>
  <c r="U615" i="1"/>
  <c r="U483" i="1"/>
  <c r="U611" i="1"/>
  <c r="U479" i="1"/>
  <c r="U607" i="1"/>
  <c r="U475" i="1"/>
  <c r="U603" i="1"/>
  <c r="U471" i="1"/>
  <c r="U599" i="1"/>
  <c r="U467" i="1"/>
  <c r="U595" i="1"/>
  <c r="U463" i="1"/>
  <c r="U591" i="1"/>
  <c r="U459" i="1"/>
  <c r="U587" i="1"/>
  <c r="U455" i="1"/>
  <c r="U583" i="1"/>
  <c r="U451" i="1"/>
  <c r="U579" i="1"/>
  <c r="U447" i="1"/>
  <c r="U575" i="1"/>
  <c r="U443" i="1"/>
  <c r="U571" i="1"/>
  <c r="U439" i="1"/>
  <c r="U567" i="1"/>
  <c r="U435" i="1"/>
  <c r="U563" i="1"/>
  <c r="U431" i="1"/>
  <c r="U559" i="1"/>
  <c r="U427" i="1"/>
  <c r="U555" i="1"/>
  <c r="U423" i="1"/>
  <c r="U551" i="1"/>
  <c r="U419" i="1"/>
  <c r="U547" i="1"/>
  <c r="U415" i="1"/>
  <c r="U543" i="1"/>
  <c r="U411" i="1"/>
  <c r="U539" i="1"/>
  <c r="U407" i="1"/>
  <c r="U535" i="1"/>
  <c r="U403" i="1"/>
  <c r="V656" i="1"/>
  <c r="V524" i="1"/>
  <c r="V652" i="1"/>
  <c r="V520" i="1"/>
  <c r="V648" i="1"/>
  <c r="V516" i="1"/>
  <c r="V644" i="1"/>
  <c r="V512" i="1"/>
  <c r="V640" i="1"/>
  <c r="V508" i="1"/>
  <c r="V636" i="1"/>
  <c r="V504" i="1"/>
  <c r="V632" i="1"/>
  <c r="V500" i="1"/>
  <c r="V628" i="1"/>
  <c r="V496" i="1"/>
  <c r="V624" i="1"/>
  <c r="V492" i="1"/>
  <c r="V620" i="1"/>
  <c r="V488" i="1"/>
  <c r="V616" i="1"/>
  <c r="V484" i="1"/>
  <c r="V612" i="1"/>
  <c r="V480" i="1"/>
  <c r="V608" i="1"/>
  <c r="V476" i="1"/>
  <c r="V604" i="1"/>
  <c r="V472" i="1"/>
  <c r="V600" i="1"/>
  <c r="V468" i="1"/>
  <c r="V596" i="1"/>
  <c r="V464" i="1"/>
  <c r="V592" i="1"/>
  <c r="V460" i="1"/>
  <c r="V588" i="1"/>
  <c r="V456" i="1"/>
  <c r="V584" i="1"/>
  <c r="V452" i="1"/>
  <c r="V580" i="1"/>
  <c r="V448" i="1"/>
  <c r="V576" i="1"/>
  <c r="V444" i="1"/>
  <c r="V572" i="1"/>
  <c r="V440" i="1"/>
  <c r="V568" i="1"/>
  <c r="V436" i="1"/>
  <c r="V564" i="1"/>
  <c r="V432" i="1"/>
  <c r="V560" i="1"/>
  <c r="V428" i="1"/>
  <c r="V556" i="1"/>
  <c r="V424" i="1"/>
  <c r="V552" i="1"/>
  <c r="V420" i="1"/>
  <c r="V548" i="1"/>
  <c r="V416" i="1"/>
  <c r="V544" i="1"/>
  <c r="V412" i="1"/>
  <c r="V540" i="1"/>
  <c r="V408" i="1"/>
  <c r="V536" i="1"/>
  <c r="V404" i="1"/>
  <c r="W269" i="1"/>
  <c r="W532" i="1"/>
  <c r="W140" i="1"/>
  <c r="W400" i="1"/>
  <c r="W390" i="1"/>
  <c r="W653" i="1"/>
  <c r="W261" i="1"/>
  <c r="W521" i="1"/>
  <c r="W386" i="1"/>
  <c r="W649" i="1"/>
  <c r="W257" i="1"/>
  <c r="W517" i="1"/>
  <c r="W382" i="1"/>
  <c r="W645" i="1"/>
  <c r="W253" i="1"/>
  <c r="W513" i="1"/>
  <c r="W378" i="1"/>
  <c r="W641" i="1"/>
  <c r="W249" i="1"/>
  <c r="W509" i="1"/>
  <c r="W374" i="1"/>
  <c r="W637" i="1"/>
  <c r="W245" i="1"/>
  <c r="W505" i="1"/>
  <c r="W370" i="1"/>
  <c r="W633" i="1"/>
  <c r="W241" i="1"/>
  <c r="W501" i="1"/>
  <c r="W366" i="1"/>
  <c r="W629" i="1"/>
  <c r="W237" i="1"/>
  <c r="W497" i="1"/>
  <c r="W362" i="1"/>
  <c r="W625" i="1"/>
  <c r="W233" i="1"/>
  <c r="W493" i="1"/>
  <c r="W358" i="1"/>
  <c r="W621" i="1"/>
  <c r="W229" i="1"/>
  <c r="W489" i="1"/>
  <c r="W354" i="1"/>
  <c r="W617" i="1"/>
  <c r="W225" i="1"/>
  <c r="W485" i="1"/>
  <c r="W350" i="1"/>
  <c r="W613" i="1"/>
  <c r="W221" i="1"/>
  <c r="W481" i="1"/>
  <c r="W346" i="1"/>
  <c r="W609" i="1"/>
  <c r="W217" i="1"/>
  <c r="W477" i="1"/>
  <c r="W342" i="1"/>
  <c r="W605" i="1"/>
  <c r="W213" i="1"/>
  <c r="W473" i="1"/>
  <c r="W338" i="1"/>
  <c r="W601" i="1"/>
  <c r="W209" i="1"/>
  <c r="W469" i="1"/>
  <c r="W334" i="1"/>
  <c r="W597" i="1"/>
  <c r="W205" i="1"/>
  <c r="W465" i="1"/>
  <c r="W330" i="1"/>
  <c r="W593" i="1"/>
  <c r="W201" i="1"/>
  <c r="W461" i="1"/>
  <c r="W326" i="1"/>
  <c r="W589" i="1"/>
  <c r="W197" i="1"/>
  <c r="W457" i="1"/>
  <c r="W322" i="1"/>
  <c r="W585" i="1"/>
  <c r="W193" i="1"/>
  <c r="W453" i="1"/>
  <c r="W318" i="1"/>
  <c r="W581" i="1"/>
  <c r="W189" i="1"/>
  <c r="W449" i="1"/>
  <c r="W314" i="1"/>
  <c r="W577" i="1"/>
  <c r="W185" i="1"/>
  <c r="W445" i="1"/>
  <c r="W310" i="1"/>
  <c r="W573" i="1"/>
  <c r="W181" i="1"/>
  <c r="W441" i="1"/>
  <c r="W306" i="1"/>
  <c r="W569" i="1"/>
  <c r="W177" i="1"/>
  <c r="W437" i="1"/>
  <c r="W302" i="1"/>
  <c r="W565" i="1"/>
  <c r="W173" i="1"/>
  <c r="W433" i="1"/>
  <c r="W298" i="1"/>
  <c r="W561" i="1"/>
  <c r="W169" i="1"/>
  <c r="W429" i="1"/>
  <c r="W294" i="1"/>
  <c r="W557" i="1"/>
  <c r="W165" i="1"/>
  <c r="W425" i="1"/>
  <c r="W290" i="1"/>
  <c r="W553" i="1"/>
  <c r="W161" i="1"/>
  <c r="W421" i="1"/>
  <c r="W286" i="1"/>
  <c r="W549" i="1"/>
  <c r="W157" i="1"/>
  <c r="W417" i="1"/>
  <c r="W282" i="1"/>
  <c r="W545" i="1"/>
  <c r="W153" i="1"/>
  <c r="W413" i="1"/>
  <c r="W278" i="1"/>
  <c r="W541" i="1"/>
  <c r="W409" i="1"/>
  <c r="W149" i="1"/>
  <c r="W274" i="1"/>
  <c r="W537" i="1"/>
  <c r="W405" i="1"/>
  <c r="W145" i="1"/>
  <c r="W270" i="1"/>
  <c r="W533" i="1"/>
  <c r="W401" i="1"/>
  <c r="W141" i="1"/>
  <c r="X654" i="1"/>
  <c r="X522" i="1"/>
  <c r="X650" i="1"/>
  <c r="X518" i="1"/>
  <c r="X646" i="1"/>
  <c r="X514" i="1"/>
  <c r="X642" i="1"/>
  <c r="X510" i="1"/>
  <c r="X638" i="1"/>
  <c r="X506" i="1"/>
  <c r="X634" i="1"/>
  <c r="X502" i="1"/>
  <c r="X630" i="1"/>
  <c r="X498" i="1"/>
  <c r="X626" i="1"/>
  <c r="X494" i="1"/>
  <c r="X622" i="1"/>
  <c r="X490" i="1"/>
  <c r="X618" i="1"/>
  <c r="X486" i="1"/>
  <c r="X614" i="1"/>
  <c r="X482" i="1"/>
  <c r="X610" i="1"/>
  <c r="X478" i="1"/>
  <c r="X606" i="1"/>
  <c r="X474" i="1"/>
  <c r="X602" i="1"/>
  <c r="X470" i="1"/>
  <c r="X598" i="1"/>
  <c r="X466" i="1"/>
  <c r="X594" i="1"/>
  <c r="X462" i="1"/>
  <c r="X590" i="1"/>
  <c r="X458" i="1"/>
  <c r="X586" i="1"/>
  <c r="X454" i="1"/>
  <c r="X582" i="1"/>
  <c r="X450" i="1"/>
  <c r="X578" i="1"/>
  <c r="X446" i="1"/>
  <c r="X574" i="1"/>
  <c r="X442" i="1"/>
  <c r="X570" i="1"/>
  <c r="X438" i="1"/>
  <c r="X566" i="1"/>
  <c r="X434" i="1"/>
  <c r="X562" i="1"/>
  <c r="X430" i="1"/>
  <c r="X558" i="1"/>
  <c r="X426" i="1"/>
  <c r="X554" i="1"/>
  <c r="X422" i="1"/>
  <c r="X550" i="1"/>
  <c r="X418" i="1"/>
  <c r="X546" i="1"/>
  <c r="X414" i="1"/>
  <c r="X542" i="1"/>
  <c r="X410" i="1"/>
  <c r="X538" i="1"/>
  <c r="X406" i="1"/>
  <c r="X534" i="1"/>
  <c r="X402" i="1"/>
  <c r="Y655" i="1"/>
  <c r="Y523" i="1"/>
  <c r="Y651" i="1"/>
  <c r="Y519" i="1"/>
  <c r="Y647" i="1"/>
  <c r="Y515" i="1"/>
  <c r="Y643" i="1"/>
  <c r="Y511" i="1"/>
  <c r="Y639" i="1"/>
  <c r="Y507" i="1"/>
  <c r="Y635" i="1"/>
  <c r="Y503" i="1"/>
  <c r="Y631" i="1"/>
  <c r="Y499" i="1"/>
  <c r="Y627" i="1"/>
  <c r="Y495" i="1"/>
  <c r="Y623" i="1"/>
  <c r="Y491" i="1"/>
  <c r="Y619" i="1"/>
  <c r="Y487" i="1"/>
  <c r="Y615" i="1"/>
  <c r="Y483" i="1"/>
  <c r="Y611" i="1"/>
  <c r="Y479" i="1"/>
  <c r="Y607" i="1"/>
  <c r="Y475" i="1"/>
  <c r="Y603" i="1"/>
  <c r="Y471" i="1"/>
  <c r="Y599" i="1"/>
  <c r="Y467" i="1"/>
  <c r="Y595" i="1"/>
  <c r="Y463" i="1"/>
  <c r="Y591" i="1"/>
  <c r="Y459" i="1"/>
  <c r="Y587" i="1"/>
  <c r="Y455" i="1"/>
  <c r="Y583" i="1"/>
  <c r="Y451" i="1"/>
  <c r="Y579" i="1"/>
  <c r="Y447" i="1"/>
  <c r="Y575" i="1"/>
  <c r="Y443" i="1"/>
  <c r="Y571" i="1"/>
  <c r="Y439" i="1"/>
  <c r="Y567" i="1"/>
  <c r="Y435" i="1"/>
  <c r="Y563" i="1"/>
  <c r="Y431" i="1"/>
  <c r="Y559" i="1"/>
  <c r="Y427" i="1"/>
  <c r="Y555" i="1"/>
  <c r="Y423" i="1"/>
  <c r="Y551" i="1"/>
  <c r="Y419" i="1"/>
  <c r="Y547" i="1"/>
  <c r="Y415" i="1"/>
  <c r="Y543" i="1"/>
  <c r="Y411" i="1"/>
  <c r="Y539" i="1"/>
  <c r="Y407" i="1"/>
  <c r="Y535" i="1"/>
  <c r="Y403" i="1"/>
  <c r="Z656" i="1"/>
  <c r="Z524" i="1"/>
  <c r="Z652" i="1"/>
  <c r="Z520" i="1"/>
  <c r="Z648" i="1"/>
  <c r="Z516" i="1"/>
  <c r="Z644" i="1"/>
  <c r="Z512" i="1"/>
  <c r="Z640" i="1"/>
  <c r="Z508" i="1"/>
  <c r="Z636" i="1"/>
  <c r="Z504" i="1"/>
  <c r="Z632" i="1"/>
  <c r="Z500" i="1"/>
  <c r="Z628" i="1"/>
  <c r="Z496" i="1"/>
  <c r="Z624" i="1"/>
  <c r="Z492" i="1"/>
  <c r="Z620" i="1"/>
  <c r="Z488" i="1"/>
  <c r="Z616" i="1"/>
  <c r="Z484" i="1"/>
  <c r="Z612" i="1"/>
  <c r="Z480" i="1"/>
  <c r="Z608" i="1"/>
  <c r="Z476" i="1"/>
  <c r="Z604" i="1"/>
  <c r="Z472" i="1"/>
  <c r="Z600" i="1"/>
  <c r="Z468" i="1"/>
  <c r="Z596" i="1"/>
  <c r="Z464" i="1"/>
  <c r="Z592" i="1"/>
  <c r="Z460" i="1"/>
  <c r="Z588" i="1"/>
  <c r="Z456" i="1"/>
  <c r="Z584" i="1"/>
  <c r="Z452" i="1"/>
  <c r="Z580" i="1"/>
  <c r="Z448" i="1"/>
  <c r="Z576" i="1"/>
  <c r="Z444" i="1"/>
  <c r="Z572" i="1"/>
  <c r="Z440" i="1"/>
  <c r="Z568" i="1"/>
  <c r="Z436" i="1"/>
  <c r="Z564" i="1"/>
  <c r="Z432" i="1"/>
  <c r="Z560" i="1"/>
  <c r="Z428" i="1"/>
  <c r="Z556" i="1"/>
  <c r="Z424" i="1"/>
  <c r="Z552" i="1"/>
  <c r="Z420" i="1"/>
  <c r="Z548" i="1"/>
  <c r="Z416" i="1"/>
  <c r="Z544" i="1"/>
  <c r="Z412" i="1"/>
  <c r="Z540" i="1"/>
  <c r="Z408" i="1"/>
  <c r="Z536" i="1"/>
  <c r="Z404" i="1"/>
  <c r="AA532" i="1"/>
  <c r="AA400" i="1"/>
  <c r="AA653" i="1"/>
  <c r="AA521" i="1"/>
  <c r="AA649" i="1"/>
  <c r="AA517" i="1"/>
  <c r="AA645" i="1"/>
  <c r="AA513" i="1"/>
  <c r="AA641" i="1"/>
  <c r="AA509" i="1"/>
  <c r="AA637" i="1"/>
  <c r="AA505" i="1"/>
  <c r="AA633" i="1"/>
  <c r="AA501" i="1"/>
  <c r="AA629" i="1"/>
  <c r="AA497" i="1"/>
  <c r="AA625" i="1"/>
  <c r="AA493" i="1"/>
  <c r="AA621" i="1"/>
  <c r="AA489" i="1"/>
  <c r="AA617" i="1"/>
  <c r="AA485" i="1"/>
  <c r="AA613" i="1"/>
  <c r="AA481" i="1"/>
  <c r="AA609" i="1"/>
  <c r="AA477" i="1"/>
  <c r="AA605" i="1"/>
  <c r="AA473" i="1"/>
  <c r="AA601" i="1"/>
  <c r="AA469" i="1"/>
  <c r="AA597" i="1"/>
  <c r="AA465" i="1"/>
  <c r="AA593" i="1"/>
  <c r="AA461" i="1"/>
  <c r="AA589" i="1"/>
  <c r="AA457" i="1"/>
  <c r="AA585" i="1"/>
  <c r="AA453" i="1"/>
  <c r="AA581" i="1"/>
  <c r="AA449" i="1"/>
  <c r="AA577" i="1"/>
  <c r="AA445" i="1"/>
  <c r="AA573" i="1"/>
  <c r="AA441" i="1"/>
  <c r="AA569" i="1"/>
  <c r="AA437" i="1"/>
  <c r="AA565" i="1"/>
  <c r="AA433" i="1"/>
  <c r="AA561" i="1"/>
  <c r="AA429" i="1"/>
  <c r="AA557" i="1"/>
  <c r="AA425" i="1"/>
  <c r="AA553" i="1"/>
  <c r="AA421" i="1"/>
  <c r="AA549" i="1"/>
  <c r="AA417" i="1"/>
  <c r="AA545" i="1"/>
  <c r="AA413" i="1"/>
  <c r="AA541" i="1"/>
  <c r="AA409" i="1"/>
  <c r="AA537" i="1"/>
  <c r="AA405" i="1"/>
  <c r="AA533" i="1"/>
  <c r="AA401" i="1"/>
  <c r="AB654" i="1"/>
  <c r="AB522" i="1"/>
  <c r="AB650" i="1"/>
  <c r="AB518" i="1"/>
  <c r="AB646" i="1"/>
  <c r="AB514" i="1"/>
  <c r="AB642" i="1"/>
  <c r="AB510" i="1"/>
  <c r="AB638" i="1"/>
  <c r="AB506" i="1"/>
  <c r="AB634" i="1"/>
  <c r="AB502" i="1"/>
  <c r="AB630" i="1"/>
  <c r="AB498" i="1"/>
  <c r="AB626" i="1"/>
  <c r="AB494" i="1"/>
  <c r="AB622" i="1"/>
  <c r="AB490" i="1"/>
  <c r="AB618" i="1"/>
  <c r="AB486" i="1"/>
  <c r="AB614" i="1"/>
  <c r="AB482" i="1"/>
  <c r="AB610" i="1"/>
  <c r="AB478" i="1"/>
  <c r="AB606" i="1"/>
  <c r="AB474" i="1"/>
  <c r="AB602" i="1"/>
  <c r="AB470" i="1"/>
  <c r="AB598" i="1"/>
  <c r="AB466" i="1"/>
  <c r="AB594" i="1"/>
  <c r="AB462" i="1"/>
  <c r="AB590" i="1"/>
  <c r="AB458" i="1"/>
  <c r="AB586" i="1"/>
  <c r="AB454" i="1"/>
  <c r="AB582" i="1"/>
  <c r="AB450" i="1"/>
  <c r="AB578" i="1"/>
  <c r="AB446" i="1"/>
  <c r="AB574" i="1"/>
  <c r="AB442" i="1"/>
  <c r="AB570" i="1"/>
  <c r="AB438" i="1"/>
  <c r="AB566" i="1"/>
  <c r="AB434" i="1"/>
  <c r="AB562" i="1"/>
  <c r="AB430" i="1"/>
  <c r="AB558" i="1"/>
  <c r="AB426" i="1"/>
  <c r="AB554" i="1"/>
  <c r="AB422" i="1"/>
  <c r="AB550" i="1"/>
  <c r="AB418" i="1"/>
  <c r="AB546" i="1"/>
  <c r="AB414" i="1"/>
  <c r="AB542" i="1"/>
  <c r="AB410" i="1"/>
  <c r="AB538" i="1"/>
  <c r="AB406" i="1"/>
  <c r="AB534" i="1"/>
  <c r="AB402" i="1"/>
  <c r="AC655" i="1"/>
  <c r="AC523" i="1"/>
  <c r="AC651" i="1"/>
  <c r="AC519" i="1"/>
  <c r="AC647" i="1"/>
  <c r="AC515" i="1"/>
  <c r="AC643" i="1"/>
  <c r="AC511" i="1"/>
  <c r="AC639" i="1"/>
  <c r="AC507" i="1"/>
  <c r="AC635" i="1"/>
  <c r="AC503" i="1"/>
  <c r="AC631" i="1"/>
  <c r="AC499" i="1"/>
  <c r="AC627" i="1"/>
  <c r="AC495" i="1"/>
  <c r="AC623" i="1"/>
  <c r="AC491" i="1"/>
  <c r="AC619" i="1"/>
  <c r="AC487" i="1"/>
  <c r="AC615" i="1"/>
  <c r="AC483" i="1"/>
  <c r="AC611" i="1"/>
  <c r="AC479" i="1"/>
  <c r="AC607" i="1"/>
  <c r="AC475" i="1"/>
  <c r="AC603" i="1"/>
  <c r="AC471" i="1"/>
  <c r="AC599" i="1"/>
  <c r="AC467" i="1"/>
  <c r="AC595" i="1"/>
  <c r="AC463" i="1"/>
  <c r="AC591" i="1"/>
  <c r="AC459" i="1"/>
  <c r="AC587" i="1"/>
  <c r="AC455" i="1"/>
  <c r="AC583" i="1"/>
  <c r="AC451" i="1"/>
  <c r="AC579" i="1"/>
  <c r="AC447" i="1"/>
  <c r="AC575" i="1"/>
  <c r="AC443" i="1"/>
  <c r="AC571" i="1"/>
  <c r="AC439" i="1"/>
  <c r="AC567" i="1"/>
  <c r="AC435" i="1"/>
  <c r="AC563" i="1"/>
  <c r="AC431" i="1"/>
  <c r="AC559" i="1"/>
  <c r="AC427" i="1"/>
  <c r="AC555" i="1"/>
  <c r="AC423" i="1"/>
  <c r="AC551" i="1"/>
  <c r="AC419" i="1"/>
  <c r="AC547" i="1"/>
  <c r="AC415" i="1"/>
  <c r="AC543" i="1"/>
  <c r="AC411" i="1"/>
  <c r="AC539" i="1"/>
  <c r="AC407" i="1"/>
  <c r="AC535" i="1"/>
  <c r="AC403" i="1"/>
  <c r="AD656" i="1"/>
  <c r="AD524" i="1"/>
  <c r="AD652" i="1"/>
  <c r="AD520" i="1"/>
  <c r="AD648" i="1"/>
  <c r="AD516" i="1"/>
  <c r="AD644" i="1"/>
  <c r="AD512" i="1"/>
  <c r="AD640" i="1"/>
  <c r="AD508" i="1"/>
  <c r="AD636" i="1"/>
  <c r="AD504" i="1"/>
  <c r="AD632" i="1"/>
  <c r="AD500" i="1"/>
  <c r="AD628" i="1"/>
  <c r="AD496" i="1"/>
  <c r="AD624" i="1"/>
  <c r="AD492" i="1"/>
  <c r="AD620" i="1"/>
  <c r="AD488" i="1"/>
  <c r="AD616" i="1"/>
  <c r="AD484" i="1"/>
  <c r="AD612" i="1"/>
  <c r="AD480" i="1"/>
  <c r="AD608" i="1"/>
  <c r="AD476" i="1"/>
  <c r="AD604" i="1"/>
  <c r="AD472" i="1"/>
  <c r="AD600" i="1"/>
  <c r="AD468" i="1"/>
  <c r="AD596" i="1"/>
  <c r="AD464" i="1"/>
  <c r="AD592" i="1"/>
  <c r="AD460" i="1"/>
  <c r="AD588" i="1"/>
  <c r="AD456" i="1"/>
  <c r="AD584" i="1"/>
  <c r="AD452" i="1"/>
  <c r="AD580" i="1"/>
  <c r="AD448" i="1"/>
  <c r="AD576" i="1"/>
  <c r="AD444" i="1"/>
  <c r="AD572" i="1"/>
  <c r="AD440" i="1"/>
  <c r="AD568" i="1"/>
  <c r="AD436" i="1"/>
  <c r="AD564" i="1"/>
  <c r="AD432" i="1"/>
  <c r="AD560" i="1"/>
  <c r="AD428" i="1"/>
  <c r="AD556" i="1"/>
  <c r="AD424" i="1"/>
  <c r="AD552" i="1"/>
  <c r="AD420" i="1"/>
  <c r="AD548" i="1"/>
  <c r="AD416" i="1"/>
  <c r="AD544" i="1"/>
  <c r="AD412" i="1"/>
  <c r="AD540" i="1"/>
  <c r="AD408" i="1"/>
  <c r="AD536" i="1"/>
  <c r="AD404" i="1"/>
  <c r="AE269" i="1"/>
  <c r="AE532" i="1"/>
  <c r="AE400" i="1"/>
  <c r="AE390" i="1"/>
  <c r="AE653" i="1"/>
  <c r="AE521" i="1"/>
  <c r="AE386" i="1"/>
  <c r="AE649" i="1"/>
  <c r="AE517" i="1"/>
  <c r="AE382" i="1"/>
  <c r="AE645" i="1"/>
  <c r="AE513" i="1"/>
  <c r="AE378" i="1"/>
  <c r="AE641" i="1"/>
  <c r="AE509" i="1"/>
  <c r="AE374" i="1"/>
  <c r="AE637" i="1"/>
  <c r="AE505" i="1"/>
  <c r="AE370" i="1"/>
  <c r="AE633" i="1"/>
  <c r="AE501" i="1"/>
  <c r="AE366" i="1"/>
  <c r="AE629" i="1"/>
  <c r="AE497" i="1"/>
  <c r="AE362" i="1"/>
  <c r="AE625" i="1"/>
  <c r="AE493" i="1"/>
  <c r="AE358" i="1"/>
  <c r="AE621" i="1"/>
  <c r="AE489" i="1"/>
  <c r="AE354" i="1"/>
  <c r="AE617" i="1"/>
  <c r="AE485" i="1"/>
  <c r="AE350" i="1"/>
  <c r="AE613" i="1"/>
  <c r="AE481" i="1"/>
  <c r="AE346" i="1"/>
  <c r="AE609" i="1"/>
  <c r="AE477" i="1"/>
  <c r="AE342" i="1"/>
  <c r="AE605" i="1"/>
  <c r="AE473" i="1"/>
  <c r="AE338" i="1"/>
  <c r="AE601" i="1"/>
  <c r="AE469" i="1"/>
  <c r="AE334" i="1"/>
  <c r="AE597" i="1"/>
  <c r="AE465" i="1"/>
  <c r="AE330" i="1"/>
  <c r="AE593" i="1"/>
  <c r="AE461" i="1"/>
  <c r="AE326" i="1"/>
  <c r="AE589" i="1"/>
  <c r="AE457" i="1"/>
  <c r="AE322" i="1"/>
  <c r="AE585" i="1"/>
  <c r="AE453" i="1"/>
  <c r="AE318" i="1"/>
  <c r="AE581" i="1"/>
  <c r="AE449" i="1"/>
  <c r="AE314" i="1"/>
  <c r="AE577" i="1"/>
  <c r="AE445" i="1"/>
  <c r="AE310" i="1"/>
  <c r="AE573" i="1"/>
  <c r="AE441" i="1"/>
  <c r="AE306" i="1"/>
  <c r="AE569" i="1"/>
  <c r="AE437" i="1"/>
  <c r="AE302" i="1"/>
  <c r="AE565" i="1"/>
  <c r="AE433" i="1"/>
  <c r="AE298" i="1"/>
  <c r="AE561" i="1"/>
  <c r="AE429" i="1"/>
  <c r="AE294" i="1"/>
  <c r="AE557" i="1"/>
  <c r="AE425" i="1"/>
  <c r="AE290" i="1"/>
  <c r="AE553" i="1"/>
  <c r="AE421" i="1"/>
  <c r="AE286" i="1"/>
  <c r="AE549" i="1"/>
  <c r="AE417" i="1"/>
  <c r="AE282" i="1"/>
  <c r="AE545" i="1"/>
  <c r="AE413" i="1"/>
  <c r="AE278" i="1"/>
  <c r="AE541" i="1"/>
  <c r="AE409" i="1"/>
  <c r="AE274" i="1"/>
  <c r="AE537" i="1"/>
  <c r="AE405" i="1"/>
  <c r="AE270" i="1"/>
  <c r="AE533" i="1"/>
  <c r="AE401" i="1"/>
  <c r="AF654" i="1"/>
  <c r="AF522" i="1"/>
  <c r="AF650" i="1"/>
  <c r="AF518" i="1"/>
  <c r="AF646" i="1"/>
  <c r="AF514" i="1"/>
  <c r="AF642" i="1"/>
  <c r="AF510" i="1"/>
  <c r="AF638" i="1"/>
  <c r="AF506" i="1"/>
  <c r="AF634" i="1"/>
  <c r="AF502" i="1"/>
  <c r="AF630" i="1"/>
  <c r="AF498" i="1"/>
  <c r="AF626" i="1"/>
  <c r="AF494" i="1"/>
  <c r="AF622" i="1"/>
  <c r="AF490" i="1"/>
  <c r="AF618" i="1"/>
  <c r="AF486" i="1"/>
  <c r="AF614" i="1"/>
  <c r="AF482" i="1"/>
  <c r="AF610" i="1"/>
  <c r="AF478" i="1"/>
  <c r="AF606" i="1"/>
  <c r="AF474" i="1"/>
  <c r="AF602" i="1"/>
  <c r="AF470" i="1"/>
  <c r="AF598" i="1"/>
  <c r="AF466" i="1"/>
  <c r="AF594" i="1"/>
  <c r="AF462" i="1"/>
  <c r="AF590" i="1"/>
  <c r="AF458" i="1"/>
  <c r="AF586" i="1"/>
  <c r="AF454" i="1"/>
  <c r="AF582" i="1"/>
  <c r="AF450" i="1"/>
  <c r="AF578" i="1"/>
  <c r="AF446" i="1"/>
  <c r="AF574" i="1"/>
  <c r="AF442" i="1"/>
  <c r="AF570" i="1"/>
  <c r="AF438" i="1"/>
  <c r="AF566" i="1"/>
  <c r="AF434" i="1"/>
  <c r="AF562" i="1"/>
  <c r="AF430" i="1"/>
  <c r="AF558" i="1"/>
  <c r="AF426" i="1"/>
  <c r="AF554" i="1"/>
  <c r="AF422" i="1"/>
  <c r="AF550" i="1"/>
  <c r="AF418" i="1"/>
  <c r="AF546" i="1"/>
  <c r="AF414" i="1"/>
  <c r="AF542" i="1"/>
  <c r="AF410" i="1"/>
  <c r="AF538" i="1"/>
  <c r="AF406" i="1"/>
  <c r="AF534" i="1"/>
  <c r="AF402" i="1"/>
  <c r="AG655" i="1"/>
  <c r="AG523" i="1"/>
  <c r="AG651" i="1"/>
  <c r="AG519" i="1"/>
  <c r="AG647" i="1"/>
  <c r="AG515" i="1"/>
  <c r="AG643" i="1"/>
  <c r="AG511" i="1"/>
  <c r="AG639" i="1"/>
  <c r="AG507" i="1"/>
  <c r="AG635" i="1"/>
  <c r="AG503" i="1"/>
  <c r="AG631" i="1"/>
  <c r="AG499" i="1"/>
  <c r="AG627" i="1"/>
  <c r="AG495" i="1"/>
  <c r="AG623" i="1"/>
  <c r="AG491" i="1"/>
  <c r="AG619" i="1"/>
  <c r="AG487" i="1"/>
  <c r="AG615" i="1"/>
  <c r="AG483" i="1"/>
  <c r="AG611" i="1"/>
  <c r="AG479" i="1"/>
  <c r="AG607" i="1"/>
  <c r="AG475" i="1"/>
  <c r="AG603" i="1"/>
  <c r="AG471" i="1"/>
  <c r="AG599" i="1"/>
  <c r="AG467" i="1"/>
  <c r="AG595" i="1"/>
  <c r="AG463" i="1"/>
  <c r="AG591" i="1"/>
  <c r="AG459" i="1"/>
  <c r="AG587" i="1"/>
  <c r="AG455" i="1"/>
  <c r="AG583" i="1"/>
  <c r="AG451" i="1"/>
  <c r="AG579" i="1"/>
  <c r="AG447" i="1"/>
  <c r="AG575" i="1"/>
  <c r="AG443" i="1"/>
  <c r="AG571" i="1"/>
  <c r="AG439" i="1"/>
  <c r="AG567" i="1"/>
  <c r="AG435" i="1"/>
  <c r="AG563" i="1"/>
  <c r="AG431" i="1"/>
  <c r="AG559" i="1"/>
  <c r="AG427" i="1"/>
  <c r="AG555" i="1"/>
  <c r="AG423" i="1"/>
  <c r="AG551" i="1"/>
  <c r="AG419" i="1"/>
  <c r="AG547" i="1"/>
  <c r="AG415" i="1"/>
  <c r="AG543" i="1"/>
  <c r="AG411" i="1"/>
  <c r="AG539" i="1"/>
  <c r="AG407" i="1"/>
  <c r="AG535" i="1"/>
  <c r="AG403" i="1"/>
  <c r="AH656" i="1"/>
  <c r="AH524" i="1"/>
  <c r="AH652" i="1"/>
  <c r="AH520" i="1"/>
  <c r="AH648" i="1"/>
  <c r="AH516" i="1"/>
  <c r="AH644" i="1"/>
  <c r="AH512" i="1"/>
  <c r="AH640" i="1"/>
  <c r="AH508" i="1"/>
  <c r="AH636" i="1"/>
  <c r="AH504" i="1"/>
  <c r="AH632" i="1"/>
  <c r="AH500" i="1"/>
  <c r="AH628" i="1"/>
  <c r="AH496" i="1"/>
  <c r="AH624" i="1"/>
  <c r="AH492" i="1"/>
  <c r="AH620" i="1"/>
  <c r="AH488" i="1"/>
  <c r="AH616" i="1"/>
  <c r="AH484" i="1"/>
  <c r="AH612" i="1"/>
  <c r="AH480" i="1"/>
  <c r="AH608" i="1"/>
  <c r="AH476" i="1"/>
  <c r="AH604" i="1"/>
  <c r="AH472" i="1"/>
  <c r="AH600" i="1"/>
  <c r="AH468" i="1"/>
  <c r="AH596" i="1"/>
  <c r="AH464" i="1"/>
  <c r="AH592" i="1"/>
  <c r="AH460" i="1"/>
  <c r="AH588" i="1"/>
  <c r="AH456" i="1"/>
  <c r="AH584" i="1"/>
  <c r="AH452" i="1"/>
  <c r="AH580" i="1"/>
  <c r="AH448" i="1"/>
  <c r="AH576" i="1"/>
  <c r="AH444" i="1"/>
  <c r="AH572" i="1"/>
  <c r="AH440" i="1"/>
  <c r="AH568" i="1"/>
  <c r="AH436" i="1"/>
  <c r="AH564" i="1"/>
  <c r="AH432" i="1"/>
  <c r="AH560" i="1"/>
  <c r="AH428" i="1"/>
  <c r="AH556" i="1"/>
  <c r="AH424" i="1"/>
  <c r="AH552" i="1"/>
  <c r="AH420" i="1"/>
  <c r="AH548" i="1"/>
  <c r="AH416" i="1"/>
  <c r="AH544" i="1"/>
  <c r="AH412" i="1"/>
  <c r="AH540" i="1"/>
  <c r="AH408" i="1"/>
  <c r="AH536" i="1"/>
  <c r="AH404" i="1"/>
  <c r="AI532" i="1"/>
  <c r="AI400" i="1"/>
  <c r="AI653" i="1"/>
  <c r="AI521" i="1"/>
  <c r="AI649" i="1"/>
  <c r="AI517" i="1"/>
  <c r="AI645" i="1"/>
  <c r="AI513" i="1"/>
  <c r="AI641" i="1"/>
  <c r="AI509" i="1"/>
  <c r="AI637" i="1"/>
  <c r="AI505" i="1"/>
  <c r="AI633" i="1"/>
  <c r="AI501" i="1"/>
  <c r="AI629" i="1"/>
  <c r="AI497" i="1"/>
  <c r="AI625" i="1"/>
  <c r="AI493" i="1"/>
  <c r="AI621" i="1"/>
  <c r="AI489" i="1"/>
  <c r="AI617" i="1"/>
  <c r="AI485" i="1"/>
  <c r="AI613" i="1"/>
  <c r="AI481" i="1"/>
  <c r="AI609" i="1"/>
  <c r="AI477" i="1"/>
  <c r="AI605" i="1"/>
  <c r="AI473" i="1"/>
  <c r="AI601" i="1"/>
  <c r="AI469" i="1"/>
  <c r="AI597" i="1"/>
  <c r="AI465" i="1"/>
  <c r="AI593" i="1"/>
  <c r="AI461" i="1"/>
  <c r="AI589" i="1"/>
  <c r="AI457" i="1"/>
  <c r="AI585" i="1"/>
  <c r="AI453" i="1"/>
  <c r="AI581" i="1"/>
  <c r="AI449" i="1"/>
  <c r="AI577" i="1"/>
  <c r="AI445" i="1"/>
  <c r="AI573" i="1"/>
  <c r="AI441" i="1"/>
  <c r="AI569" i="1"/>
  <c r="AI437" i="1"/>
  <c r="AI565" i="1"/>
  <c r="AI433" i="1"/>
  <c r="AI561" i="1"/>
  <c r="AI429" i="1"/>
  <c r="AI557" i="1"/>
  <c r="AI425" i="1"/>
  <c r="AI553" i="1"/>
  <c r="AI421" i="1"/>
  <c r="AI549" i="1"/>
  <c r="AI417" i="1"/>
  <c r="AI545" i="1"/>
  <c r="AI413" i="1"/>
  <c r="AI541" i="1"/>
  <c r="AI409" i="1"/>
  <c r="AI537" i="1"/>
  <c r="AI405" i="1"/>
  <c r="AI533" i="1"/>
  <c r="AI401" i="1"/>
  <c r="AJ654" i="1"/>
  <c r="AJ522" i="1"/>
  <c r="AJ650" i="1"/>
  <c r="AJ518" i="1"/>
  <c r="AJ646" i="1"/>
  <c r="AJ514" i="1"/>
  <c r="AJ642" i="1"/>
  <c r="AJ510" i="1"/>
  <c r="AJ638" i="1"/>
  <c r="AJ506" i="1"/>
  <c r="AJ634" i="1"/>
  <c r="AJ502" i="1"/>
  <c r="AJ630" i="1"/>
  <c r="AJ498" i="1"/>
  <c r="AJ626" i="1"/>
  <c r="AJ494" i="1"/>
  <c r="AJ622" i="1"/>
  <c r="AJ490" i="1"/>
  <c r="AJ618" i="1"/>
  <c r="AJ486" i="1"/>
  <c r="AJ614" i="1"/>
  <c r="AJ482" i="1"/>
  <c r="AJ610" i="1"/>
  <c r="AJ478" i="1"/>
  <c r="AJ606" i="1"/>
  <c r="AJ474" i="1"/>
  <c r="AJ602" i="1"/>
  <c r="AJ470" i="1"/>
  <c r="AJ598" i="1"/>
  <c r="AJ466" i="1"/>
  <c r="AJ594" i="1"/>
  <c r="AJ462" i="1"/>
  <c r="AJ590" i="1"/>
  <c r="AJ458" i="1"/>
  <c r="AJ586" i="1"/>
  <c r="AJ454" i="1"/>
  <c r="AJ582" i="1"/>
  <c r="AJ450" i="1"/>
  <c r="AJ578" i="1"/>
  <c r="AJ446" i="1"/>
  <c r="AJ574" i="1"/>
  <c r="AJ442" i="1"/>
  <c r="AJ570" i="1"/>
  <c r="AJ438" i="1"/>
  <c r="AJ566" i="1"/>
  <c r="AJ434" i="1"/>
  <c r="AJ562" i="1"/>
  <c r="AJ430" i="1"/>
  <c r="AJ558" i="1"/>
  <c r="AJ426" i="1"/>
  <c r="AJ554" i="1"/>
  <c r="AJ422" i="1"/>
  <c r="AJ550" i="1"/>
  <c r="AJ418" i="1"/>
  <c r="AJ546" i="1"/>
  <c r="AJ414" i="1"/>
  <c r="AJ542" i="1"/>
  <c r="AJ410" i="1"/>
  <c r="AJ538" i="1"/>
  <c r="AJ406" i="1"/>
  <c r="AJ534" i="1"/>
  <c r="AJ402" i="1"/>
  <c r="AK655" i="1"/>
  <c r="AK523" i="1"/>
  <c r="AK651" i="1"/>
  <c r="AK519" i="1"/>
  <c r="AK647" i="1"/>
  <c r="AK515" i="1"/>
  <c r="AK643" i="1"/>
  <c r="AK511" i="1"/>
  <c r="AK639" i="1"/>
  <c r="AK507" i="1"/>
  <c r="AK635" i="1"/>
  <c r="AK503" i="1"/>
  <c r="AK631" i="1"/>
  <c r="AK499" i="1"/>
  <c r="AK627" i="1"/>
  <c r="AK495" i="1"/>
  <c r="AK623" i="1"/>
  <c r="AK491" i="1"/>
  <c r="AK619" i="1"/>
  <c r="AK487" i="1"/>
  <c r="AK615" i="1"/>
  <c r="AK483" i="1"/>
  <c r="AK611" i="1"/>
  <c r="AK479" i="1"/>
  <c r="AK607" i="1"/>
  <c r="AK475" i="1"/>
  <c r="AK603" i="1"/>
  <c r="AK471" i="1"/>
  <c r="AK599" i="1"/>
  <c r="AK467" i="1"/>
  <c r="AK595" i="1"/>
  <c r="AK463" i="1"/>
  <c r="AK591" i="1"/>
  <c r="AK459" i="1"/>
  <c r="AK587" i="1"/>
  <c r="AK455" i="1"/>
  <c r="AK583" i="1"/>
  <c r="AK451" i="1"/>
  <c r="AK579" i="1"/>
  <c r="AK447" i="1"/>
  <c r="AK575" i="1"/>
  <c r="AK443" i="1"/>
  <c r="AK571" i="1"/>
  <c r="AK439" i="1"/>
  <c r="AK567" i="1"/>
  <c r="AK435" i="1"/>
  <c r="AK563" i="1"/>
  <c r="AK431" i="1"/>
  <c r="AK559" i="1"/>
  <c r="AK427" i="1"/>
  <c r="AK555" i="1"/>
  <c r="AK423" i="1"/>
  <c r="AK551" i="1"/>
  <c r="AK419" i="1"/>
  <c r="AK547" i="1"/>
  <c r="AK415" i="1"/>
  <c r="AK543" i="1"/>
  <c r="AK411" i="1"/>
  <c r="AK539" i="1"/>
  <c r="AK407" i="1"/>
  <c r="AK535" i="1"/>
  <c r="AK403" i="1"/>
  <c r="AL656" i="1"/>
  <c r="AL524" i="1"/>
  <c r="AL652" i="1"/>
  <c r="AL520" i="1"/>
  <c r="AL648" i="1"/>
  <c r="AL516" i="1"/>
  <c r="AL644" i="1"/>
  <c r="AL512" i="1"/>
  <c r="AL640" i="1"/>
  <c r="AL508" i="1"/>
  <c r="AL636" i="1"/>
  <c r="AL504" i="1"/>
  <c r="AL632" i="1"/>
  <c r="AL500" i="1"/>
  <c r="AL628" i="1"/>
  <c r="AL496" i="1"/>
  <c r="AL624" i="1"/>
  <c r="AL492" i="1"/>
  <c r="AL620" i="1"/>
  <c r="AL488" i="1"/>
  <c r="AL616" i="1"/>
  <c r="AL484" i="1"/>
  <c r="AL612" i="1"/>
  <c r="AL480" i="1"/>
  <c r="AL608" i="1"/>
  <c r="AL476" i="1"/>
  <c r="AL604" i="1"/>
  <c r="AL472" i="1"/>
  <c r="AL600" i="1"/>
  <c r="AL468" i="1"/>
  <c r="AL596" i="1"/>
  <c r="AL464" i="1"/>
  <c r="AL592" i="1"/>
  <c r="AL460" i="1"/>
  <c r="AL588" i="1"/>
  <c r="AL456" i="1"/>
  <c r="AL584" i="1"/>
  <c r="AL452" i="1"/>
  <c r="AL580" i="1"/>
  <c r="AL448" i="1"/>
  <c r="AL576" i="1"/>
  <c r="AL444" i="1"/>
  <c r="AL572" i="1"/>
  <c r="AL440" i="1"/>
  <c r="AL568" i="1"/>
  <c r="AL436" i="1"/>
  <c r="AL564" i="1"/>
  <c r="AL432" i="1"/>
  <c r="AL560" i="1"/>
  <c r="AL428" i="1"/>
  <c r="AL556" i="1"/>
  <c r="AL424" i="1"/>
  <c r="AL552" i="1"/>
  <c r="AL420" i="1"/>
  <c r="AL548" i="1"/>
  <c r="AL416" i="1"/>
  <c r="AL544" i="1"/>
  <c r="AL412" i="1"/>
  <c r="AL540" i="1"/>
  <c r="AL408" i="1"/>
  <c r="AL536" i="1"/>
  <c r="AL404" i="1"/>
  <c r="AM532" i="1"/>
  <c r="AM400" i="1"/>
  <c r="AM653" i="1"/>
  <c r="AM521" i="1"/>
  <c r="AM649" i="1"/>
  <c r="AM517" i="1"/>
  <c r="AM645" i="1"/>
  <c r="AM513" i="1"/>
  <c r="AM641" i="1"/>
  <c r="AM509" i="1"/>
  <c r="AM637" i="1"/>
  <c r="AM505" i="1"/>
  <c r="AM633" i="1"/>
  <c r="AM501" i="1"/>
  <c r="AM629" i="1"/>
  <c r="AM497" i="1"/>
  <c r="AM625" i="1"/>
  <c r="AM493" i="1"/>
  <c r="AM621" i="1"/>
  <c r="AM489" i="1"/>
  <c r="AM617" i="1"/>
  <c r="AM485" i="1"/>
  <c r="AM613" i="1"/>
  <c r="AM481" i="1"/>
  <c r="AM609" i="1"/>
  <c r="AM477" i="1"/>
  <c r="AM605" i="1"/>
  <c r="AM473" i="1"/>
  <c r="AM601" i="1"/>
  <c r="AM469" i="1"/>
  <c r="AM597" i="1"/>
  <c r="AM465" i="1"/>
  <c r="AM593" i="1"/>
  <c r="AM461" i="1"/>
  <c r="AM589" i="1"/>
  <c r="AM457" i="1"/>
  <c r="AM585" i="1"/>
  <c r="AM453" i="1"/>
  <c r="AM581" i="1"/>
  <c r="AM449" i="1"/>
  <c r="AM577" i="1"/>
  <c r="AM445" i="1"/>
  <c r="AM573" i="1"/>
  <c r="AM441" i="1"/>
  <c r="AM569" i="1"/>
  <c r="AM437" i="1"/>
  <c r="AM565" i="1"/>
  <c r="AM433" i="1"/>
  <c r="AM561" i="1"/>
  <c r="AM429" i="1"/>
  <c r="AM557" i="1"/>
  <c r="AM425" i="1"/>
  <c r="AM553" i="1"/>
  <c r="AM421" i="1"/>
  <c r="AM549" i="1"/>
  <c r="AM417" i="1"/>
  <c r="AM545" i="1"/>
  <c r="AM413" i="1"/>
  <c r="AM541" i="1"/>
  <c r="AM409" i="1"/>
  <c r="AM537" i="1"/>
  <c r="AM405" i="1"/>
  <c r="AM533" i="1"/>
  <c r="AM401" i="1"/>
  <c r="AN654" i="1"/>
  <c r="AN522" i="1"/>
  <c r="AN650" i="1"/>
  <c r="AN518" i="1"/>
  <c r="AN646" i="1"/>
  <c r="AN514" i="1"/>
  <c r="AN642" i="1"/>
  <c r="AN510" i="1"/>
  <c r="AN638" i="1"/>
  <c r="AN506" i="1"/>
  <c r="AN634" i="1"/>
  <c r="AN502" i="1"/>
  <c r="AN630" i="1"/>
  <c r="AN498" i="1"/>
  <c r="AN626" i="1"/>
  <c r="AN494" i="1"/>
  <c r="AN622" i="1"/>
  <c r="AN490" i="1"/>
  <c r="AN618" i="1"/>
  <c r="AN486" i="1"/>
  <c r="AN614" i="1"/>
  <c r="AN482" i="1"/>
  <c r="AN610" i="1"/>
  <c r="AN478" i="1"/>
  <c r="AN606" i="1"/>
  <c r="AN474" i="1"/>
  <c r="AN602" i="1"/>
  <c r="AN470" i="1"/>
  <c r="AN598" i="1"/>
  <c r="AN466" i="1"/>
  <c r="AN594" i="1"/>
  <c r="AN462" i="1"/>
  <c r="AN590" i="1"/>
  <c r="AN458" i="1"/>
  <c r="AN586" i="1"/>
  <c r="AN454" i="1"/>
  <c r="AN582" i="1"/>
  <c r="AN450" i="1"/>
  <c r="AN578" i="1"/>
  <c r="AN446" i="1"/>
  <c r="AN574" i="1"/>
  <c r="AN442" i="1"/>
  <c r="AN570" i="1"/>
  <c r="AN438" i="1"/>
  <c r="AN566" i="1"/>
  <c r="AN434" i="1"/>
  <c r="AN562" i="1"/>
  <c r="AN430" i="1"/>
  <c r="AN558" i="1"/>
  <c r="AN426" i="1"/>
  <c r="AN554" i="1"/>
  <c r="AN422" i="1"/>
  <c r="AN550" i="1"/>
  <c r="AN418" i="1"/>
  <c r="AN546" i="1"/>
  <c r="AN414" i="1"/>
  <c r="AN542" i="1"/>
  <c r="AN410" i="1"/>
  <c r="AN538" i="1"/>
  <c r="AN406" i="1"/>
  <c r="AN534" i="1"/>
  <c r="AN402" i="1"/>
  <c r="AO655" i="1"/>
  <c r="AO523" i="1"/>
  <c r="AO651" i="1"/>
  <c r="AO519" i="1"/>
  <c r="AO647" i="1"/>
  <c r="AO515" i="1"/>
  <c r="AO643" i="1"/>
  <c r="AO511" i="1"/>
  <c r="AO639" i="1"/>
  <c r="AO507" i="1"/>
  <c r="AO635" i="1"/>
  <c r="AO503" i="1"/>
  <c r="AO631" i="1"/>
  <c r="AO499" i="1"/>
  <c r="AO627" i="1"/>
  <c r="AO495" i="1"/>
  <c r="AO623" i="1"/>
  <c r="AO491" i="1"/>
  <c r="AO619" i="1"/>
  <c r="AO487" i="1"/>
  <c r="AO615" i="1"/>
  <c r="AO483" i="1"/>
  <c r="AO611" i="1"/>
  <c r="AO479" i="1"/>
  <c r="AO607" i="1"/>
  <c r="AO475" i="1"/>
  <c r="AO603" i="1"/>
  <c r="AO471" i="1"/>
  <c r="AO599" i="1"/>
  <c r="AO467" i="1"/>
  <c r="AO595" i="1"/>
  <c r="AO463" i="1"/>
  <c r="AO591" i="1"/>
  <c r="AO459" i="1"/>
  <c r="AO587" i="1"/>
  <c r="AO455" i="1"/>
  <c r="AO583" i="1"/>
  <c r="AO451" i="1"/>
  <c r="AO579" i="1"/>
  <c r="AO447" i="1"/>
  <c r="AO575" i="1"/>
  <c r="AO443" i="1"/>
  <c r="AO571" i="1"/>
  <c r="AO439" i="1"/>
  <c r="AO567" i="1"/>
  <c r="AO435" i="1"/>
  <c r="AO563" i="1"/>
  <c r="AO431" i="1"/>
  <c r="AO559" i="1"/>
  <c r="AO427" i="1"/>
  <c r="AO555" i="1"/>
  <c r="AO423" i="1"/>
  <c r="AO551" i="1"/>
  <c r="AO419" i="1"/>
  <c r="AO547" i="1"/>
  <c r="AO415" i="1"/>
  <c r="AO543" i="1"/>
  <c r="AO411" i="1"/>
  <c r="AO539" i="1"/>
  <c r="AO407" i="1"/>
  <c r="AO535" i="1"/>
  <c r="AO403" i="1"/>
  <c r="AP656" i="1"/>
  <c r="AP524" i="1"/>
  <c r="AP652" i="1"/>
  <c r="AP520" i="1"/>
  <c r="AP648" i="1"/>
  <c r="AP516" i="1"/>
  <c r="AP644" i="1"/>
  <c r="AP512" i="1"/>
  <c r="AP640" i="1"/>
  <c r="AP508" i="1"/>
  <c r="AP636" i="1"/>
  <c r="AP504" i="1"/>
  <c r="AP632" i="1"/>
  <c r="AP500" i="1"/>
  <c r="AP628" i="1"/>
  <c r="AP496" i="1"/>
  <c r="AP624" i="1"/>
  <c r="AP492" i="1"/>
  <c r="AP620" i="1"/>
  <c r="AP488" i="1"/>
  <c r="AP616" i="1"/>
  <c r="AP484" i="1"/>
  <c r="AP612" i="1"/>
  <c r="AP480" i="1"/>
  <c r="AP608" i="1"/>
  <c r="AP476" i="1"/>
  <c r="AP604" i="1"/>
  <c r="AP472" i="1"/>
  <c r="AP600" i="1"/>
  <c r="AP468" i="1"/>
  <c r="AP596" i="1"/>
  <c r="AP464" i="1"/>
  <c r="AP592" i="1"/>
  <c r="AP460" i="1"/>
  <c r="AP588" i="1"/>
  <c r="AP456" i="1"/>
  <c r="AP584" i="1"/>
  <c r="AP452" i="1"/>
  <c r="AP580" i="1"/>
  <c r="AP448" i="1"/>
  <c r="AP576" i="1"/>
  <c r="AP444" i="1"/>
  <c r="AP572" i="1"/>
  <c r="AP440" i="1"/>
  <c r="AP568" i="1"/>
  <c r="AP436" i="1"/>
  <c r="AP564" i="1"/>
  <c r="AP432" i="1"/>
  <c r="AP560" i="1"/>
  <c r="AP428" i="1"/>
  <c r="AP556" i="1"/>
  <c r="AP424" i="1"/>
  <c r="AP552" i="1"/>
  <c r="AP420" i="1"/>
  <c r="AP548" i="1"/>
  <c r="AP416" i="1"/>
  <c r="AP544" i="1"/>
  <c r="AP412" i="1"/>
  <c r="AP540" i="1"/>
  <c r="AP408" i="1"/>
  <c r="AP536" i="1"/>
  <c r="AP404" i="1"/>
  <c r="AQ532" i="1"/>
  <c r="AQ400" i="1"/>
  <c r="AQ653" i="1"/>
  <c r="AQ521" i="1"/>
  <c r="AQ649" i="1"/>
  <c r="AQ517" i="1"/>
  <c r="AQ645" i="1"/>
  <c r="AQ513" i="1"/>
  <c r="AQ641" i="1"/>
  <c r="AQ509" i="1"/>
  <c r="AQ637" i="1"/>
  <c r="AQ505" i="1"/>
  <c r="AQ633" i="1"/>
  <c r="AQ501" i="1"/>
  <c r="AQ629" i="1"/>
  <c r="AQ497" i="1"/>
  <c r="AQ625" i="1"/>
  <c r="AQ493" i="1"/>
  <c r="AQ621" i="1"/>
  <c r="AQ489" i="1"/>
  <c r="AQ617" i="1"/>
  <c r="AQ485" i="1"/>
  <c r="AQ613" i="1"/>
  <c r="AQ481" i="1"/>
  <c r="AQ609" i="1"/>
  <c r="AQ477" i="1"/>
  <c r="AQ605" i="1"/>
  <c r="AQ473" i="1"/>
  <c r="AQ601" i="1"/>
  <c r="AQ469" i="1"/>
  <c r="AQ597" i="1"/>
  <c r="AQ465" i="1"/>
  <c r="AQ593" i="1"/>
  <c r="AQ461" i="1"/>
  <c r="AQ589" i="1"/>
  <c r="AQ457" i="1"/>
  <c r="AQ585" i="1"/>
  <c r="AQ453" i="1"/>
  <c r="AQ581" i="1"/>
  <c r="AQ449" i="1"/>
  <c r="AQ577" i="1"/>
  <c r="AQ445" i="1"/>
  <c r="AQ573" i="1"/>
  <c r="AQ441" i="1"/>
  <c r="AQ569" i="1"/>
  <c r="AQ437" i="1"/>
  <c r="AQ565" i="1"/>
  <c r="AQ433" i="1"/>
  <c r="AQ561" i="1"/>
  <c r="AQ429" i="1"/>
  <c r="AQ557" i="1"/>
  <c r="AQ425" i="1"/>
  <c r="AQ553" i="1"/>
  <c r="AQ421" i="1"/>
  <c r="AQ549" i="1"/>
  <c r="AQ417" i="1"/>
  <c r="AQ545" i="1"/>
  <c r="AQ413" i="1"/>
  <c r="AQ541" i="1"/>
  <c r="AQ409" i="1"/>
  <c r="AQ537" i="1"/>
  <c r="AQ405" i="1"/>
  <c r="AQ533" i="1"/>
  <c r="AQ401" i="1"/>
  <c r="AR654" i="1"/>
  <c r="AR522" i="1"/>
  <c r="AR650" i="1"/>
  <c r="AR518" i="1"/>
  <c r="AR646" i="1"/>
  <c r="AR514" i="1"/>
  <c r="AR642" i="1"/>
  <c r="AR510" i="1"/>
  <c r="AR638" i="1"/>
  <c r="AR506" i="1"/>
  <c r="AR634" i="1"/>
  <c r="AR502" i="1"/>
  <c r="AR630" i="1"/>
  <c r="AR498" i="1"/>
  <c r="AR626" i="1"/>
  <c r="AR494" i="1"/>
  <c r="AR622" i="1"/>
  <c r="AR490" i="1"/>
  <c r="AR618" i="1"/>
  <c r="AR486" i="1"/>
  <c r="AR614" i="1"/>
  <c r="AR482" i="1"/>
  <c r="AR610" i="1"/>
  <c r="AR478" i="1"/>
  <c r="AR606" i="1"/>
  <c r="AR474" i="1"/>
  <c r="AR602" i="1"/>
  <c r="AR470" i="1"/>
  <c r="AR598" i="1"/>
  <c r="AR466" i="1"/>
  <c r="AR594" i="1"/>
  <c r="AR462" i="1"/>
  <c r="AR590" i="1"/>
  <c r="AR458" i="1"/>
  <c r="AR586" i="1"/>
  <c r="AR454" i="1"/>
  <c r="AR582" i="1"/>
  <c r="AR450" i="1"/>
  <c r="AR578" i="1"/>
  <c r="AR446" i="1"/>
  <c r="AR574" i="1"/>
  <c r="AR442" i="1"/>
  <c r="AR570" i="1"/>
  <c r="AR438" i="1"/>
  <c r="AR566" i="1"/>
  <c r="AR434" i="1"/>
  <c r="AR562" i="1"/>
  <c r="AR430" i="1"/>
  <c r="AR558" i="1"/>
  <c r="AR426" i="1"/>
  <c r="AR554" i="1"/>
  <c r="AR422" i="1"/>
  <c r="AR550" i="1"/>
  <c r="AR418" i="1"/>
  <c r="AR546" i="1"/>
  <c r="AR414" i="1"/>
  <c r="AR542" i="1"/>
  <c r="AR410" i="1"/>
  <c r="AR538" i="1"/>
  <c r="AR406" i="1"/>
  <c r="AR534" i="1"/>
  <c r="AR402" i="1"/>
  <c r="H656" i="1"/>
  <c r="H524" i="1"/>
  <c r="H648" i="1"/>
  <c r="H516" i="1"/>
  <c r="H640" i="1"/>
  <c r="H508" i="1"/>
  <c r="H628" i="1"/>
  <c r="H496" i="1"/>
  <c r="H616" i="1"/>
  <c r="H484" i="1"/>
  <c r="H604" i="1"/>
  <c r="H472" i="1"/>
  <c r="H592" i="1"/>
  <c r="H460" i="1"/>
  <c r="H584" i="1"/>
  <c r="H452" i="1"/>
  <c r="H568" i="1"/>
  <c r="H436" i="1"/>
  <c r="H560" i="1"/>
  <c r="H428" i="1"/>
  <c r="H548" i="1"/>
  <c r="H416" i="1"/>
  <c r="H540" i="1"/>
  <c r="H408" i="1"/>
  <c r="I533" i="1"/>
  <c r="I401" i="1"/>
  <c r="L572" i="1"/>
  <c r="L440" i="1"/>
  <c r="M532" i="1"/>
  <c r="M400" i="1"/>
  <c r="M641" i="1"/>
  <c r="M509" i="1"/>
  <c r="M621" i="1"/>
  <c r="M489" i="1"/>
  <c r="M605" i="1"/>
  <c r="M473" i="1"/>
  <c r="M593" i="1"/>
  <c r="M461" i="1"/>
  <c r="M577" i="1"/>
  <c r="M445" i="1"/>
  <c r="M557" i="1"/>
  <c r="M425" i="1"/>
  <c r="M537" i="1"/>
  <c r="M405" i="1"/>
  <c r="P596" i="1"/>
  <c r="P464" i="1"/>
  <c r="P548" i="1"/>
  <c r="P416" i="1"/>
  <c r="Q382" i="1"/>
  <c r="Q513" i="1"/>
  <c r="Q645" i="1"/>
  <c r="Q366" i="1"/>
  <c r="Q497" i="1"/>
  <c r="Q629" i="1"/>
  <c r="Q350" i="1"/>
  <c r="Q481" i="1"/>
  <c r="Q613" i="1"/>
  <c r="Q334" i="1"/>
  <c r="Q465" i="1"/>
  <c r="Q597" i="1"/>
  <c r="Q318" i="1"/>
  <c r="Q449" i="1"/>
  <c r="Q581" i="1"/>
  <c r="Q302" i="1"/>
  <c r="Q433" i="1"/>
  <c r="Q565" i="1"/>
  <c r="Q286" i="1"/>
  <c r="Q417" i="1"/>
  <c r="Q549" i="1"/>
  <c r="Q401" i="1"/>
  <c r="Q533" i="1"/>
  <c r="U649" i="1"/>
  <c r="U517" i="1"/>
  <c r="U637" i="1"/>
  <c r="U505" i="1"/>
  <c r="U621" i="1"/>
  <c r="U489" i="1"/>
  <c r="U605" i="1"/>
  <c r="U473" i="1"/>
  <c r="U585" i="1"/>
  <c r="U453" i="1"/>
  <c r="U569" i="1"/>
  <c r="U437" i="1"/>
  <c r="U557" i="1"/>
  <c r="U425" i="1"/>
  <c r="U541" i="1"/>
  <c r="U409" i="1"/>
  <c r="V650" i="1"/>
  <c r="V518" i="1"/>
  <c r="V634" i="1"/>
  <c r="V502" i="1"/>
  <c r="V618" i="1"/>
  <c r="V486" i="1"/>
  <c r="V602" i="1"/>
  <c r="V470" i="1"/>
  <c r="V586" i="1"/>
  <c r="V454" i="1"/>
  <c r="V574" i="1"/>
  <c r="V442" i="1"/>
  <c r="V558" i="1"/>
  <c r="V426" i="1"/>
  <c r="V546" i="1"/>
  <c r="V414" i="1"/>
  <c r="W392" i="1"/>
  <c r="W655" i="1"/>
  <c r="W263" i="1"/>
  <c r="W523" i="1"/>
  <c r="W380" i="1"/>
  <c r="W643" i="1"/>
  <c r="W251" i="1"/>
  <c r="W511" i="1"/>
  <c r="W364" i="1"/>
  <c r="W627" i="1"/>
  <c r="W235" i="1"/>
  <c r="W495" i="1"/>
  <c r="W344" i="1"/>
  <c r="W607" i="1"/>
  <c r="W215" i="1"/>
  <c r="W475" i="1"/>
  <c r="W328" i="1"/>
  <c r="W591" i="1"/>
  <c r="W199" i="1"/>
  <c r="W459" i="1"/>
  <c r="W312" i="1"/>
  <c r="W575" i="1"/>
  <c r="W183" i="1"/>
  <c r="W443" i="1"/>
  <c r="W296" i="1"/>
  <c r="W559" i="1"/>
  <c r="W167" i="1"/>
  <c r="W427" i="1"/>
  <c r="W280" i="1"/>
  <c r="W543" i="1"/>
  <c r="W151" i="1"/>
  <c r="W411" i="1"/>
  <c r="X652" i="1"/>
  <c r="X520" i="1"/>
  <c r="X640" i="1"/>
  <c r="X508" i="1"/>
  <c r="X624" i="1"/>
  <c r="X492" i="1"/>
  <c r="X604" i="1"/>
  <c r="X472" i="1"/>
  <c r="X588" i="1"/>
  <c r="X456" i="1"/>
  <c r="X572" i="1"/>
  <c r="X440" i="1"/>
  <c r="X560" i="1"/>
  <c r="X428" i="1"/>
  <c r="Y532" i="1"/>
  <c r="Y400" i="1"/>
  <c r="Z642" i="1"/>
  <c r="Z510" i="1"/>
  <c r="H655" i="1"/>
  <c r="H523" i="1"/>
  <c r="H639" i="1"/>
  <c r="H507" i="1"/>
  <c r="H532" i="1"/>
  <c r="H400" i="1"/>
  <c r="H653" i="1"/>
  <c r="H521" i="1"/>
  <c r="H649" i="1"/>
  <c r="H517" i="1"/>
  <c r="H645" i="1"/>
  <c r="H513" i="1"/>
  <c r="H641" i="1"/>
  <c r="H509" i="1"/>
  <c r="H637" i="1"/>
  <c r="H505" i="1"/>
  <c r="H633" i="1"/>
  <c r="H501" i="1"/>
  <c r="H629" i="1"/>
  <c r="H497" i="1"/>
  <c r="H625" i="1"/>
  <c r="H493" i="1"/>
  <c r="H621" i="1"/>
  <c r="H489" i="1"/>
  <c r="H617" i="1"/>
  <c r="H485" i="1"/>
  <c r="H613" i="1"/>
  <c r="H481" i="1"/>
  <c r="H609" i="1"/>
  <c r="H477" i="1"/>
  <c r="H605" i="1"/>
  <c r="H473" i="1"/>
  <c r="H601" i="1"/>
  <c r="H469" i="1"/>
  <c r="H597" i="1"/>
  <c r="H465" i="1"/>
  <c r="H593" i="1"/>
  <c r="H461" i="1"/>
  <c r="H589" i="1"/>
  <c r="H457" i="1"/>
  <c r="H585" i="1"/>
  <c r="H453" i="1"/>
  <c r="H581" i="1"/>
  <c r="H449" i="1"/>
  <c r="H577" i="1"/>
  <c r="H445" i="1"/>
  <c r="H573" i="1"/>
  <c r="H441" i="1"/>
  <c r="H569" i="1"/>
  <c r="H437" i="1"/>
  <c r="H565" i="1"/>
  <c r="H433" i="1"/>
  <c r="H561" i="1"/>
  <c r="H429" i="1"/>
  <c r="H557" i="1"/>
  <c r="H425" i="1"/>
  <c r="H553" i="1"/>
  <c r="H421" i="1"/>
  <c r="H549" i="1"/>
  <c r="H417" i="1"/>
  <c r="H545" i="1"/>
  <c r="H413" i="1"/>
  <c r="H541" i="1"/>
  <c r="H409" i="1"/>
  <c r="H537" i="1"/>
  <c r="H405" i="1"/>
  <c r="H533" i="1"/>
  <c r="H401" i="1"/>
  <c r="K628" i="1"/>
  <c r="K496" i="1"/>
  <c r="K584" i="1"/>
  <c r="K452" i="1"/>
  <c r="L532" i="1"/>
  <c r="L400" i="1"/>
  <c r="L533" i="1"/>
  <c r="L401" i="1"/>
  <c r="M654" i="1"/>
  <c r="M522" i="1"/>
  <c r="M650" i="1"/>
  <c r="M518" i="1"/>
  <c r="M646" i="1"/>
  <c r="M514" i="1"/>
  <c r="M642" i="1"/>
  <c r="M510" i="1"/>
  <c r="M638" i="1"/>
  <c r="M506" i="1"/>
  <c r="M634" i="1"/>
  <c r="M502" i="1"/>
  <c r="M630" i="1"/>
  <c r="M498" i="1"/>
  <c r="M626" i="1"/>
  <c r="M494" i="1"/>
  <c r="M622" i="1"/>
  <c r="M490" i="1"/>
  <c r="M618" i="1"/>
  <c r="M486" i="1"/>
  <c r="M614" i="1"/>
  <c r="M482" i="1"/>
  <c r="M610" i="1"/>
  <c r="M478" i="1"/>
  <c r="M606" i="1"/>
  <c r="M474" i="1"/>
  <c r="M602" i="1"/>
  <c r="M470" i="1"/>
  <c r="M598" i="1"/>
  <c r="M466" i="1"/>
  <c r="M594" i="1"/>
  <c r="M462" i="1"/>
  <c r="M590" i="1"/>
  <c r="M458" i="1"/>
  <c r="M586" i="1"/>
  <c r="M454" i="1"/>
  <c r="M582" i="1"/>
  <c r="M450" i="1"/>
  <c r="M578" i="1"/>
  <c r="M446" i="1"/>
  <c r="M574" i="1"/>
  <c r="M442" i="1"/>
  <c r="M570" i="1"/>
  <c r="M438" i="1"/>
  <c r="M566" i="1"/>
  <c r="M434" i="1"/>
  <c r="M562" i="1"/>
  <c r="M430" i="1"/>
  <c r="M558" i="1"/>
  <c r="M426" i="1"/>
  <c r="M554" i="1"/>
  <c r="M422" i="1"/>
  <c r="M550" i="1"/>
  <c r="M418" i="1"/>
  <c r="M546" i="1"/>
  <c r="M414" i="1"/>
  <c r="M542" i="1"/>
  <c r="M410" i="1"/>
  <c r="M538" i="1"/>
  <c r="M406" i="1"/>
  <c r="M534" i="1"/>
  <c r="M402" i="1"/>
  <c r="P532" i="1"/>
  <c r="P400" i="1"/>
  <c r="P533" i="1"/>
  <c r="P401" i="1"/>
  <c r="Q391" i="1"/>
  <c r="Q522" i="1"/>
  <c r="Q654" i="1"/>
  <c r="Q387" i="1"/>
  <c r="Q518" i="1"/>
  <c r="Q650" i="1"/>
  <c r="Q383" i="1"/>
  <c r="Q514" i="1"/>
  <c r="Q646" i="1"/>
  <c r="Q379" i="1"/>
  <c r="Q510" i="1"/>
  <c r="Q642" i="1"/>
  <c r="Q375" i="1"/>
  <c r="Q506" i="1"/>
  <c r="Q638" i="1"/>
  <c r="Q371" i="1"/>
  <c r="Q502" i="1"/>
  <c r="Q634" i="1"/>
  <c r="Q367" i="1"/>
  <c r="Q498" i="1"/>
  <c r="Q630" i="1"/>
  <c r="Q363" i="1"/>
  <c r="Q494" i="1"/>
  <c r="Q626" i="1"/>
  <c r="Q359" i="1"/>
  <c r="Q490" i="1"/>
  <c r="Q622" i="1"/>
  <c r="Q355" i="1"/>
  <c r="Q486" i="1"/>
  <c r="Q618" i="1"/>
  <c r="Q351" i="1"/>
  <c r="Q482" i="1"/>
  <c r="Q614" i="1"/>
  <c r="Q347" i="1"/>
  <c r="Q478" i="1"/>
  <c r="Q610" i="1"/>
  <c r="Q343" i="1"/>
  <c r="Q474" i="1"/>
  <c r="Q606" i="1"/>
  <c r="Q339" i="1"/>
  <c r="Q470" i="1"/>
  <c r="Q602" i="1"/>
  <c r="Q335" i="1"/>
  <c r="Q466" i="1"/>
  <c r="Q598" i="1"/>
  <c r="Q331" i="1"/>
  <c r="Q462" i="1"/>
  <c r="Q594" i="1"/>
  <c r="Q327" i="1"/>
  <c r="Q458" i="1"/>
  <c r="Q590" i="1"/>
  <c r="Q323" i="1"/>
  <c r="Q454" i="1"/>
  <c r="Q586" i="1"/>
  <c r="Q319" i="1"/>
  <c r="Q450" i="1"/>
  <c r="Q582" i="1"/>
  <c r="Q315" i="1"/>
  <c r="Q446" i="1"/>
  <c r="Q578" i="1"/>
  <c r="Q311" i="1"/>
  <c r="Q442" i="1"/>
  <c r="Q574" i="1"/>
  <c r="Q307" i="1"/>
  <c r="Q438" i="1"/>
  <c r="Q570" i="1"/>
  <c r="Q303" i="1"/>
  <c r="Q434" i="1"/>
  <c r="Q566" i="1"/>
  <c r="Q299" i="1"/>
  <c r="Q430" i="1"/>
  <c r="Q562" i="1"/>
  <c r="Q295" i="1"/>
  <c r="Q426" i="1"/>
  <c r="Q558" i="1"/>
  <c r="Q291" i="1"/>
  <c r="Q422" i="1"/>
  <c r="Q554" i="1"/>
  <c r="Q287" i="1"/>
  <c r="Q418" i="1"/>
  <c r="Q550" i="1"/>
  <c r="Q283" i="1"/>
  <c r="Q414" i="1"/>
  <c r="Q546" i="1"/>
  <c r="Q279" i="1"/>
  <c r="Q410" i="1"/>
  <c r="Q542" i="1"/>
  <c r="Q275" i="1"/>
  <c r="Q406" i="1"/>
  <c r="Q538" i="1"/>
  <c r="Q271" i="1"/>
  <c r="Q402" i="1"/>
  <c r="Q534" i="1"/>
  <c r="T532" i="1"/>
  <c r="T400" i="1"/>
  <c r="T533" i="1"/>
  <c r="T401" i="1"/>
  <c r="U654" i="1"/>
  <c r="U522" i="1"/>
  <c r="U650" i="1"/>
  <c r="U518" i="1"/>
  <c r="U646" i="1"/>
  <c r="U514" i="1"/>
  <c r="U642" i="1"/>
  <c r="U510" i="1"/>
  <c r="U638" i="1"/>
  <c r="U506" i="1"/>
  <c r="U634" i="1"/>
  <c r="U502" i="1"/>
  <c r="U630" i="1"/>
  <c r="U498" i="1"/>
  <c r="U626" i="1"/>
  <c r="U494" i="1"/>
  <c r="U622" i="1"/>
  <c r="U490" i="1"/>
  <c r="U618" i="1"/>
  <c r="U486" i="1"/>
  <c r="U614" i="1"/>
  <c r="U482" i="1"/>
  <c r="U610" i="1"/>
  <c r="U478" i="1"/>
  <c r="U606" i="1"/>
  <c r="U474" i="1"/>
  <c r="U602" i="1"/>
  <c r="U470" i="1"/>
  <c r="U598" i="1"/>
  <c r="U466" i="1"/>
  <c r="U594" i="1"/>
  <c r="U462" i="1"/>
  <c r="U590" i="1"/>
  <c r="U458" i="1"/>
  <c r="U586" i="1"/>
  <c r="U454" i="1"/>
  <c r="U582" i="1"/>
  <c r="U450" i="1"/>
  <c r="U578" i="1"/>
  <c r="U446" i="1"/>
  <c r="U574" i="1"/>
  <c r="U442" i="1"/>
  <c r="U570" i="1"/>
  <c r="U438" i="1"/>
  <c r="U566" i="1"/>
  <c r="U434" i="1"/>
  <c r="U562" i="1"/>
  <c r="U430" i="1"/>
  <c r="U558" i="1"/>
  <c r="U426" i="1"/>
  <c r="U554" i="1"/>
  <c r="U422" i="1"/>
  <c r="U550" i="1"/>
  <c r="U418" i="1"/>
  <c r="U546" i="1"/>
  <c r="U414" i="1"/>
  <c r="U542" i="1"/>
  <c r="U410" i="1"/>
  <c r="U538" i="1"/>
  <c r="U406" i="1"/>
  <c r="U534" i="1"/>
  <c r="U402" i="1"/>
  <c r="V655" i="1"/>
  <c r="V523" i="1"/>
  <c r="V651" i="1"/>
  <c r="V519" i="1"/>
  <c r="V647" i="1"/>
  <c r="V515" i="1"/>
  <c r="V643" i="1"/>
  <c r="V511" i="1"/>
  <c r="V639" i="1"/>
  <c r="V507" i="1"/>
  <c r="V635" i="1"/>
  <c r="V503" i="1"/>
  <c r="V631" i="1"/>
  <c r="V499" i="1"/>
  <c r="V627" i="1"/>
  <c r="V495" i="1"/>
  <c r="V623" i="1"/>
  <c r="V491" i="1"/>
  <c r="V619" i="1"/>
  <c r="V487" i="1"/>
  <c r="V615" i="1"/>
  <c r="V483" i="1"/>
  <c r="V611" i="1"/>
  <c r="V479" i="1"/>
  <c r="V607" i="1"/>
  <c r="V475" i="1"/>
  <c r="V603" i="1"/>
  <c r="V471" i="1"/>
  <c r="V599" i="1"/>
  <c r="V467" i="1"/>
  <c r="V595" i="1"/>
  <c r="V463" i="1"/>
  <c r="V591" i="1"/>
  <c r="V459" i="1"/>
  <c r="V587" i="1"/>
  <c r="V455" i="1"/>
  <c r="V583" i="1"/>
  <c r="V451" i="1"/>
  <c r="V579" i="1"/>
  <c r="V447" i="1"/>
  <c r="V575" i="1"/>
  <c r="V443" i="1"/>
  <c r="V571" i="1"/>
  <c r="V439" i="1"/>
  <c r="V567" i="1"/>
  <c r="V435" i="1"/>
  <c r="V563" i="1"/>
  <c r="V431" i="1"/>
  <c r="V559" i="1"/>
  <c r="V427" i="1"/>
  <c r="V555" i="1"/>
  <c r="V423" i="1"/>
  <c r="V551" i="1"/>
  <c r="V419" i="1"/>
  <c r="V547" i="1"/>
  <c r="V415" i="1"/>
  <c r="V543" i="1"/>
  <c r="V411" i="1"/>
  <c r="V539" i="1"/>
  <c r="V407" i="1"/>
  <c r="V535" i="1"/>
  <c r="V403" i="1"/>
  <c r="W393" i="1"/>
  <c r="W264" i="1"/>
  <c r="W656" i="1"/>
  <c r="W524" i="1"/>
  <c r="W389" i="1"/>
  <c r="W260" i="1"/>
  <c r="W652" i="1"/>
  <c r="W520" i="1"/>
  <c r="W385" i="1"/>
  <c r="W256" i="1"/>
  <c r="W648" i="1"/>
  <c r="W516" i="1"/>
  <c r="W381" i="1"/>
  <c r="W252" i="1"/>
  <c r="W644" i="1"/>
  <c r="W512" i="1"/>
  <c r="W377" i="1"/>
  <c r="W248" i="1"/>
  <c r="W640" i="1"/>
  <c r="W508" i="1"/>
  <c r="W373" i="1"/>
  <c r="W244" i="1"/>
  <c r="W636" i="1"/>
  <c r="W504" i="1"/>
  <c r="W369" i="1"/>
  <c r="W240" i="1"/>
  <c r="W632" i="1"/>
  <c r="W500" i="1"/>
  <c r="W365" i="1"/>
  <c r="W236" i="1"/>
  <c r="W628" i="1"/>
  <c r="W496" i="1"/>
  <c r="W361" i="1"/>
  <c r="W232" i="1"/>
  <c r="W624" i="1"/>
  <c r="W492" i="1"/>
  <c r="W357" i="1"/>
  <c r="W620" i="1"/>
  <c r="W228" i="1"/>
  <c r="W488" i="1"/>
  <c r="W353" i="1"/>
  <c r="W224" i="1"/>
  <c r="W616" i="1"/>
  <c r="W484" i="1"/>
  <c r="W349" i="1"/>
  <c r="W612" i="1"/>
  <c r="W220" i="1"/>
  <c r="W480" i="1"/>
  <c r="W345" i="1"/>
  <c r="W216" i="1"/>
  <c r="W608" i="1"/>
  <c r="W476" i="1"/>
  <c r="W341" i="1"/>
  <c r="W604" i="1"/>
  <c r="W212" i="1"/>
  <c r="W472" i="1"/>
  <c r="W337" i="1"/>
  <c r="W600" i="1"/>
  <c r="W208" i="1"/>
  <c r="W468" i="1"/>
  <c r="W333" i="1"/>
  <c r="W596" i="1"/>
  <c r="W204" i="1"/>
  <c r="W464" i="1"/>
  <c r="W329" i="1"/>
  <c r="W592" i="1"/>
  <c r="W200" i="1"/>
  <c r="W460" i="1"/>
  <c r="W325" i="1"/>
  <c r="W588" i="1"/>
  <c r="W196" i="1"/>
  <c r="W456" i="1"/>
  <c r="W321" i="1"/>
  <c r="W584" i="1"/>
  <c r="W192" i="1"/>
  <c r="W452" i="1"/>
  <c r="W317" i="1"/>
  <c r="W580" i="1"/>
  <c r="W188" i="1"/>
  <c r="W448" i="1"/>
  <c r="W313" i="1"/>
  <c r="W576" i="1"/>
  <c r="W184" i="1"/>
  <c r="W444" i="1"/>
  <c r="W309" i="1"/>
  <c r="W572" i="1"/>
  <c r="W180" i="1"/>
  <c r="W440" i="1"/>
  <c r="W305" i="1"/>
  <c r="W568" i="1"/>
  <c r="W176" i="1"/>
  <c r="W436" i="1"/>
  <c r="W301" i="1"/>
  <c r="W564" i="1"/>
  <c r="W172" i="1"/>
  <c r="W432" i="1"/>
  <c r="W297" i="1"/>
  <c r="W560" i="1"/>
  <c r="W168" i="1"/>
  <c r="W428" i="1"/>
  <c r="W293" i="1"/>
  <c r="W556" i="1"/>
  <c r="W164" i="1"/>
  <c r="W424" i="1"/>
  <c r="W289" i="1"/>
  <c r="W552" i="1"/>
  <c r="W160" i="1"/>
  <c r="W420" i="1"/>
  <c r="W285" i="1"/>
  <c r="W548" i="1"/>
  <c r="W156" i="1"/>
  <c r="W416" i="1"/>
  <c r="W281" i="1"/>
  <c r="W544" i="1"/>
  <c r="W152" i="1"/>
  <c r="W412" i="1"/>
  <c r="W277" i="1"/>
  <c r="W540" i="1"/>
  <c r="W148" i="1"/>
  <c r="W408" i="1"/>
  <c r="W273" i="1"/>
  <c r="W536" i="1"/>
  <c r="W144" i="1"/>
  <c r="W404" i="1"/>
  <c r="X532" i="1"/>
  <c r="X400" i="1"/>
  <c r="X653" i="1"/>
  <c r="X521" i="1"/>
  <c r="X649" i="1"/>
  <c r="X517" i="1"/>
  <c r="X645" i="1"/>
  <c r="X513" i="1"/>
  <c r="X641" i="1"/>
  <c r="X509" i="1"/>
  <c r="X637" i="1"/>
  <c r="X505" i="1"/>
  <c r="X633" i="1"/>
  <c r="X501" i="1"/>
  <c r="X629" i="1"/>
  <c r="X497" i="1"/>
  <c r="X625" i="1"/>
  <c r="X493" i="1"/>
  <c r="X621" i="1"/>
  <c r="X489" i="1"/>
  <c r="X617" i="1"/>
  <c r="X485" i="1"/>
  <c r="X613" i="1"/>
  <c r="X481" i="1"/>
  <c r="X609" i="1"/>
  <c r="X477" i="1"/>
  <c r="X605" i="1"/>
  <c r="X473" i="1"/>
  <c r="X601" i="1"/>
  <c r="X469" i="1"/>
  <c r="X597" i="1"/>
  <c r="X465" i="1"/>
  <c r="X593" i="1"/>
  <c r="X461" i="1"/>
  <c r="X589" i="1"/>
  <c r="X457" i="1"/>
  <c r="X585" i="1"/>
  <c r="X453" i="1"/>
  <c r="X581" i="1"/>
  <c r="X449" i="1"/>
  <c r="X577" i="1"/>
  <c r="X445" i="1"/>
  <c r="X573" i="1"/>
  <c r="X441" i="1"/>
  <c r="X569" i="1"/>
  <c r="X437" i="1"/>
  <c r="X565" i="1"/>
  <c r="X433" i="1"/>
  <c r="X561" i="1"/>
  <c r="X429" i="1"/>
  <c r="X557" i="1"/>
  <c r="X425" i="1"/>
  <c r="X553" i="1"/>
  <c r="X421" i="1"/>
  <c r="X549" i="1"/>
  <c r="X417" i="1"/>
  <c r="X545" i="1"/>
  <c r="X413" i="1"/>
  <c r="X541" i="1"/>
  <c r="X409" i="1"/>
  <c r="X537" i="1"/>
  <c r="X405" i="1"/>
  <c r="X533" i="1"/>
  <c r="X401" i="1"/>
  <c r="Y654" i="1"/>
  <c r="Y522" i="1"/>
  <c r="Y650" i="1"/>
  <c r="Y518" i="1"/>
  <c r="Y646" i="1"/>
  <c r="Y514" i="1"/>
  <c r="Y642" i="1"/>
  <c r="Y510" i="1"/>
  <c r="Y638" i="1"/>
  <c r="Y506" i="1"/>
  <c r="Y634" i="1"/>
  <c r="Y502" i="1"/>
  <c r="Y630" i="1"/>
  <c r="Y498" i="1"/>
  <c r="Y626" i="1"/>
  <c r="Y494" i="1"/>
  <c r="Y622" i="1"/>
  <c r="Y490" i="1"/>
  <c r="Y618" i="1"/>
  <c r="Y486" i="1"/>
  <c r="Y614" i="1"/>
  <c r="Y482" i="1"/>
  <c r="Y610" i="1"/>
  <c r="Y478" i="1"/>
  <c r="Y606" i="1"/>
  <c r="Y474" i="1"/>
  <c r="Y602" i="1"/>
  <c r="Y470" i="1"/>
  <c r="Y598" i="1"/>
  <c r="Y466" i="1"/>
  <c r="Y594" i="1"/>
  <c r="Y462" i="1"/>
  <c r="Y590" i="1"/>
  <c r="Y458" i="1"/>
  <c r="Y586" i="1"/>
  <c r="Y454" i="1"/>
  <c r="Y582" i="1"/>
  <c r="Y450" i="1"/>
  <c r="Y578" i="1"/>
  <c r="Y446" i="1"/>
  <c r="Y574" i="1"/>
  <c r="Y442" i="1"/>
  <c r="Y570" i="1"/>
  <c r="Y438" i="1"/>
  <c r="Y566" i="1"/>
  <c r="Y434" i="1"/>
  <c r="Y562" i="1"/>
  <c r="Y430" i="1"/>
  <c r="Y558" i="1"/>
  <c r="Y426" i="1"/>
  <c r="Y554" i="1"/>
  <c r="Y422" i="1"/>
  <c r="Y550" i="1"/>
  <c r="Y418" i="1"/>
  <c r="Y546" i="1"/>
  <c r="Y414" i="1"/>
  <c r="Y542" i="1"/>
  <c r="Y410" i="1"/>
  <c r="Y538" i="1"/>
  <c r="Y406" i="1"/>
  <c r="Y534" i="1"/>
  <c r="Y402" i="1"/>
  <c r="Z655" i="1"/>
  <c r="Z523" i="1"/>
  <c r="Z651" i="1"/>
  <c r="Z519" i="1"/>
  <c r="Z647" i="1"/>
  <c r="Z515" i="1"/>
  <c r="Z643" i="1"/>
  <c r="Z511" i="1"/>
  <c r="Z639" i="1"/>
  <c r="Z507" i="1"/>
  <c r="Z635" i="1"/>
  <c r="Z503" i="1"/>
  <c r="Z631" i="1"/>
  <c r="Z499" i="1"/>
  <c r="Z627" i="1"/>
  <c r="Z495" i="1"/>
  <c r="Z623" i="1"/>
  <c r="Z491" i="1"/>
  <c r="Z619" i="1"/>
  <c r="Z487" i="1"/>
  <c r="Z615" i="1"/>
  <c r="Z483" i="1"/>
  <c r="Z611" i="1"/>
  <c r="Z479" i="1"/>
  <c r="Z607" i="1"/>
  <c r="Z475" i="1"/>
  <c r="Z603" i="1"/>
  <c r="Z471" i="1"/>
  <c r="Z599" i="1"/>
  <c r="Z467" i="1"/>
  <c r="Z595" i="1"/>
  <c r="Z463" i="1"/>
  <c r="Z591" i="1"/>
  <c r="Z459" i="1"/>
  <c r="Z587" i="1"/>
  <c r="Z455" i="1"/>
  <c r="Z583" i="1"/>
  <c r="Z451" i="1"/>
  <c r="Z579" i="1"/>
  <c r="Z447" i="1"/>
  <c r="Z575" i="1"/>
  <c r="Z443" i="1"/>
  <c r="Z571" i="1"/>
  <c r="Z439" i="1"/>
  <c r="Z567" i="1"/>
  <c r="Z435" i="1"/>
  <c r="Z563" i="1"/>
  <c r="Z431" i="1"/>
  <c r="Z559" i="1"/>
  <c r="Z427" i="1"/>
  <c r="Z555" i="1"/>
  <c r="Z423" i="1"/>
  <c r="Z551" i="1"/>
  <c r="Z419" i="1"/>
  <c r="Z547" i="1"/>
  <c r="Z415" i="1"/>
  <c r="Z543" i="1"/>
  <c r="Z411" i="1"/>
  <c r="Z539" i="1"/>
  <c r="Z407" i="1"/>
  <c r="Z535" i="1"/>
  <c r="Z403" i="1"/>
  <c r="AA656" i="1"/>
  <c r="AA524" i="1"/>
  <c r="AA652" i="1"/>
  <c r="AA520" i="1"/>
  <c r="AA648" i="1"/>
  <c r="AA516" i="1"/>
  <c r="AA644" i="1"/>
  <c r="AA512" i="1"/>
  <c r="AA640" i="1"/>
  <c r="AA508" i="1"/>
  <c r="AA636" i="1"/>
  <c r="AA504" i="1"/>
  <c r="AA632" i="1"/>
  <c r="AA500" i="1"/>
  <c r="AA628" i="1"/>
  <c r="AA496" i="1"/>
  <c r="AA624" i="1"/>
  <c r="AA492" i="1"/>
  <c r="AA620" i="1"/>
  <c r="AA488" i="1"/>
  <c r="AA616" i="1"/>
  <c r="AA484" i="1"/>
  <c r="AA612" i="1"/>
  <c r="AA480" i="1"/>
  <c r="AA608" i="1"/>
  <c r="AA476" i="1"/>
  <c r="AA604" i="1"/>
  <c r="AA472" i="1"/>
  <c r="AA600" i="1"/>
  <c r="AA468" i="1"/>
  <c r="AA596" i="1"/>
  <c r="AA464" i="1"/>
  <c r="AA592" i="1"/>
  <c r="AA460" i="1"/>
  <c r="AA588" i="1"/>
  <c r="AA456" i="1"/>
  <c r="AA584" i="1"/>
  <c r="AA452" i="1"/>
  <c r="AA580" i="1"/>
  <c r="AA448" i="1"/>
  <c r="AA576" i="1"/>
  <c r="AA444" i="1"/>
  <c r="AA572" i="1"/>
  <c r="AA440" i="1"/>
  <c r="AA568" i="1"/>
  <c r="AA436" i="1"/>
  <c r="AA564" i="1"/>
  <c r="AA432" i="1"/>
  <c r="AA560" i="1"/>
  <c r="AA428" i="1"/>
  <c r="AA556" i="1"/>
  <c r="AA424" i="1"/>
  <c r="AA552" i="1"/>
  <c r="AA420" i="1"/>
  <c r="AA548" i="1"/>
  <c r="AA416" i="1"/>
  <c r="AA544" i="1"/>
  <c r="AA412" i="1"/>
  <c r="AA540" i="1"/>
  <c r="AA408" i="1"/>
  <c r="AA536" i="1"/>
  <c r="AA404" i="1"/>
  <c r="AB532" i="1"/>
  <c r="AB400" i="1"/>
  <c r="AB653" i="1"/>
  <c r="AB521" i="1"/>
  <c r="AB649" i="1"/>
  <c r="AB517" i="1"/>
  <c r="AB645" i="1"/>
  <c r="AB513" i="1"/>
  <c r="AB641" i="1"/>
  <c r="AB509" i="1"/>
  <c r="AB637" i="1"/>
  <c r="AB505" i="1"/>
  <c r="AB633" i="1"/>
  <c r="AB501" i="1"/>
  <c r="AB629" i="1"/>
  <c r="AB497" i="1"/>
  <c r="AB625" i="1"/>
  <c r="AB493" i="1"/>
  <c r="AB621" i="1"/>
  <c r="AB489" i="1"/>
  <c r="AB617" i="1"/>
  <c r="AB485" i="1"/>
  <c r="AB613" i="1"/>
  <c r="AB481" i="1"/>
  <c r="AB609" i="1"/>
  <c r="AB477" i="1"/>
  <c r="AB605" i="1"/>
  <c r="AB473" i="1"/>
  <c r="AB601" i="1"/>
  <c r="AB469" i="1"/>
  <c r="AB597" i="1"/>
  <c r="AB465" i="1"/>
  <c r="AB593" i="1"/>
  <c r="AB461" i="1"/>
  <c r="AB589" i="1"/>
  <c r="AB457" i="1"/>
  <c r="AB585" i="1"/>
  <c r="AB453" i="1"/>
  <c r="AB581" i="1"/>
  <c r="AB449" i="1"/>
  <c r="AB577" i="1"/>
  <c r="AB445" i="1"/>
  <c r="AB573" i="1"/>
  <c r="AB441" i="1"/>
  <c r="AB569" i="1"/>
  <c r="AB437" i="1"/>
  <c r="AB565" i="1"/>
  <c r="AB433" i="1"/>
  <c r="AB561" i="1"/>
  <c r="AB429" i="1"/>
  <c r="AB557" i="1"/>
  <c r="AB425" i="1"/>
  <c r="AB553" i="1"/>
  <c r="AB421" i="1"/>
  <c r="AB549" i="1"/>
  <c r="AB417" i="1"/>
  <c r="AB545" i="1"/>
  <c r="AB413" i="1"/>
  <c r="AB541" i="1"/>
  <c r="AB409" i="1"/>
  <c r="AB537" i="1"/>
  <c r="AB405" i="1"/>
  <c r="AB533" i="1"/>
  <c r="AB401" i="1"/>
  <c r="AC654" i="1"/>
  <c r="AC522" i="1"/>
  <c r="AC650" i="1"/>
  <c r="AC518" i="1"/>
  <c r="AC646" i="1"/>
  <c r="AC514" i="1"/>
  <c r="AC642" i="1"/>
  <c r="AC510" i="1"/>
  <c r="AC638" i="1"/>
  <c r="AC506" i="1"/>
  <c r="AC634" i="1"/>
  <c r="AC502" i="1"/>
  <c r="AC630" i="1"/>
  <c r="AC498" i="1"/>
  <c r="AC626" i="1"/>
  <c r="AC494" i="1"/>
  <c r="AC622" i="1"/>
  <c r="AC490" i="1"/>
  <c r="AC618" i="1"/>
  <c r="AC486" i="1"/>
  <c r="AC614" i="1"/>
  <c r="AC482" i="1"/>
  <c r="AC610" i="1"/>
  <c r="AC478" i="1"/>
  <c r="AC606" i="1"/>
  <c r="AC474" i="1"/>
  <c r="AC602" i="1"/>
  <c r="AC470" i="1"/>
  <c r="AC598" i="1"/>
  <c r="AC466" i="1"/>
  <c r="AC594" i="1"/>
  <c r="AC462" i="1"/>
  <c r="AC590" i="1"/>
  <c r="AC458" i="1"/>
  <c r="AC586" i="1"/>
  <c r="AC454" i="1"/>
  <c r="AC582" i="1"/>
  <c r="AC450" i="1"/>
  <c r="AC578" i="1"/>
  <c r="AC446" i="1"/>
  <c r="AC574" i="1"/>
  <c r="AC442" i="1"/>
  <c r="AC570" i="1"/>
  <c r="AC438" i="1"/>
  <c r="AC566" i="1"/>
  <c r="AC434" i="1"/>
  <c r="AC562" i="1"/>
  <c r="AC430" i="1"/>
  <c r="AC558" i="1"/>
  <c r="AC426" i="1"/>
  <c r="AC554" i="1"/>
  <c r="AC422" i="1"/>
  <c r="AC550" i="1"/>
  <c r="AC418" i="1"/>
  <c r="AC546" i="1"/>
  <c r="AC414" i="1"/>
  <c r="AC542" i="1"/>
  <c r="AC410" i="1"/>
  <c r="AC538" i="1"/>
  <c r="AC406" i="1"/>
  <c r="AC534" i="1"/>
  <c r="AC402" i="1"/>
  <c r="AD655" i="1"/>
  <c r="AD523" i="1"/>
  <c r="AD651" i="1"/>
  <c r="AD519" i="1"/>
  <c r="AD647" i="1"/>
  <c r="AD515" i="1"/>
  <c r="AD643" i="1"/>
  <c r="AD511" i="1"/>
  <c r="AD639" i="1"/>
  <c r="AD507" i="1"/>
  <c r="AD635" i="1"/>
  <c r="AD503" i="1"/>
  <c r="AD631" i="1"/>
  <c r="AD499" i="1"/>
  <c r="AD627" i="1"/>
  <c r="AD495" i="1"/>
  <c r="AD623" i="1"/>
  <c r="AD491" i="1"/>
  <c r="AD619" i="1"/>
  <c r="AD487" i="1"/>
  <c r="AD615" i="1"/>
  <c r="AD483" i="1"/>
  <c r="AD611" i="1"/>
  <c r="AD479" i="1"/>
  <c r="AD607" i="1"/>
  <c r="AD475" i="1"/>
  <c r="AD603" i="1"/>
  <c r="AD471" i="1"/>
  <c r="AD599" i="1"/>
  <c r="AD467" i="1"/>
  <c r="AD595" i="1"/>
  <c r="AD463" i="1"/>
  <c r="AD591" i="1"/>
  <c r="AD459" i="1"/>
  <c r="AD587" i="1"/>
  <c r="AD455" i="1"/>
  <c r="AD583" i="1"/>
  <c r="AD451" i="1"/>
  <c r="AD579" i="1"/>
  <c r="AD447" i="1"/>
  <c r="AD575" i="1"/>
  <c r="AD443" i="1"/>
  <c r="AD571" i="1"/>
  <c r="AD439" i="1"/>
  <c r="AD567" i="1"/>
  <c r="AD435" i="1"/>
  <c r="AD563" i="1"/>
  <c r="AD431" i="1"/>
  <c r="AD559" i="1"/>
  <c r="AD427" i="1"/>
  <c r="AD555" i="1"/>
  <c r="AD423" i="1"/>
  <c r="AD551" i="1"/>
  <c r="AD419" i="1"/>
  <c r="AD547" i="1"/>
  <c r="AD415" i="1"/>
  <c r="AD543" i="1"/>
  <c r="AD411" i="1"/>
  <c r="AD539" i="1"/>
  <c r="AD407" i="1"/>
  <c r="AD535" i="1"/>
  <c r="AD403" i="1"/>
  <c r="AE393" i="1"/>
  <c r="AE656" i="1"/>
  <c r="AE524" i="1"/>
  <c r="AE652" i="1"/>
  <c r="AE389" i="1"/>
  <c r="AE520" i="1"/>
  <c r="AE385" i="1"/>
  <c r="AE648" i="1"/>
  <c r="AE516" i="1"/>
  <c r="AE644" i="1"/>
  <c r="AE381" i="1"/>
  <c r="AE512" i="1"/>
  <c r="AE640" i="1"/>
  <c r="AE377" i="1"/>
  <c r="AE508" i="1"/>
  <c r="AE636" i="1"/>
  <c r="AE373" i="1"/>
  <c r="AE504" i="1"/>
  <c r="AE369" i="1"/>
  <c r="AE632" i="1"/>
  <c r="AE500" i="1"/>
  <c r="AE628" i="1"/>
  <c r="AE365" i="1"/>
  <c r="AE496" i="1"/>
  <c r="AE361" i="1"/>
  <c r="AE624" i="1"/>
  <c r="AE492" i="1"/>
  <c r="AE620" i="1"/>
  <c r="AE357" i="1"/>
  <c r="AE488" i="1"/>
  <c r="AE353" i="1"/>
  <c r="AE616" i="1"/>
  <c r="AE484" i="1"/>
  <c r="AE612" i="1"/>
  <c r="AE349" i="1"/>
  <c r="AE480" i="1"/>
  <c r="AE608" i="1"/>
  <c r="AE345" i="1"/>
  <c r="AE476" i="1"/>
  <c r="AE604" i="1"/>
  <c r="AE341" i="1"/>
  <c r="AE472" i="1"/>
  <c r="AE337" i="1"/>
  <c r="AE600" i="1"/>
  <c r="AE468" i="1"/>
  <c r="AE596" i="1"/>
  <c r="AE333" i="1"/>
  <c r="AE464" i="1"/>
  <c r="AE329" i="1"/>
  <c r="AE592" i="1"/>
  <c r="AE460" i="1"/>
  <c r="AE588" i="1"/>
  <c r="AE325" i="1"/>
  <c r="AE456" i="1"/>
  <c r="AE321" i="1"/>
  <c r="AE584" i="1"/>
  <c r="AE452" i="1"/>
  <c r="AE580" i="1"/>
  <c r="AE317" i="1"/>
  <c r="AE448" i="1"/>
  <c r="AE576" i="1"/>
  <c r="AE313" i="1"/>
  <c r="AE444" i="1"/>
  <c r="AE572" i="1"/>
  <c r="AE309" i="1"/>
  <c r="AE440" i="1"/>
  <c r="AE305" i="1"/>
  <c r="AE568" i="1"/>
  <c r="AE436" i="1"/>
  <c r="AE564" i="1"/>
  <c r="AE301" i="1"/>
  <c r="AE432" i="1"/>
  <c r="AE297" i="1"/>
  <c r="AE560" i="1"/>
  <c r="AE428" i="1"/>
  <c r="AE556" i="1"/>
  <c r="AE293" i="1"/>
  <c r="AE424" i="1"/>
  <c r="AE289" i="1"/>
  <c r="AE552" i="1"/>
  <c r="AE420" i="1"/>
  <c r="AE548" i="1"/>
  <c r="AE285" i="1"/>
  <c r="AE416" i="1"/>
  <c r="AE544" i="1"/>
  <c r="AE281" i="1"/>
  <c r="AE412" i="1"/>
  <c r="AE540" i="1"/>
  <c r="AE277" i="1"/>
  <c r="AE408" i="1"/>
  <c r="AE273" i="1"/>
  <c r="AE536" i="1"/>
  <c r="AE404" i="1"/>
  <c r="AF532" i="1"/>
  <c r="AF400" i="1"/>
  <c r="AF653" i="1"/>
  <c r="AF521" i="1"/>
  <c r="AF649" i="1"/>
  <c r="AF517" i="1"/>
  <c r="AF645" i="1"/>
  <c r="AF513" i="1"/>
  <c r="AF641" i="1"/>
  <c r="AF509" i="1"/>
  <c r="AF637" i="1"/>
  <c r="AF505" i="1"/>
  <c r="AF633" i="1"/>
  <c r="AF501" i="1"/>
  <c r="AF629" i="1"/>
  <c r="AF497" i="1"/>
  <c r="AF625" i="1"/>
  <c r="AF493" i="1"/>
  <c r="AF621" i="1"/>
  <c r="AF489" i="1"/>
  <c r="AF617" i="1"/>
  <c r="AF485" i="1"/>
  <c r="AF613" i="1"/>
  <c r="AF481" i="1"/>
  <c r="AF609" i="1"/>
  <c r="AF477" i="1"/>
  <c r="AF605" i="1"/>
  <c r="AF473" i="1"/>
  <c r="AF601" i="1"/>
  <c r="AF469" i="1"/>
  <c r="AF597" i="1"/>
  <c r="AF465" i="1"/>
  <c r="AF593" i="1"/>
  <c r="AF461" i="1"/>
  <c r="AF589" i="1"/>
  <c r="AF457" i="1"/>
  <c r="AF585" i="1"/>
  <c r="AF453" i="1"/>
  <c r="AF581" i="1"/>
  <c r="AF449" i="1"/>
  <c r="AF577" i="1"/>
  <c r="AF445" i="1"/>
  <c r="AF573" i="1"/>
  <c r="AF441" i="1"/>
  <c r="AF569" i="1"/>
  <c r="AF437" i="1"/>
  <c r="AF565" i="1"/>
  <c r="AF433" i="1"/>
  <c r="AF561" i="1"/>
  <c r="AF429" i="1"/>
  <c r="AF557" i="1"/>
  <c r="AF425" i="1"/>
  <c r="AF553" i="1"/>
  <c r="AF421" i="1"/>
  <c r="AF549" i="1"/>
  <c r="AF417" i="1"/>
  <c r="AF545" i="1"/>
  <c r="AF413" i="1"/>
  <c r="AF541" i="1"/>
  <c r="AF409" i="1"/>
  <c r="AF537" i="1"/>
  <c r="AF405" i="1"/>
  <c r="AF533" i="1"/>
  <c r="AF401" i="1"/>
  <c r="AG654" i="1"/>
  <c r="AG522" i="1"/>
  <c r="AG650" i="1"/>
  <c r="AG518" i="1"/>
  <c r="AG646" i="1"/>
  <c r="AG514" i="1"/>
  <c r="AG642" i="1"/>
  <c r="AG510" i="1"/>
  <c r="AG638" i="1"/>
  <c r="AG506" i="1"/>
  <c r="AG634" i="1"/>
  <c r="AG502" i="1"/>
  <c r="AG630" i="1"/>
  <c r="AG498" i="1"/>
  <c r="AG626" i="1"/>
  <c r="AG494" i="1"/>
  <c r="AG622" i="1"/>
  <c r="AG490" i="1"/>
  <c r="AG618" i="1"/>
  <c r="AG486" i="1"/>
  <c r="AG614" i="1"/>
  <c r="AG482" i="1"/>
  <c r="AG610" i="1"/>
  <c r="AG478" i="1"/>
  <c r="AG606" i="1"/>
  <c r="AG474" i="1"/>
  <c r="AG602" i="1"/>
  <c r="AG470" i="1"/>
  <c r="AG598" i="1"/>
  <c r="AG466" i="1"/>
  <c r="AG594" i="1"/>
  <c r="AG462" i="1"/>
  <c r="AG590" i="1"/>
  <c r="AG458" i="1"/>
  <c r="AG586" i="1"/>
  <c r="AG454" i="1"/>
  <c r="AG582" i="1"/>
  <c r="AG450" i="1"/>
  <c r="AG578" i="1"/>
  <c r="AG446" i="1"/>
  <c r="AG574" i="1"/>
  <c r="AG442" i="1"/>
  <c r="AG570" i="1"/>
  <c r="AG438" i="1"/>
  <c r="AG566" i="1"/>
  <c r="AG434" i="1"/>
  <c r="AG562" i="1"/>
  <c r="AG430" i="1"/>
  <c r="AG558" i="1"/>
  <c r="AG426" i="1"/>
  <c r="AG554" i="1"/>
  <c r="AG422" i="1"/>
  <c r="AG550" i="1"/>
  <c r="AG418" i="1"/>
  <c r="AG546" i="1"/>
  <c r="AG414" i="1"/>
  <c r="AG542" i="1"/>
  <c r="AG410" i="1"/>
  <c r="AG538" i="1"/>
  <c r="AG406" i="1"/>
  <c r="AG534" i="1"/>
  <c r="AG402" i="1"/>
  <c r="AH655" i="1"/>
  <c r="AH523" i="1"/>
  <c r="AH651" i="1"/>
  <c r="AH519" i="1"/>
  <c r="AH647" i="1"/>
  <c r="AH515" i="1"/>
  <c r="AH643" i="1"/>
  <c r="AH511" i="1"/>
  <c r="AH639" i="1"/>
  <c r="AH507" i="1"/>
  <c r="AH635" i="1"/>
  <c r="AH503" i="1"/>
  <c r="AH631" i="1"/>
  <c r="AH499" i="1"/>
  <c r="AH627" i="1"/>
  <c r="AH495" i="1"/>
  <c r="AH623" i="1"/>
  <c r="AH491" i="1"/>
  <c r="AH619" i="1"/>
  <c r="AH487" i="1"/>
  <c r="AH615" i="1"/>
  <c r="AH483" i="1"/>
  <c r="AH611" i="1"/>
  <c r="AH479" i="1"/>
  <c r="AH607" i="1"/>
  <c r="AH475" i="1"/>
  <c r="AH603" i="1"/>
  <c r="AH471" i="1"/>
  <c r="AH599" i="1"/>
  <c r="AH467" i="1"/>
  <c r="AH595" i="1"/>
  <c r="AH463" i="1"/>
  <c r="AH591" i="1"/>
  <c r="AH459" i="1"/>
  <c r="AH587" i="1"/>
  <c r="AH455" i="1"/>
  <c r="AH583" i="1"/>
  <c r="AH451" i="1"/>
  <c r="AH579" i="1"/>
  <c r="AH447" i="1"/>
  <c r="AH575" i="1"/>
  <c r="AH443" i="1"/>
  <c r="AH571" i="1"/>
  <c r="AH439" i="1"/>
  <c r="AH567" i="1"/>
  <c r="AH435" i="1"/>
  <c r="AH563" i="1"/>
  <c r="AH431" i="1"/>
  <c r="AH559" i="1"/>
  <c r="AH427" i="1"/>
  <c r="AH555" i="1"/>
  <c r="AH423" i="1"/>
  <c r="AH551" i="1"/>
  <c r="AH419" i="1"/>
  <c r="AH547" i="1"/>
  <c r="AH415" i="1"/>
  <c r="AH543" i="1"/>
  <c r="AH411" i="1"/>
  <c r="AH539" i="1"/>
  <c r="AH407" i="1"/>
  <c r="AH535" i="1"/>
  <c r="AH403" i="1"/>
  <c r="AI656" i="1"/>
  <c r="AI524" i="1"/>
  <c r="AI652" i="1"/>
  <c r="AI520" i="1"/>
  <c r="AI648" i="1"/>
  <c r="AI516" i="1"/>
  <c r="AI644" i="1"/>
  <c r="AI512" i="1"/>
  <c r="AI640" i="1"/>
  <c r="AI508" i="1"/>
  <c r="AI636" i="1"/>
  <c r="AI504" i="1"/>
  <c r="AI632" i="1"/>
  <c r="AI500" i="1"/>
  <c r="AI628" i="1"/>
  <c r="AI496" i="1"/>
  <c r="AI624" i="1"/>
  <c r="AI492" i="1"/>
  <c r="AI620" i="1"/>
  <c r="AI488" i="1"/>
  <c r="AI616" i="1"/>
  <c r="AI484" i="1"/>
  <c r="AI612" i="1"/>
  <c r="AI480" i="1"/>
  <c r="AI608" i="1"/>
  <c r="AI476" i="1"/>
  <c r="AI604" i="1"/>
  <c r="AI472" i="1"/>
  <c r="AI600" i="1"/>
  <c r="AI468" i="1"/>
  <c r="AI596" i="1"/>
  <c r="AI464" i="1"/>
  <c r="AI592" i="1"/>
  <c r="AI460" i="1"/>
  <c r="AI588" i="1"/>
  <c r="AI456" i="1"/>
  <c r="AI584" i="1"/>
  <c r="AI452" i="1"/>
  <c r="AI580" i="1"/>
  <c r="AI448" i="1"/>
  <c r="AI576" i="1"/>
  <c r="AI444" i="1"/>
  <c r="AI572" i="1"/>
  <c r="AI440" i="1"/>
  <c r="AI568" i="1"/>
  <c r="AI436" i="1"/>
  <c r="AI564" i="1"/>
  <c r="AI432" i="1"/>
  <c r="AI560" i="1"/>
  <c r="AI428" i="1"/>
  <c r="AI556" i="1"/>
  <c r="AI424" i="1"/>
  <c r="AI552" i="1"/>
  <c r="AI420" i="1"/>
  <c r="AI548" i="1"/>
  <c r="AI416" i="1"/>
  <c r="AI544" i="1"/>
  <c r="AI412" i="1"/>
  <c r="AI540" i="1"/>
  <c r="AI408" i="1"/>
  <c r="AI536" i="1"/>
  <c r="AI404" i="1"/>
  <c r="AJ532" i="1"/>
  <c r="AJ400" i="1"/>
  <c r="AJ653" i="1"/>
  <c r="AJ521" i="1"/>
  <c r="AJ649" i="1"/>
  <c r="AJ517" i="1"/>
  <c r="AJ645" i="1"/>
  <c r="AJ513" i="1"/>
  <c r="AJ641" i="1"/>
  <c r="AJ509" i="1"/>
  <c r="AJ637" i="1"/>
  <c r="AJ505" i="1"/>
  <c r="AJ633" i="1"/>
  <c r="AJ501" i="1"/>
  <c r="AJ629" i="1"/>
  <c r="AJ497" i="1"/>
  <c r="AJ625" i="1"/>
  <c r="AJ493" i="1"/>
  <c r="AJ621" i="1"/>
  <c r="AJ489" i="1"/>
  <c r="AJ617" i="1"/>
  <c r="AJ485" i="1"/>
  <c r="AJ613" i="1"/>
  <c r="AJ481" i="1"/>
  <c r="AJ609" i="1"/>
  <c r="AJ477" i="1"/>
  <c r="AJ605" i="1"/>
  <c r="AJ473" i="1"/>
  <c r="AJ601" i="1"/>
  <c r="AJ469" i="1"/>
  <c r="AJ597" i="1"/>
  <c r="AJ465" i="1"/>
  <c r="AJ593" i="1"/>
  <c r="AJ461" i="1"/>
  <c r="AJ589" i="1"/>
  <c r="AJ457" i="1"/>
  <c r="AJ585" i="1"/>
  <c r="AJ453" i="1"/>
  <c r="AJ581" i="1"/>
  <c r="AJ449" i="1"/>
  <c r="AJ577" i="1"/>
  <c r="AJ445" i="1"/>
  <c r="AJ573" i="1"/>
  <c r="AJ441" i="1"/>
  <c r="AJ569" i="1"/>
  <c r="AJ437" i="1"/>
  <c r="AJ565" i="1"/>
  <c r="AJ433" i="1"/>
  <c r="AJ561" i="1"/>
  <c r="AJ429" i="1"/>
  <c r="AJ557" i="1"/>
  <c r="AJ425" i="1"/>
  <c r="AJ553" i="1"/>
  <c r="AJ421" i="1"/>
  <c r="AJ549" i="1"/>
  <c r="AJ417" i="1"/>
  <c r="AJ545" i="1"/>
  <c r="AJ413" i="1"/>
  <c r="AJ541" i="1"/>
  <c r="AJ409" i="1"/>
  <c r="AJ537" i="1"/>
  <c r="AJ405" i="1"/>
  <c r="AJ533" i="1"/>
  <c r="AJ401" i="1"/>
  <c r="AK654" i="1"/>
  <c r="AK522" i="1"/>
  <c r="AK650" i="1"/>
  <c r="AK518" i="1"/>
  <c r="AK646" i="1"/>
  <c r="AK514" i="1"/>
  <c r="AK642" i="1"/>
  <c r="AK510" i="1"/>
  <c r="AK638" i="1"/>
  <c r="AK506" i="1"/>
  <c r="AK634" i="1"/>
  <c r="AK502" i="1"/>
  <c r="AK630" i="1"/>
  <c r="AK498" i="1"/>
  <c r="AK626" i="1"/>
  <c r="AK494" i="1"/>
  <c r="AK622" i="1"/>
  <c r="AK490" i="1"/>
  <c r="AK618" i="1"/>
  <c r="AK486" i="1"/>
  <c r="AK614" i="1"/>
  <c r="AK482" i="1"/>
  <c r="AK610" i="1"/>
  <c r="AK478" i="1"/>
  <c r="AK606" i="1"/>
  <c r="AK474" i="1"/>
  <c r="AK602" i="1"/>
  <c r="AK470" i="1"/>
  <c r="AK598" i="1"/>
  <c r="AK466" i="1"/>
  <c r="AK594" i="1"/>
  <c r="AK462" i="1"/>
  <c r="AK590" i="1"/>
  <c r="AK458" i="1"/>
  <c r="AK586" i="1"/>
  <c r="AK454" i="1"/>
  <c r="AK582" i="1"/>
  <c r="AK450" i="1"/>
  <c r="AK578" i="1"/>
  <c r="AK446" i="1"/>
  <c r="AK574" i="1"/>
  <c r="AK442" i="1"/>
  <c r="AK570" i="1"/>
  <c r="AK438" i="1"/>
  <c r="AK566" i="1"/>
  <c r="AK434" i="1"/>
  <c r="AK562" i="1"/>
  <c r="AK430" i="1"/>
  <c r="AK558" i="1"/>
  <c r="AK426" i="1"/>
  <c r="AK554" i="1"/>
  <c r="AK422" i="1"/>
  <c r="AK550" i="1"/>
  <c r="AK418" i="1"/>
  <c r="AK546" i="1"/>
  <c r="AK414" i="1"/>
  <c r="AK542" i="1"/>
  <c r="AK410" i="1"/>
  <c r="AK538" i="1"/>
  <c r="AK406" i="1"/>
  <c r="AK534" i="1"/>
  <c r="AK402" i="1"/>
  <c r="AL655" i="1"/>
  <c r="AL523" i="1"/>
  <c r="AL651" i="1"/>
  <c r="AL519" i="1"/>
  <c r="AL647" i="1"/>
  <c r="AL515" i="1"/>
  <c r="AL643" i="1"/>
  <c r="AL511" i="1"/>
  <c r="AL639" i="1"/>
  <c r="AL507" i="1"/>
  <c r="AL635" i="1"/>
  <c r="AL503" i="1"/>
  <c r="AL631" i="1"/>
  <c r="AL499" i="1"/>
  <c r="AL627" i="1"/>
  <c r="AL495" i="1"/>
  <c r="AL623" i="1"/>
  <c r="AL491" i="1"/>
  <c r="AL619" i="1"/>
  <c r="AL487" i="1"/>
  <c r="AL615" i="1"/>
  <c r="AL483" i="1"/>
  <c r="AL611" i="1"/>
  <c r="AL479" i="1"/>
  <c r="AL607" i="1"/>
  <c r="AL475" i="1"/>
  <c r="AL603" i="1"/>
  <c r="AL471" i="1"/>
  <c r="AL599" i="1"/>
  <c r="AL467" i="1"/>
  <c r="AL595" i="1"/>
  <c r="AL463" i="1"/>
  <c r="AL591" i="1"/>
  <c r="AL459" i="1"/>
  <c r="AL587" i="1"/>
  <c r="AL455" i="1"/>
  <c r="AL583" i="1"/>
  <c r="AL451" i="1"/>
  <c r="AL579" i="1"/>
  <c r="AL447" i="1"/>
  <c r="AL575" i="1"/>
  <c r="AL443" i="1"/>
  <c r="AL571" i="1"/>
  <c r="AL439" i="1"/>
  <c r="AL567" i="1"/>
  <c r="AL435" i="1"/>
  <c r="AL563" i="1"/>
  <c r="AL431" i="1"/>
  <c r="AL559" i="1"/>
  <c r="AL427" i="1"/>
  <c r="AL555" i="1"/>
  <c r="AL423" i="1"/>
  <c r="AL551" i="1"/>
  <c r="AL419" i="1"/>
  <c r="AL547" i="1"/>
  <c r="AL415" i="1"/>
  <c r="AL543" i="1"/>
  <c r="AL411" i="1"/>
  <c r="AL539" i="1"/>
  <c r="AL407" i="1"/>
  <c r="AL535" i="1"/>
  <c r="AL403" i="1"/>
  <c r="AM656" i="1"/>
  <c r="AM524" i="1"/>
  <c r="AM652" i="1"/>
  <c r="AM520" i="1"/>
  <c r="AM648" i="1"/>
  <c r="AM516" i="1"/>
  <c r="AM644" i="1"/>
  <c r="AM512" i="1"/>
  <c r="AM640" i="1"/>
  <c r="AM508" i="1"/>
  <c r="AM636" i="1"/>
  <c r="AM504" i="1"/>
  <c r="AM632" i="1"/>
  <c r="AM500" i="1"/>
  <c r="AM628" i="1"/>
  <c r="AM496" i="1"/>
  <c r="AM624" i="1"/>
  <c r="AM492" i="1"/>
  <c r="AM620" i="1"/>
  <c r="AM488" i="1"/>
  <c r="AM616" i="1"/>
  <c r="AM484" i="1"/>
  <c r="AM612" i="1"/>
  <c r="AM480" i="1"/>
  <c r="AM608" i="1"/>
  <c r="AM476" i="1"/>
  <c r="AM604" i="1"/>
  <c r="AM472" i="1"/>
  <c r="AM600" i="1"/>
  <c r="AM468" i="1"/>
  <c r="AM596" i="1"/>
  <c r="AM464" i="1"/>
  <c r="AM592" i="1"/>
  <c r="AM460" i="1"/>
  <c r="AM588" i="1"/>
  <c r="AM456" i="1"/>
  <c r="AM584" i="1"/>
  <c r="AM452" i="1"/>
  <c r="AM580" i="1"/>
  <c r="AM448" i="1"/>
  <c r="AM576" i="1"/>
  <c r="AM444" i="1"/>
  <c r="AM572" i="1"/>
  <c r="AM440" i="1"/>
  <c r="AM568" i="1"/>
  <c r="AM436" i="1"/>
  <c r="AM564" i="1"/>
  <c r="AM432" i="1"/>
  <c r="AM560" i="1"/>
  <c r="AM428" i="1"/>
  <c r="AM556" i="1"/>
  <c r="AM424" i="1"/>
  <c r="AM552" i="1"/>
  <c r="AM420" i="1"/>
  <c r="AM548" i="1"/>
  <c r="AM416" i="1"/>
  <c r="AM544" i="1"/>
  <c r="AM412" i="1"/>
  <c r="AM540" i="1"/>
  <c r="AM408" i="1"/>
  <c r="AM536" i="1"/>
  <c r="AM404" i="1"/>
  <c r="AN532" i="1"/>
  <c r="AN400" i="1"/>
  <c r="AN653" i="1"/>
  <c r="AN521" i="1"/>
  <c r="AN649" i="1"/>
  <c r="AN517" i="1"/>
  <c r="AN645" i="1"/>
  <c r="AN513" i="1"/>
  <c r="AN641" i="1"/>
  <c r="AN509" i="1"/>
  <c r="AN637" i="1"/>
  <c r="AN505" i="1"/>
  <c r="AN633" i="1"/>
  <c r="AN501" i="1"/>
  <c r="AN629" i="1"/>
  <c r="AN497" i="1"/>
  <c r="AN625" i="1"/>
  <c r="AN493" i="1"/>
  <c r="AN621" i="1"/>
  <c r="AN489" i="1"/>
  <c r="AN617" i="1"/>
  <c r="AN485" i="1"/>
  <c r="AN613" i="1"/>
  <c r="AN481" i="1"/>
  <c r="AN609" i="1"/>
  <c r="AN477" i="1"/>
  <c r="AN605" i="1"/>
  <c r="AN473" i="1"/>
  <c r="AN601" i="1"/>
  <c r="AN469" i="1"/>
  <c r="AN597" i="1"/>
  <c r="AN465" i="1"/>
  <c r="AN593" i="1"/>
  <c r="AN461" i="1"/>
  <c r="AN589" i="1"/>
  <c r="AN457" i="1"/>
  <c r="AN585" i="1"/>
  <c r="AN453" i="1"/>
  <c r="AN581" i="1"/>
  <c r="AN449" i="1"/>
  <c r="AN577" i="1"/>
  <c r="AN445" i="1"/>
  <c r="AN573" i="1"/>
  <c r="AN441" i="1"/>
  <c r="AN569" i="1"/>
  <c r="AN437" i="1"/>
  <c r="AN565" i="1"/>
  <c r="AN433" i="1"/>
  <c r="AN561" i="1"/>
  <c r="AN429" i="1"/>
  <c r="AN557" i="1"/>
  <c r="AN425" i="1"/>
  <c r="AN553" i="1"/>
  <c r="AN421" i="1"/>
  <c r="AN549" i="1"/>
  <c r="AN417" i="1"/>
  <c r="AN545" i="1"/>
  <c r="AN413" i="1"/>
  <c r="AN541" i="1"/>
  <c r="AN409" i="1"/>
  <c r="AN537" i="1"/>
  <c r="AN405" i="1"/>
  <c r="AN533" i="1"/>
  <c r="AN401" i="1"/>
  <c r="AO654" i="1"/>
  <c r="AO522" i="1"/>
  <c r="AO650" i="1"/>
  <c r="AO518" i="1"/>
  <c r="AO646" i="1"/>
  <c r="AO514" i="1"/>
  <c r="AO642" i="1"/>
  <c r="AO510" i="1"/>
  <c r="AO638" i="1"/>
  <c r="AO506" i="1"/>
  <c r="AO634" i="1"/>
  <c r="AO502" i="1"/>
  <c r="AO630" i="1"/>
  <c r="AO498" i="1"/>
  <c r="AO626" i="1"/>
  <c r="AO494" i="1"/>
  <c r="AO622" i="1"/>
  <c r="AO490" i="1"/>
  <c r="AO618" i="1"/>
  <c r="AO486" i="1"/>
  <c r="AO614" i="1"/>
  <c r="AO482" i="1"/>
  <c r="AO610" i="1"/>
  <c r="AO478" i="1"/>
  <c r="AO606" i="1"/>
  <c r="AO474" i="1"/>
  <c r="AO602" i="1"/>
  <c r="AO470" i="1"/>
  <c r="AO598" i="1"/>
  <c r="AO466" i="1"/>
  <c r="AO594" i="1"/>
  <c r="AO462" i="1"/>
  <c r="AO590" i="1"/>
  <c r="AO458" i="1"/>
  <c r="AO586" i="1"/>
  <c r="AO454" i="1"/>
  <c r="AO582" i="1"/>
  <c r="AO450" i="1"/>
  <c r="AO578" i="1"/>
  <c r="AO446" i="1"/>
  <c r="AO574" i="1"/>
  <c r="AO442" i="1"/>
  <c r="AO570" i="1"/>
  <c r="AO438" i="1"/>
  <c r="AO566" i="1"/>
  <c r="AO434" i="1"/>
  <c r="AO562" i="1"/>
  <c r="AO430" i="1"/>
  <c r="AO558" i="1"/>
  <c r="AO426" i="1"/>
  <c r="AO554" i="1"/>
  <c r="AO422" i="1"/>
  <c r="AO550" i="1"/>
  <c r="AO418" i="1"/>
  <c r="AO546" i="1"/>
  <c r="AO414" i="1"/>
  <c r="AO542" i="1"/>
  <c r="AO410" i="1"/>
  <c r="AO538" i="1"/>
  <c r="AO406" i="1"/>
  <c r="AO534" i="1"/>
  <c r="AO402" i="1"/>
  <c r="AP655" i="1"/>
  <c r="AP523" i="1"/>
  <c r="AP651" i="1"/>
  <c r="AP519" i="1"/>
  <c r="AP647" i="1"/>
  <c r="AP515" i="1"/>
  <c r="AP643" i="1"/>
  <c r="AP511" i="1"/>
  <c r="AP639" i="1"/>
  <c r="AP507" i="1"/>
  <c r="AP635" i="1"/>
  <c r="AP503" i="1"/>
  <c r="AP631" i="1"/>
  <c r="AP499" i="1"/>
  <c r="AP627" i="1"/>
  <c r="AP495" i="1"/>
  <c r="AP623" i="1"/>
  <c r="AP491" i="1"/>
  <c r="AP619" i="1"/>
  <c r="AP487" i="1"/>
  <c r="AP615" i="1"/>
  <c r="AP483" i="1"/>
  <c r="AP611" i="1"/>
  <c r="AP479" i="1"/>
  <c r="AP607" i="1"/>
  <c r="AP475" i="1"/>
  <c r="AP603" i="1"/>
  <c r="AP471" i="1"/>
  <c r="AP599" i="1"/>
  <c r="AP467" i="1"/>
  <c r="AP595" i="1"/>
  <c r="AP463" i="1"/>
  <c r="AP591" i="1"/>
  <c r="AP459" i="1"/>
  <c r="AP587" i="1"/>
  <c r="AP455" i="1"/>
  <c r="AP583" i="1"/>
  <c r="AP451" i="1"/>
  <c r="AP579" i="1"/>
  <c r="AP447" i="1"/>
  <c r="AP575" i="1"/>
  <c r="AP443" i="1"/>
  <c r="AP571" i="1"/>
  <c r="AP439" i="1"/>
  <c r="AP567" i="1"/>
  <c r="AP435" i="1"/>
  <c r="AP563" i="1"/>
  <c r="AP431" i="1"/>
  <c r="AP559" i="1"/>
  <c r="AP427" i="1"/>
  <c r="AP555" i="1"/>
  <c r="AP423" i="1"/>
  <c r="AP551" i="1"/>
  <c r="AP419" i="1"/>
  <c r="AP547" i="1"/>
  <c r="AP415" i="1"/>
  <c r="AP543" i="1"/>
  <c r="AP411" i="1"/>
  <c r="AP539" i="1"/>
  <c r="AP407" i="1"/>
  <c r="AP535" i="1"/>
  <c r="AP403" i="1"/>
  <c r="AQ656" i="1"/>
  <c r="AQ524" i="1"/>
  <c r="AQ652" i="1"/>
  <c r="AQ520" i="1"/>
  <c r="AQ648" i="1"/>
  <c r="AQ516" i="1"/>
  <c r="AQ644" i="1"/>
  <c r="AQ512" i="1"/>
  <c r="AQ640" i="1"/>
  <c r="AQ508" i="1"/>
  <c r="AQ636" i="1"/>
  <c r="AQ504" i="1"/>
  <c r="AQ632" i="1"/>
  <c r="AQ500" i="1"/>
  <c r="AQ628" i="1"/>
  <c r="AQ496" i="1"/>
  <c r="AQ624" i="1"/>
  <c r="AQ492" i="1"/>
  <c r="AQ620" i="1"/>
  <c r="AQ488" i="1"/>
  <c r="AQ616" i="1"/>
  <c r="AQ484" i="1"/>
  <c r="AQ612" i="1"/>
  <c r="AQ480" i="1"/>
  <c r="AQ608" i="1"/>
  <c r="AQ476" i="1"/>
  <c r="AQ604" i="1"/>
  <c r="AQ472" i="1"/>
  <c r="AQ600" i="1"/>
  <c r="AQ468" i="1"/>
  <c r="AQ596" i="1"/>
  <c r="AQ464" i="1"/>
  <c r="AQ592" i="1"/>
  <c r="AQ460" i="1"/>
  <c r="AQ588" i="1"/>
  <c r="AQ456" i="1"/>
  <c r="AQ584" i="1"/>
  <c r="AQ452" i="1"/>
  <c r="AQ580" i="1"/>
  <c r="AQ448" i="1"/>
  <c r="AQ576" i="1"/>
  <c r="AQ444" i="1"/>
  <c r="AQ572" i="1"/>
  <c r="AQ440" i="1"/>
  <c r="AQ568" i="1"/>
  <c r="AQ436" i="1"/>
  <c r="AQ564" i="1"/>
  <c r="AQ432" i="1"/>
  <c r="AQ560" i="1"/>
  <c r="AQ428" i="1"/>
  <c r="AQ556" i="1"/>
  <c r="AQ424" i="1"/>
  <c r="AQ552" i="1"/>
  <c r="AQ420" i="1"/>
  <c r="AQ548" i="1"/>
  <c r="AQ416" i="1"/>
  <c r="AQ544" i="1"/>
  <c r="AQ412" i="1"/>
  <c r="AQ540" i="1"/>
  <c r="AQ408" i="1"/>
  <c r="AQ536" i="1"/>
  <c r="AQ404" i="1"/>
  <c r="AR532" i="1"/>
  <c r="AR400" i="1"/>
  <c r="AR653" i="1"/>
  <c r="AR521" i="1"/>
  <c r="AR649" i="1"/>
  <c r="AR517" i="1"/>
  <c r="AR645" i="1"/>
  <c r="AR513" i="1"/>
  <c r="AR641" i="1"/>
  <c r="AR509" i="1"/>
  <c r="AR637" i="1"/>
  <c r="AR505" i="1"/>
  <c r="AR633" i="1"/>
  <c r="AR501" i="1"/>
  <c r="AR629" i="1"/>
  <c r="AR497" i="1"/>
  <c r="AR625" i="1"/>
  <c r="AR493" i="1"/>
  <c r="AR621" i="1"/>
  <c r="AR489" i="1"/>
  <c r="AR617" i="1"/>
  <c r="AR485" i="1"/>
  <c r="AR613" i="1"/>
  <c r="AR481" i="1"/>
  <c r="AR609" i="1"/>
  <c r="AR477" i="1"/>
  <c r="AR605" i="1"/>
  <c r="AR473" i="1"/>
  <c r="AR601" i="1"/>
  <c r="AR469" i="1"/>
  <c r="AR597" i="1"/>
  <c r="AR465" i="1"/>
  <c r="AR593" i="1"/>
  <c r="AR461" i="1"/>
  <c r="AR589" i="1"/>
  <c r="AR457" i="1"/>
  <c r="AR585" i="1"/>
  <c r="AR453" i="1"/>
  <c r="AR581" i="1"/>
  <c r="AR449" i="1"/>
  <c r="AR577" i="1"/>
  <c r="AR445" i="1"/>
  <c r="AR573" i="1"/>
  <c r="AR441" i="1"/>
  <c r="AR569" i="1"/>
  <c r="AR437" i="1"/>
  <c r="AR565" i="1"/>
  <c r="AR433" i="1"/>
  <c r="AR561" i="1"/>
  <c r="AR429" i="1"/>
  <c r="AR557" i="1"/>
  <c r="AR425" i="1"/>
  <c r="AR553" i="1"/>
  <c r="AR421" i="1"/>
  <c r="AR549" i="1"/>
  <c r="AR417" i="1"/>
  <c r="AR545" i="1"/>
  <c r="AR413" i="1"/>
  <c r="AR541" i="1"/>
  <c r="AR409" i="1"/>
  <c r="AR537" i="1"/>
  <c r="AR405" i="1"/>
  <c r="AR533" i="1"/>
  <c r="AR401" i="1"/>
  <c r="H262" i="1"/>
  <c r="H391" i="1"/>
  <c r="H250" i="1"/>
  <c r="H379" i="1"/>
  <c r="H234" i="1"/>
  <c r="H363" i="1"/>
  <c r="H210" i="1"/>
  <c r="H339" i="1"/>
  <c r="H194" i="1"/>
  <c r="H323" i="1"/>
  <c r="H178" i="1"/>
  <c r="H307" i="1"/>
  <c r="H162" i="1"/>
  <c r="H291" i="1"/>
  <c r="H146" i="1"/>
  <c r="H275" i="1"/>
  <c r="H257" i="1"/>
  <c r="H386" i="1"/>
  <c r="H249" i="1"/>
  <c r="H378" i="1"/>
  <c r="H241" i="1"/>
  <c r="H370" i="1"/>
  <c r="H229" i="1"/>
  <c r="H358" i="1"/>
  <c r="H217" i="1"/>
  <c r="H346" i="1"/>
  <c r="H205" i="1"/>
  <c r="H334" i="1"/>
  <c r="H197" i="1"/>
  <c r="H326" i="1"/>
  <c r="H185" i="1"/>
  <c r="H314" i="1"/>
  <c r="H177" i="1"/>
  <c r="H306" i="1"/>
  <c r="H165" i="1"/>
  <c r="H294" i="1"/>
  <c r="H157" i="1"/>
  <c r="H286" i="1"/>
  <c r="H145" i="1"/>
  <c r="H274" i="1"/>
  <c r="H264" i="1"/>
  <c r="H393" i="1"/>
  <c r="H260" i="1"/>
  <c r="H389" i="1"/>
  <c r="H256" i="1"/>
  <c r="H385" i="1"/>
  <c r="H252" i="1"/>
  <c r="H381" i="1"/>
  <c r="H248" i="1"/>
  <c r="H377" i="1"/>
  <c r="H244" i="1"/>
  <c r="H373" i="1"/>
  <c r="H240" i="1"/>
  <c r="H369" i="1"/>
  <c r="H236" i="1"/>
  <c r="H365" i="1"/>
  <c r="H232" i="1"/>
  <c r="H361" i="1"/>
  <c r="H228" i="1"/>
  <c r="H357" i="1"/>
  <c r="H224" i="1"/>
  <c r="H353" i="1"/>
  <c r="H220" i="1"/>
  <c r="H349" i="1"/>
  <c r="H216" i="1"/>
  <c r="H345" i="1"/>
  <c r="H212" i="1"/>
  <c r="H341" i="1"/>
  <c r="H208" i="1"/>
  <c r="H337" i="1"/>
  <c r="H204" i="1"/>
  <c r="H333" i="1"/>
  <c r="H200" i="1"/>
  <c r="H329" i="1"/>
  <c r="H196" i="1"/>
  <c r="H325" i="1"/>
  <c r="H192" i="1"/>
  <c r="H321" i="1"/>
  <c r="H188" i="1"/>
  <c r="H317" i="1"/>
  <c r="H184" i="1"/>
  <c r="H313" i="1"/>
  <c r="H180" i="1"/>
  <c r="H309" i="1"/>
  <c r="H176" i="1"/>
  <c r="H305" i="1"/>
  <c r="H172" i="1"/>
  <c r="H301" i="1"/>
  <c r="H168" i="1"/>
  <c r="H297" i="1"/>
  <c r="H164" i="1"/>
  <c r="H293" i="1"/>
  <c r="H160" i="1"/>
  <c r="H289" i="1"/>
  <c r="H156" i="1"/>
  <c r="H285" i="1"/>
  <c r="H152" i="1"/>
  <c r="H281" i="1"/>
  <c r="H148" i="1"/>
  <c r="H277" i="1"/>
  <c r="H144" i="1"/>
  <c r="H273" i="1"/>
  <c r="I140" i="1"/>
  <c r="I269" i="1"/>
  <c r="I141" i="1"/>
  <c r="I270" i="1"/>
  <c r="L244" i="1"/>
  <c r="L373" i="1"/>
  <c r="L212" i="1"/>
  <c r="L341" i="1"/>
  <c r="L180" i="1"/>
  <c r="L309" i="1"/>
  <c r="M140" i="1"/>
  <c r="M269" i="1"/>
  <c r="M261" i="1"/>
  <c r="M390" i="1"/>
  <c r="M257" i="1"/>
  <c r="M386" i="1"/>
  <c r="M253" i="1"/>
  <c r="M382" i="1"/>
  <c r="M249" i="1"/>
  <c r="M378" i="1"/>
  <c r="M245" i="1"/>
  <c r="M374" i="1"/>
  <c r="M241" i="1"/>
  <c r="M370" i="1"/>
  <c r="M237" i="1"/>
  <c r="M366" i="1"/>
  <c r="M233" i="1"/>
  <c r="M362" i="1"/>
  <c r="M229" i="1"/>
  <c r="M358" i="1"/>
  <c r="M225" i="1"/>
  <c r="M354" i="1"/>
  <c r="M221" i="1"/>
  <c r="M350" i="1"/>
  <c r="M217" i="1"/>
  <c r="M346" i="1"/>
  <c r="M213" i="1"/>
  <c r="M342" i="1"/>
  <c r="M209" i="1"/>
  <c r="M338" i="1"/>
  <c r="M205" i="1"/>
  <c r="M334" i="1"/>
  <c r="M201" i="1"/>
  <c r="M330" i="1"/>
  <c r="M197" i="1"/>
  <c r="M326" i="1"/>
  <c r="M193" i="1"/>
  <c r="M322" i="1"/>
  <c r="M189" i="1"/>
  <c r="M318" i="1"/>
  <c r="M185" i="1"/>
  <c r="M314" i="1"/>
  <c r="M181" i="1"/>
  <c r="M310" i="1"/>
  <c r="M177" i="1"/>
  <c r="M306" i="1"/>
  <c r="M173" i="1"/>
  <c r="M302" i="1"/>
  <c r="M169" i="1"/>
  <c r="M298" i="1"/>
  <c r="M165" i="1"/>
  <c r="M294" i="1"/>
  <c r="M161" i="1"/>
  <c r="M290" i="1"/>
  <c r="M157" i="1"/>
  <c r="M286" i="1"/>
  <c r="M153" i="1"/>
  <c r="M282" i="1"/>
  <c r="M149" i="1"/>
  <c r="M278" i="1"/>
  <c r="M145" i="1"/>
  <c r="M274" i="1"/>
  <c r="M141" i="1"/>
  <c r="M270" i="1"/>
  <c r="G141" i="1"/>
  <c r="G270" i="1"/>
  <c r="H254" i="1"/>
  <c r="H383" i="1"/>
  <c r="H238" i="1"/>
  <c r="H367" i="1"/>
  <c r="H222" i="1"/>
  <c r="H351" i="1"/>
  <c r="H214" i="1"/>
  <c r="H343" i="1"/>
  <c r="H198" i="1"/>
  <c r="H327" i="1"/>
  <c r="H182" i="1"/>
  <c r="H311" i="1"/>
  <c r="H166" i="1"/>
  <c r="H295" i="1"/>
  <c r="H150" i="1"/>
  <c r="H279" i="1"/>
  <c r="H140" i="1"/>
  <c r="H269" i="1"/>
  <c r="H253" i="1"/>
  <c r="H382" i="1"/>
  <c r="H237" i="1"/>
  <c r="H366" i="1"/>
  <c r="H225" i="1"/>
  <c r="H354" i="1"/>
  <c r="H213" i="1"/>
  <c r="H342" i="1"/>
  <c r="H201" i="1"/>
  <c r="H330" i="1"/>
  <c r="H189" i="1"/>
  <c r="H318" i="1"/>
  <c r="H173" i="1"/>
  <c r="H302" i="1"/>
  <c r="H161" i="1"/>
  <c r="H290" i="1"/>
  <c r="H153" i="1"/>
  <c r="H282" i="1"/>
  <c r="H141" i="1"/>
  <c r="H270" i="1"/>
  <c r="H263" i="1"/>
  <c r="H392" i="1"/>
  <c r="H259" i="1"/>
  <c r="H388" i="1"/>
  <c r="H255" i="1"/>
  <c r="H384" i="1"/>
  <c r="H251" i="1"/>
  <c r="H380" i="1"/>
  <c r="H247" i="1"/>
  <c r="H376" i="1"/>
  <c r="H243" i="1"/>
  <c r="H372" i="1"/>
  <c r="H239" i="1"/>
  <c r="H368" i="1"/>
  <c r="H235" i="1"/>
  <c r="H364" i="1"/>
  <c r="H231" i="1"/>
  <c r="H360" i="1"/>
  <c r="H227" i="1"/>
  <c r="H356" i="1"/>
  <c r="H223" i="1"/>
  <c r="H352" i="1"/>
  <c r="H219" i="1"/>
  <c r="H348" i="1"/>
  <c r="H215" i="1"/>
  <c r="H344" i="1"/>
  <c r="H211" i="1"/>
  <c r="H340" i="1"/>
  <c r="H207" i="1"/>
  <c r="H336" i="1"/>
  <c r="H203" i="1"/>
  <c r="H332" i="1"/>
  <c r="H199" i="1"/>
  <c r="H328" i="1"/>
  <c r="H195" i="1"/>
  <c r="H324" i="1"/>
  <c r="H191" i="1"/>
  <c r="H320" i="1"/>
  <c r="H187" i="1"/>
  <c r="H316" i="1"/>
  <c r="H183" i="1"/>
  <c r="H312" i="1"/>
  <c r="H179" i="1"/>
  <c r="H308" i="1"/>
  <c r="H175" i="1"/>
  <c r="H304" i="1"/>
  <c r="H171" i="1"/>
  <c r="H300" i="1"/>
  <c r="H167" i="1"/>
  <c r="H296" i="1"/>
  <c r="H163" i="1"/>
  <c r="H292" i="1"/>
  <c r="H159" i="1"/>
  <c r="H288" i="1"/>
  <c r="H155" i="1"/>
  <c r="H284" i="1"/>
  <c r="H151" i="1"/>
  <c r="H280" i="1"/>
  <c r="H147" i="1"/>
  <c r="H276" i="1"/>
  <c r="H143" i="1"/>
  <c r="H272" i="1"/>
  <c r="J140" i="1"/>
  <c r="J269" i="1"/>
  <c r="J141" i="1"/>
  <c r="J270" i="1"/>
  <c r="K150" i="1"/>
  <c r="K279" i="1"/>
  <c r="M264" i="1"/>
  <c r="M393" i="1"/>
  <c r="M260" i="1"/>
  <c r="M389" i="1"/>
  <c r="M256" i="1"/>
  <c r="M385" i="1"/>
  <c r="M252" i="1"/>
  <c r="M381" i="1"/>
  <c r="M248" i="1"/>
  <c r="M377" i="1"/>
  <c r="M244" i="1"/>
  <c r="M373" i="1"/>
  <c r="M240" i="1"/>
  <c r="M369" i="1"/>
  <c r="M236" i="1"/>
  <c r="M365" i="1"/>
  <c r="M232" i="1"/>
  <c r="M361" i="1"/>
  <c r="M228" i="1"/>
  <c r="M357" i="1"/>
  <c r="M224" i="1"/>
  <c r="M353" i="1"/>
  <c r="M220" i="1"/>
  <c r="M349" i="1"/>
  <c r="M216" i="1"/>
  <c r="M345" i="1"/>
  <c r="M212" i="1"/>
  <c r="M341" i="1"/>
  <c r="M208" i="1"/>
  <c r="M337" i="1"/>
  <c r="M204" i="1"/>
  <c r="M333" i="1"/>
  <c r="M200" i="1"/>
  <c r="M329" i="1"/>
  <c r="M196" i="1"/>
  <c r="M325" i="1"/>
  <c r="M192" i="1"/>
  <c r="M321" i="1"/>
  <c r="M188" i="1"/>
  <c r="M317" i="1"/>
  <c r="M184" i="1"/>
  <c r="M313" i="1"/>
  <c r="G140" i="1"/>
  <c r="G269" i="1"/>
  <c r="H246" i="1"/>
  <c r="H375" i="1"/>
  <c r="H230" i="1"/>
  <c r="H359" i="1"/>
  <c r="H206" i="1"/>
  <c r="H335" i="1"/>
  <c r="H190" i="1"/>
  <c r="H319" i="1"/>
  <c r="H174" i="1"/>
  <c r="H303" i="1"/>
  <c r="H158" i="1"/>
  <c r="H287" i="1"/>
  <c r="H142" i="1"/>
  <c r="H271" i="1"/>
  <c r="J228" i="1"/>
  <c r="J357" i="1"/>
  <c r="J164" i="1"/>
  <c r="J293" i="1"/>
  <c r="J148" i="1"/>
  <c r="J277" i="1"/>
  <c r="K140" i="1"/>
  <c r="K269" i="1"/>
  <c r="K141" i="1"/>
  <c r="K270" i="1"/>
  <c r="M263" i="1"/>
  <c r="M392" i="1"/>
  <c r="M259" i="1"/>
  <c r="M388" i="1"/>
  <c r="M255" i="1"/>
  <c r="M384" i="1"/>
  <c r="M251" i="1"/>
  <c r="M380" i="1"/>
  <c r="M247" i="1"/>
  <c r="M376" i="1"/>
  <c r="M243" i="1"/>
  <c r="M372" i="1"/>
  <c r="M239" i="1"/>
  <c r="M368" i="1"/>
  <c r="M235" i="1"/>
  <c r="M364" i="1"/>
  <c r="M231" i="1"/>
  <c r="M360" i="1"/>
  <c r="M227" i="1"/>
  <c r="M356" i="1"/>
  <c r="M223" i="1"/>
  <c r="M352" i="1"/>
  <c r="M219" i="1"/>
  <c r="M348" i="1"/>
  <c r="M215" i="1"/>
  <c r="M344" i="1"/>
  <c r="M211" i="1"/>
  <c r="M340" i="1"/>
  <c r="M207" i="1"/>
  <c r="M336" i="1"/>
  <c r="M203" i="1"/>
  <c r="M332" i="1"/>
  <c r="M199" i="1"/>
  <c r="M328" i="1"/>
  <c r="M195" i="1"/>
  <c r="M324" i="1"/>
  <c r="M191" i="1"/>
  <c r="M320" i="1"/>
  <c r="M187" i="1"/>
  <c r="M316" i="1"/>
  <c r="M183" i="1"/>
  <c r="M312" i="1"/>
  <c r="M179" i="1"/>
  <c r="M308" i="1"/>
  <c r="M175" i="1"/>
  <c r="M304" i="1"/>
  <c r="M171" i="1"/>
  <c r="M300" i="1"/>
  <c r="M167" i="1"/>
  <c r="M296" i="1"/>
  <c r="M163" i="1"/>
  <c r="M292" i="1"/>
  <c r="M159" i="1"/>
  <c r="M288" i="1"/>
  <c r="M155" i="1"/>
  <c r="M284" i="1"/>
  <c r="M151" i="1"/>
  <c r="M280" i="1"/>
  <c r="M147" i="1"/>
  <c r="M276" i="1"/>
  <c r="M143" i="1"/>
  <c r="M272" i="1"/>
  <c r="O140" i="1"/>
  <c r="O269" i="1"/>
  <c r="H258" i="1"/>
  <c r="H387" i="1"/>
  <c r="H242" i="1"/>
  <c r="H371" i="1"/>
  <c r="H226" i="1"/>
  <c r="H355" i="1"/>
  <c r="H218" i="1"/>
  <c r="H347" i="1"/>
  <c r="H202" i="1"/>
  <c r="H331" i="1"/>
  <c r="H186" i="1"/>
  <c r="H315" i="1"/>
  <c r="H170" i="1"/>
  <c r="H299" i="1"/>
  <c r="H154" i="1"/>
  <c r="H283" i="1"/>
  <c r="H261" i="1"/>
  <c r="H390" i="1"/>
  <c r="H245" i="1"/>
  <c r="H374" i="1"/>
  <c r="H233" i="1"/>
  <c r="H362" i="1"/>
  <c r="H221" i="1"/>
  <c r="H350" i="1"/>
  <c r="H209" i="1"/>
  <c r="H338" i="1"/>
  <c r="H193" i="1"/>
  <c r="H322" i="1"/>
  <c r="H181" i="1"/>
  <c r="H310" i="1"/>
  <c r="H169" i="1"/>
  <c r="H298" i="1"/>
  <c r="H149" i="1"/>
  <c r="H278" i="1"/>
  <c r="K236" i="1"/>
  <c r="K365" i="1"/>
  <c r="K192" i="1"/>
  <c r="K321" i="1"/>
  <c r="L140" i="1"/>
  <c r="L269" i="1"/>
  <c r="L141" i="1"/>
  <c r="L270" i="1"/>
  <c r="M262" i="1"/>
  <c r="M391" i="1"/>
  <c r="M258" i="1"/>
  <c r="M387" i="1"/>
  <c r="M254" i="1"/>
  <c r="M383" i="1"/>
  <c r="M250" i="1"/>
  <c r="M379" i="1"/>
  <c r="M246" i="1"/>
  <c r="M375" i="1"/>
  <c r="M242" i="1"/>
  <c r="M371" i="1"/>
  <c r="M238" i="1"/>
  <c r="M367" i="1"/>
  <c r="M234" i="1"/>
  <c r="M363" i="1"/>
  <c r="M230" i="1"/>
  <c r="M359" i="1"/>
  <c r="M226" i="1"/>
  <c r="M355" i="1"/>
  <c r="M222" i="1"/>
  <c r="M351" i="1"/>
  <c r="M218" i="1"/>
  <c r="M347" i="1"/>
  <c r="M214" i="1"/>
  <c r="M343" i="1"/>
  <c r="M210" i="1"/>
  <c r="M339" i="1"/>
  <c r="M206" i="1"/>
  <c r="M335" i="1"/>
  <c r="M202" i="1"/>
  <c r="M331" i="1"/>
  <c r="M198" i="1"/>
  <c r="M327" i="1"/>
  <c r="M194" i="1"/>
  <c r="M323" i="1"/>
  <c r="M190" i="1"/>
  <c r="M319" i="1"/>
  <c r="M186" i="1"/>
  <c r="M315" i="1"/>
  <c r="M182" i="1"/>
  <c r="M311" i="1"/>
  <c r="M178" i="1"/>
  <c r="M307" i="1"/>
  <c r="M180" i="1"/>
  <c r="M309" i="1"/>
  <c r="M176" i="1"/>
  <c r="M305" i="1"/>
  <c r="M172" i="1"/>
  <c r="M301" i="1"/>
  <c r="M168" i="1"/>
  <c r="M297" i="1"/>
  <c r="M164" i="1"/>
  <c r="M293" i="1"/>
  <c r="M160" i="1"/>
  <c r="M289" i="1"/>
  <c r="M156" i="1"/>
  <c r="M285" i="1"/>
  <c r="M152" i="1"/>
  <c r="M281" i="1"/>
  <c r="M148" i="1"/>
  <c r="M277" i="1"/>
  <c r="M144" i="1"/>
  <c r="M273" i="1"/>
  <c r="N140" i="1"/>
  <c r="N269" i="1"/>
  <c r="N141" i="1"/>
  <c r="N270" i="1"/>
  <c r="R140" i="1"/>
  <c r="R269" i="1"/>
  <c r="R141" i="1"/>
  <c r="R270" i="1"/>
  <c r="U140" i="1"/>
  <c r="U269" i="1"/>
  <c r="U261" i="1"/>
  <c r="U390" i="1"/>
  <c r="U257" i="1"/>
  <c r="U386" i="1"/>
  <c r="U253" i="1"/>
  <c r="U382" i="1"/>
  <c r="U249" i="1"/>
  <c r="U378" i="1"/>
  <c r="U245" i="1"/>
  <c r="U374" i="1"/>
  <c r="U241" i="1"/>
  <c r="U370" i="1"/>
  <c r="U237" i="1"/>
  <c r="U366" i="1"/>
  <c r="U233" i="1"/>
  <c r="U362" i="1"/>
  <c r="U229" i="1"/>
  <c r="U358" i="1"/>
  <c r="U225" i="1"/>
  <c r="U354" i="1"/>
  <c r="U221" i="1"/>
  <c r="U350" i="1"/>
  <c r="U217" i="1"/>
  <c r="U346" i="1"/>
  <c r="U213" i="1"/>
  <c r="U342" i="1"/>
  <c r="U209" i="1"/>
  <c r="U338" i="1"/>
  <c r="U205" i="1"/>
  <c r="U334" i="1"/>
  <c r="U201" i="1"/>
  <c r="U330" i="1"/>
  <c r="U197" i="1"/>
  <c r="U326" i="1"/>
  <c r="U193" i="1"/>
  <c r="U322" i="1"/>
  <c r="U189" i="1"/>
  <c r="U318" i="1"/>
  <c r="U185" i="1"/>
  <c r="U314" i="1"/>
  <c r="U181" i="1"/>
  <c r="U310" i="1"/>
  <c r="U177" i="1"/>
  <c r="U306" i="1"/>
  <c r="U173" i="1"/>
  <c r="U302" i="1"/>
  <c r="U169" i="1"/>
  <c r="U298" i="1"/>
  <c r="U165" i="1"/>
  <c r="U294" i="1"/>
  <c r="U161" i="1"/>
  <c r="U290" i="1"/>
  <c r="U157" i="1"/>
  <c r="U286" i="1"/>
  <c r="U153" i="1"/>
  <c r="U282" i="1"/>
  <c r="U149" i="1"/>
  <c r="U278" i="1"/>
  <c r="U145" i="1"/>
  <c r="U274" i="1"/>
  <c r="U141" i="1"/>
  <c r="U270" i="1"/>
  <c r="V262" i="1"/>
  <c r="V391" i="1"/>
  <c r="V258" i="1"/>
  <c r="V387" i="1"/>
  <c r="V254" i="1"/>
  <c r="V383" i="1"/>
  <c r="V250" i="1"/>
  <c r="V379" i="1"/>
  <c r="V246" i="1"/>
  <c r="V375" i="1"/>
  <c r="V242" i="1"/>
  <c r="V371" i="1"/>
  <c r="V238" i="1"/>
  <c r="V367" i="1"/>
  <c r="V234" i="1"/>
  <c r="V363" i="1"/>
  <c r="V230" i="1"/>
  <c r="V359" i="1"/>
  <c r="V226" i="1"/>
  <c r="V355" i="1"/>
  <c r="V222" i="1"/>
  <c r="V351" i="1"/>
  <c r="V218" i="1"/>
  <c r="V347" i="1"/>
  <c r="V214" i="1"/>
  <c r="V343" i="1"/>
  <c r="V210" i="1"/>
  <c r="V339" i="1"/>
  <c r="V206" i="1"/>
  <c r="V335" i="1"/>
  <c r="V202" i="1"/>
  <c r="V331" i="1"/>
  <c r="V198" i="1"/>
  <c r="V327" i="1"/>
  <c r="V194" i="1"/>
  <c r="V323" i="1"/>
  <c r="V190" i="1"/>
  <c r="V319" i="1"/>
  <c r="V186" i="1"/>
  <c r="V315" i="1"/>
  <c r="V182" i="1"/>
  <c r="V311" i="1"/>
  <c r="V178" i="1"/>
  <c r="V307" i="1"/>
  <c r="V174" i="1"/>
  <c r="V303" i="1"/>
  <c r="V170" i="1"/>
  <c r="V299" i="1"/>
  <c r="V166" i="1"/>
  <c r="V295" i="1"/>
  <c r="V162" i="1"/>
  <c r="V291" i="1"/>
  <c r="V158" i="1"/>
  <c r="V287" i="1"/>
  <c r="V154" i="1"/>
  <c r="V283" i="1"/>
  <c r="V150" i="1"/>
  <c r="V279" i="1"/>
  <c r="V146" i="1"/>
  <c r="V275" i="1"/>
  <c r="V142" i="1"/>
  <c r="V271" i="1"/>
  <c r="X264" i="1"/>
  <c r="X393" i="1"/>
  <c r="X260" i="1"/>
  <c r="X389" i="1"/>
  <c r="X256" i="1"/>
  <c r="X385" i="1"/>
  <c r="X252" i="1"/>
  <c r="X381" i="1"/>
  <c r="X248" i="1"/>
  <c r="X377" i="1"/>
  <c r="X244" i="1"/>
  <c r="X373" i="1"/>
  <c r="X240" i="1"/>
  <c r="X369" i="1"/>
  <c r="X236" i="1"/>
  <c r="X365" i="1"/>
  <c r="X232" i="1"/>
  <c r="X361" i="1"/>
  <c r="X228" i="1"/>
  <c r="X357" i="1"/>
  <c r="X224" i="1"/>
  <c r="X353" i="1"/>
  <c r="X220" i="1"/>
  <c r="X349" i="1"/>
  <c r="X216" i="1"/>
  <c r="X345" i="1"/>
  <c r="X212" i="1"/>
  <c r="X341" i="1"/>
  <c r="X208" i="1"/>
  <c r="X337" i="1"/>
  <c r="X204" i="1"/>
  <c r="X333" i="1"/>
  <c r="X200" i="1"/>
  <c r="X329" i="1"/>
  <c r="X196" i="1"/>
  <c r="X325" i="1"/>
  <c r="X192" i="1"/>
  <c r="X321" i="1"/>
  <c r="X188" i="1"/>
  <c r="X317" i="1"/>
  <c r="X184" i="1"/>
  <c r="X313" i="1"/>
  <c r="X180" i="1"/>
  <c r="X309" i="1"/>
  <c r="X176" i="1"/>
  <c r="X305" i="1"/>
  <c r="X172" i="1"/>
  <c r="X301" i="1"/>
  <c r="X168" i="1"/>
  <c r="X297" i="1"/>
  <c r="X164" i="1"/>
  <c r="X293" i="1"/>
  <c r="X160" i="1"/>
  <c r="X289" i="1"/>
  <c r="X156" i="1"/>
  <c r="X285" i="1"/>
  <c r="X152" i="1"/>
  <c r="X281" i="1"/>
  <c r="X148" i="1"/>
  <c r="X277" i="1"/>
  <c r="X144" i="1"/>
  <c r="X273" i="1"/>
  <c r="Y140" i="1"/>
  <c r="Y269" i="1"/>
  <c r="Y261" i="1"/>
  <c r="Y390" i="1"/>
  <c r="Y257" i="1"/>
  <c r="Y386" i="1"/>
  <c r="Y253" i="1"/>
  <c r="Y382" i="1"/>
  <c r="Y249" i="1"/>
  <c r="Y378" i="1"/>
  <c r="Y245" i="1"/>
  <c r="Y374" i="1"/>
  <c r="Y241" i="1"/>
  <c r="Y370" i="1"/>
  <c r="Y237" i="1"/>
  <c r="Y366" i="1"/>
  <c r="Y233" i="1"/>
  <c r="Y362" i="1"/>
  <c r="Y229" i="1"/>
  <c r="Y358" i="1"/>
  <c r="Y225" i="1"/>
  <c r="Y354" i="1"/>
  <c r="Y221" i="1"/>
  <c r="Y350" i="1"/>
  <c r="Y217" i="1"/>
  <c r="Y346" i="1"/>
  <c r="Y213" i="1"/>
  <c r="Y342" i="1"/>
  <c r="Y209" i="1"/>
  <c r="Y338" i="1"/>
  <c r="Y205" i="1"/>
  <c r="Y334" i="1"/>
  <c r="Y201" i="1"/>
  <c r="Y330" i="1"/>
  <c r="Y197" i="1"/>
  <c r="Y326" i="1"/>
  <c r="Y193" i="1"/>
  <c r="Y322" i="1"/>
  <c r="Y189" i="1"/>
  <c r="Y318" i="1"/>
  <c r="Y185" i="1"/>
  <c r="Y314" i="1"/>
  <c r="Y181" i="1"/>
  <c r="Y310" i="1"/>
  <c r="Y177" i="1"/>
  <c r="Y306" i="1"/>
  <c r="Y173" i="1"/>
  <c r="Y302" i="1"/>
  <c r="Y169" i="1"/>
  <c r="Y298" i="1"/>
  <c r="Y165" i="1"/>
  <c r="Y294" i="1"/>
  <c r="Y161" i="1"/>
  <c r="Y290" i="1"/>
  <c r="Y157" i="1"/>
  <c r="Y286" i="1"/>
  <c r="Y153" i="1"/>
  <c r="Y282" i="1"/>
  <c r="Y149" i="1"/>
  <c r="Y278" i="1"/>
  <c r="Y145" i="1"/>
  <c r="Y274" i="1"/>
  <c r="Y141" i="1"/>
  <c r="Y270" i="1"/>
  <c r="Z262" i="1"/>
  <c r="Z391" i="1"/>
  <c r="Z258" i="1"/>
  <c r="Z387" i="1"/>
  <c r="Z254" i="1"/>
  <c r="Z383" i="1"/>
  <c r="Z250" i="1"/>
  <c r="Z379" i="1"/>
  <c r="Z246" i="1"/>
  <c r="Z375" i="1"/>
  <c r="Z242" i="1"/>
  <c r="Z371" i="1"/>
  <c r="Z238" i="1"/>
  <c r="Z367" i="1"/>
  <c r="Z234" i="1"/>
  <c r="Z363" i="1"/>
  <c r="Z230" i="1"/>
  <c r="Z359" i="1"/>
  <c r="Z226" i="1"/>
  <c r="Z355" i="1"/>
  <c r="Z222" i="1"/>
  <c r="Z351" i="1"/>
  <c r="Z218" i="1"/>
  <c r="Z347" i="1"/>
  <c r="Z214" i="1"/>
  <c r="Z343" i="1"/>
  <c r="Z210" i="1"/>
  <c r="Z339" i="1"/>
  <c r="Z206" i="1"/>
  <c r="Z335" i="1"/>
  <c r="Z202" i="1"/>
  <c r="Z331" i="1"/>
  <c r="Z198" i="1"/>
  <c r="Z327" i="1"/>
  <c r="Z194" i="1"/>
  <c r="Z323" i="1"/>
  <c r="Z190" i="1"/>
  <c r="Z319" i="1"/>
  <c r="Z186" i="1"/>
  <c r="Z315" i="1"/>
  <c r="Z182" i="1"/>
  <c r="Z311" i="1"/>
  <c r="Z178" i="1"/>
  <c r="Z307" i="1"/>
  <c r="Z174" i="1"/>
  <c r="Z303" i="1"/>
  <c r="Z170" i="1"/>
  <c r="Z299" i="1"/>
  <c r="Z166" i="1"/>
  <c r="Z295" i="1"/>
  <c r="Z162" i="1"/>
  <c r="Z291" i="1"/>
  <c r="Z158" i="1"/>
  <c r="Z287" i="1"/>
  <c r="Z154" i="1"/>
  <c r="Z283" i="1"/>
  <c r="Z150" i="1"/>
  <c r="Z279" i="1"/>
  <c r="Z146" i="1"/>
  <c r="Z275" i="1"/>
  <c r="Z142" i="1"/>
  <c r="Z271" i="1"/>
  <c r="AA263" i="1"/>
  <c r="AA392" i="1"/>
  <c r="AA259" i="1"/>
  <c r="AA388" i="1"/>
  <c r="AA255" i="1"/>
  <c r="AA384" i="1"/>
  <c r="AA251" i="1"/>
  <c r="AA380" i="1"/>
  <c r="AA247" i="1"/>
  <c r="AA376" i="1"/>
  <c r="AA243" i="1"/>
  <c r="AA372" i="1"/>
  <c r="AA239" i="1"/>
  <c r="AA368" i="1"/>
  <c r="AA235" i="1"/>
  <c r="AA364" i="1"/>
  <c r="AA231" i="1"/>
  <c r="AA360" i="1"/>
  <c r="AA227" i="1"/>
  <c r="AA356" i="1"/>
  <c r="AA223" i="1"/>
  <c r="AA352" i="1"/>
  <c r="AA219" i="1"/>
  <c r="AA348" i="1"/>
  <c r="AA215" i="1"/>
  <c r="AA344" i="1"/>
  <c r="AA211" i="1"/>
  <c r="AA340" i="1"/>
  <c r="AA207" i="1"/>
  <c r="AA336" i="1"/>
  <c r="AA203" i="1"/>
  <c r="AA332" i="1"/>
  <c r="AA199" i="1"/>
  <c r="AA328" i="1"/>
  <c r="AA195" i="1"/>
  <c r="AA324" i="1"/>
  <c r="AA191" i="1"/>
  <c r="AA320" i="1"/>
  <c r="AA187" i="1"/>
  <c r="AA316" i="1"/>
  <c r="AA183" i="1"/>
  <c r="AA312" i="1"/>
  <c r="AA179" i="1"/>
  <c r="AA308" i="1"/>
  <c r="AA175" i="1"/>
  <c r="AA304" i="1"/>
  <c r="AA171" i="1"/>
  <c r="AA300" i="1"/>
  <c r="AA167" i="1"/>
  <c r="AA296" i="1"/>
  <c r="AA163" i="1"/>
  <c r="AA292" i="1"/>
  <c r="AA159" i="1"/>
  <c r="AA288" i="1"/>
  <c r="AA155" i="1"/>
  <c r="AA284" i="1"/>
  <c r="AA151" i="1"/>
  <c r="AA280" i="1"/>
  <c r="AA147" i="1"/>
  <c r="AA276" i="1"/>
  <c r="AA143" i="1"/>
  <c r="AA272" i="1"/>
  <c r="AB264" i="1"/>
  <c r="AB393" i="1"/>
  <c r="AB260" i="1"/>
  <c r="AB389" i="1"/>
  <c r="AB256" i="1"/>
  <c r="AB385" i="1"/>
  <c r="AB252" i="1"/>
  <c r="AB381" i="1"/>
  <c r="AB248" i="1"/>
  <c r="AB377" i="1"/>
  <c r="AB244" i="1"/>
  <c r="AB373" i="1"/>
  <c r="AB240" i="1"/>
  <c r="AB369" i="1"/>
  <c r="AB236" i="1"/>
  <c r="AB365" i="1"/>
  <c r="AB232" i="1"/>
  <c r="AB361" i="1"/>
  <c r="AB228" i="1"/>
  <c r="AB357" i="1"/>
  <c r="AB224" i="1"/>
  <c r="AB353" i="1"/>
  <c r="AB220" i="1"/>
  <c r="AB349" i="1"/>
  <c r="AB216" i="1"/>
  <c r="AB345" i="1"/>
  <c r="AB212" i="1"/>
  <c r="AB341" i="1"/>
  <c r="AB208" i="1"/>
  <c r="AB337" i="1"/>
  <c r="AB204" i="1"/>
  <c r="AB333" i="1"/>
  <c r="AB200" i="1"/>
  <c r="AB329" i="1"/>
  <c r="AB196" i="1"/>
  <c r="AB325" i="1"/>
  <c r="AB192" i="1"/>
  <c r="AB321" i="1"/>
  <c r="AB188" i="1"/>
  <c r="AB317" i="1"/>
  <c r="AB184" i="1"/>
  <c r="AB313" i="1"/>
  <c r="AB180" i="1"/>
  <c r="AB309" i="1"/>
  <c r="AB176" i="1"/>
  <c r="AB305" i="1"/>
  <c r="AB172" i="1"/>
  <c r="AB301" i="1"/>
  <c r="AB168" i="1"/>
  <c r="AB297" i="1"/>
  <c r="AB164" i="1"/>
  <c r="AB293" i="1"/>
  <c r="AB160" i="1"/>
  <c r="AB289" i="1"/>
  <c r="AB156" i="1"/>
  <c r="AB285" i="1"/>
  <c r="AB152" i="1"/>
  <c r="AB281" i="1"/>
  <c r="AB148" i="1"/>
  <c r="AB277" i="1"/>
  <c r="AB144" i="1"/>
  <c r="AB273" i="1"/>
  <c r="AC140" i="1"/>
  <c r="AC269" i="1"/>
  <c r="AC261" i="1"/>
  <c r="AC390" i="1"/>
  <c r="AC257" i="1"/>
  <c r="AC386" i="1"/>
  <c r="AC253" i="1"/>
  <c r="AC382" i="1"/>
  <c r="AC249" i="1"/>
  <c r="AC378" i="1"/>
  <c r="AC245" i="1"/>
  <c r="AC374" i="1"/>
  <c r="AC241" i="1"/>
  <c r="AC370" i="1"/>
  <c r="AC237" i="1"/>
  <c r="AC366" i="1"/>
  <c r="AC233" i="1"/>
  <c r="AC362" i="1"/>
  <c r="AC229" i="1"/>
  <c r="AC358" i="1"/>
  <c r="AC225" i="1"/>
  <c r="AC354" i="1"/>
  <c r="AC221" i="1"/>
  <c r="AC350" i="1"/>
  <c r="AC217" i="1"/>
  <c r="AC346" i="1"/>
  <c r="AC213" i="1"/>
  <c r="AC342" i="1"/>
  <c r="AC209" i="1"/>
  <c r="AC338" i="1"/>
  <c r="AC205" i="1"/>
  <c r="AC334" i="1"/>
  <c r="AC201" i="1"/>
  <c r="AC330" i="1"/>
  <c r="AC197" i="1"/>
  <c r="AC326" i="1"/>
  <c r="AC193" i="1"/>
  <c r="AC322" i="1"/>
  <c r="AC189" i="1"/>
  <c r="AC318" i="1"/>
  <c r="AC185" i="1"/>
  <c r="AC314" i="1"/>
  <c r="AC181" i="1"/>
  <c r="AC310" i="1"/>
  <c r="AC177" i="1"/>
  <c r="AC306" i="1"/>
  <c r="AC173" i="1"/>
  <c r="AC302" i="1"/>
  <c r="AC169" i="1"/>
  <c r="AC298" i="1"/>
  <c r="AC165" i="1"/>
  <c r="AC294" i="1"/>
  <c r="AC161" i="1"/>
  <c r="AC290" i="1"/>
  <c r="AC157" i="1"/>
  <c r="AC286" i="1"/>
  <c r="AC153" i="1"/>
  <c r="AC282" i="1"/>
  <c r="AC149" i="1"/>
  <c r="AC278" i="1"/>
  <c r="AC145" i="1"/>
  <c r="AC274" i="1"/>
  <c r="AC141" i="1"/>
  <c r="AC270" i="1"/>
  <c r="AD262" i="1"/>
  <c r="AD391" i="1"/>
  <c r="AD258" i="1"/>
  <c r="AD387" i="1"/>
  <c r="AD254" i="1"/>
  <c r="AD383" i="1"/>
  <c r="AD250" i="1"/>
  <c r="AD379" i="1"/>
  <c r="AD246" i="1"/>
  <c r="AD375" i="1"/>
  <c r="AD242" i="1"/>
  <c r="AD371" i="1"/>
  <c r="AD238" i="1"/>
  <c r="AD367" i="1"/>
  <c r="AD234" i="1"/>
  <c r="AD363" i="1"/>
  <c r="AD230" i="1"/>
  <c r="AD359" i="1"/>
  <c r="AD226" i="1"/>
  <c r="AD355" i="1"/>
  <c r="AD222" i="1"/>
  <c r="AD351" i="1"/>
  <c r="AD218" i="1"/>
  <c r="AD347" i="1"/>
  <c r="AD214" i="1"/>
  <c r="AD343" i="1"/>
  <c r="AD210" i="1"/>
  <c r="AD339" i="1"/>
  <c r="AD206" i="1"/>
  <c r="AD335" i="1"/>
  <c r="AD202" i="1"/>
  <c r="AD331" i="1"/>
  <c r="AD198" i="1"/>
  <c r="AD327" i="1"/>
  <c r="AD194" i="1"/>
  <c r="AD323" i="1"/>
  <c r="AD190" i="1"/>
  <c r="AD319" i="1"/>
  <c r="AD186" i="1"/>
  <c r="AD315" i="1"/>
  <c r="AD182" i="1"/>
  <c r="AD311" i="1"/>
  <c r="AD178" i="1"/>
  <c r="AD307" i="1"/>
  <c r="AD174" i="1"/>
  <c r="AD303" i="1"/>
  <c r="AD170" i="1"/>
  <c r="AD299" i="1"/>
  <c r="AD166" i="1"/>
  <c r="AD295" i="1"/>
  <c r="AD162" i="1"/>
  <c r="AD291" i="1"/>
  <c r="AD158" i="1"/>
  <c r="AD287" i="1"/>
  <c r="AD154" i="1"/>
  <c r="AD283" i="1"/>
  <c r="AD150" i="1"/>
  <c r="AD279" i="1"/>
  <c r="AD146" i="1"/>
  <c r="AD275" i="1"/>
  <c r="AD142" i="1"/>
  <c r="AD271" i="1"/>
  <c r="AE263" i="1"/>
  <c r="AE259" i="1"/>
  <c r="AE255" i="1"/>
  <c r="AE251" i="1"/>
  <c r="AE247" i="1"/>
  <c r="AE243" i="1"/>
  <c r="AE239" i="1"/>
  <c r="AE235" i="1"/>
  <c r="AE231" i="1"/>
  <c r="AE227" i="1"/>
  <c r="AE223" i="1"/>
  <c r="AE219" i="1"/>
  <c r="AE215" i="1"/>
  <c r="AE211" i="1"/>
  <c r="AE207" i="1"/>
  <c r="AE203" i="1"/>
  <c r="AE199" i="1"/>
  <c r="AE195" i="1"/>
  <c r="AE191" i="1"/>
  <c r="AE187" i="1"/>
  <c r="AE183" i="1"/>
  <c r="AE179" i="1"/>
  <c r="AE175" i="1"/>
  <c r="AE171" i="1"/>
  <c r="AE167" i="1"/>
  <c r="AE163" i="1"/>
  <c r="AE159" i="1"/>
  <c r="AE155" i="1"/>
  <c r="AE151" i="1"/>
  <c r="AE147" i="1"/>
  <c r="AE143" i="1"/>
  <c r="AF264" i="1"/>
  <c r="AF393" i="1"/>
  <c r="AF260" i="1"/>
  <c r="AF389" i="1"/>
  <c r="AF256" i="1"/>
  <c r="AF385" i="1"/>
  <c r="AF252" i="1"/>
  <c r="AF381" i="1"/>
  <c r="AF248" i="1"/>
  <c r="AF377" i="1"/>
  <c r="AF244" i="1"/>
  <c r="AF373" i="1"/>
  <c r="AF240" i="1"/>
  <c r="AF369" i="1"/>
  <c r="AF236" i="1"/>
  <c r="AF365" i="1"/>
  <c r="AF232" i="1"/>
  <c r="AF361" i="1"/>
  <c r="AF228" i="1"/>
  <c r="AF357" i="1"/>
  <c r="AF224" i="1"/>
  <c r="AF353" i="1"/>
  <c r="AF220" i="1"/>
  <c r="AF349" i="1"/>
  <c r="AF216" i="1"/>
  <c r="AF345" i="1"/>
  <c r="AF212" i="1"/>
  <c r="AF341" i="1"/>
  <c r="AF208" i="1"/>
  <c r="AF337" i="1"/>
  <c r="AF204" i="1"/>
  <c r="AF333" i="1"/>
  <c r="AF200" i="1"/>
  <c r="AF329" i="1"/>
  <c r="AF196" i="1"/>
  <c r="AF325" i="1"/>
  <c r="AF192" i="1"/>
  <c r="AF321" i="1"/>
  <c r="AF188" i="1"/>
  <c r="AF317" i="1"/>
  <c r="AF184" i="1"/>
  <c r="AF313" i="1"/>
  <c r="AF180" i="1"/>
  <c r="AF309" i="1"/>
  <c r="AF176" i="1"/>
  <c r="AF305" i="1"/>
  <c r="AF172" i="1"/>
  <c r="AF301" i="1"/>
  <c r="AF168" i="1"/>
  <c r="AF297" i="1"/>
  <c r="AF164" i="1"/>
  <c r="AF293" i="1"/>
  <c r="AF160" i="1"/>
  <c r="AF289" i="1"/>
  <c r="AF156" i="1"/>
  <c r="AF285" i="1"/>
  <c r="AF152" i="1"/>
  <c r="AF281" i="1"/>
  <c r="AF148" i="1"/>
  <c r="AF277" i="1"/>
  <c r="AF144" i="1"/>
  <c r="AF273" i="1"/>
  <c r="AG140" i="1"/>
  <c r="AG269" i="1"/>
  <c r="AG261" i="1"/>
  <c r="AG390" i="1"/>
  <c r="AG257" i="1"/>
  <c r="AG386" i="1"/>
  <c r="AG253" i="1"/>
  <c r="AG382" i="1"/>
  <c r="AG249" i="1"/>
  <c r="AG378" i="1"/>
  <c r="AG245" i="1"/>
  <c r="AG374" i="1"/>
  <c r="AG241" i="1"/>
  <c r="AG370" i="1"/>
  <c r="AG237" i="1"/>
  <c r="AG366" i="1"/>
  <c r="AG233" i="1"/>
  <c r="AG362" i="1"/>
  <c r="AG229" i="1"/>
  <c r="AG358" i="1"/>
  <c r="AG225" i="1"/>
  <c r="AG354" i="1"/>
  <c r="AG221" i="1"/>
  <c r="AG350" i="1"/>
  <c r="AG217" i="1"/>
  <c r="AG346" i="1"/>
  <c r="AG213" i="1"/>
  <c r="AG342" i="1"/>
  <c r="AG209" i="1"/>
  <c r="AG338" i="1"/>
  <c r="AG205" i="1"/>
  <c r="AG334" i="1"/>
  <c r="AG201" i="1"/>
  <c r="AG330" i="1"/>
  <c r="AG197" i="1"/>
  <c r="AG326" i="1"/>
  <c r="AG193" i="1"/>
  <c r="AG322" i="1"/>
  <c r="AG189" i="1"/>
  <c r="AG318" i="1"/>
  <c r="AG185" i="1"/>
  <c r="AG314" i="1"/>
  <c r="AG181" i="1"/>
  <c r="AG310" i="1"/>
  <c r="AG177" i="1"/>
  <c r="AG306" i="1"/>
  <c r="AG173" i="1"/>
  <c r="AG302" i="1"/>
  <c r="AG169" i="1"/>
  <c r="AG298" i="1"/>
  <c r="AG165" i="1"/>
  <c r="AG294" i="1"/>
  <c r="AG161" i="1"/>
  <c r="AG290" i="1"/>
  <c r="AG157" i="1"/>
  <c r="AG286" i="1"/>
  <c r="AG153" i="1"/>
  <c r="AG282" i="1"/>
  <c r="AG149" i="1"/>
  <c r="AG278" i="1"/>
  <c r="AG145" i="1"/>
  <c r="AG274" i="1"/>
  <c r="AG141" i="1"/>
  <c r="AG270" i="1"/>
  <c r="AH262" i="1"/>
  <c r="AH391" i="1"/>
  <c r="AH258" i="1"/>
  <c r="AH387" i="1"/>
  <c r="AH254" i="1"/>
  <c r="AH383" i="1"/>
  <c r="AH250" i="1"/>
  <c r="AH379" i="1"/>
  <c r="AH246" i="1"/>
  <c r="AH375" i="1"/>
  <c r="AH242" i="1"/>
  <c r="AH371" i="1"/>
  <c r="AH238" i="1"/>
  <c r="AH367" i="1"/>
  <c r="AH234" i="1"/>
  <c r="AH363" i="1"/>
  <c r="AH230" i="1"/>
  <c r="AH359" i="1"/>
  <c r="AH226" i="1"/>
  <c r="AH355" i="1"/>
  <c r="AH222" i="1"/>
  <c r="AH351" i="1"/>
  <c r="AH218" i="1"/>
  <c r="AH347" i="1"/>
  <c r="AH214" i="1"/>
  <c r="AH343" i="1"/>
  <c r="AH210" i="1"/>
  <c r="AH339" i="1"/>
  <c r="AH206" i="1"/>
  <c r="AH335" i="1"/>
  <c r="AH202" i="1"/>
  <c r="AH331" i="1"/>
  <c r="AH198" i="1"/>
  <c r="AH327" i="1"/>
  <c r="AH194" i="1"/>
  <c r="AH323" i="1"/>
  <c r="AH190" i="1"/>
  <c r="AH319" i="1"/>
  <c r="AH186" i="1"/>
  <c r="AH315" i="1"/>
  <c r="AH182" i="1"/>
  <c r="AH311" i="1"/>
  <c r="AH178" i="1"/>
  <c r="AH307" i="1"/>
  <c r="AH174" i="1"/>
  <c r="AH303" i="1"/>
  <c r="AH170" i="1"/>
  <c r="AH299" i="1"/>
  <c r="AH166" i="1"/>
  <c r="AH295" i="1"/>
  <c r="AH162" i="1"/>
  <c r="AH291" i="1"/>
  <c r="AH158" i="1"/>
  <c r="AH287" i="1"/>
  <c r="AH154" i="1"/>
  <c r="AH283" i="1"/>
  <c r="AH150" i="1"/>
  <c r="AH279" i="1"/>
  <c r="AH146" i="1"/>
  <c r="AH275" i="1"/>
  <c r="AH142" i="1"/>
  <c r="AH271" i="1"/>
  <c r="AI263" i="1"/>
  <c r="AI392" i="1"/>
  <c r="AI259" i="1"/>
  <c r="AI388" i="1"/>
  <c r="AI255" i="1"/>
  <c r="AI384" i="1"/>
  <c r="AI251" i="1"/>
  <c r="AI380" i="1"/>
  <c r="AI247" i="1"/>
  <c r="AI376" i="1"/>
  <c r="AI243" i="1"/>
  <c r="AI372" i="1"/>
  <c r="AI239" i="1"/>
  <c r="AI368" i="1"/>
  <c r="AI235" i="1"/>
  <c r="AI364" i="1"/>
  <c r="AI231" i="1"/>
  <c r="AI360" i="1"/>
  <c r="AI227" i="1"/>
  <c r="AI356" i="1"/>
  <c r="AI223" i="1"/>
  <c r="AI352" i="1"/>
  <c r="AI219" i="1"/>
  <c r="AI348" i="1"/>
  <c r="AI215" i="1"/>
  <c r="AI344" i="1"/>
  <c r="AI211" i="1"/>
  <c r="AI340" i="1"/>
  <c r="AI207" i="1"/>
  <c r="AI336" i="1"/>
  <c r="AI203" i="1"/>
  <c r="AI332" i="1"/>
  <c r="AI199" i="1"/>
  <c r="AI328" i="1"/>
  <c r="AI195" i="1"/>
  <c r="AI324" i="1"/>
  <c r="AI191" i="1"/>
  <c r="AI320" i="1"/>
  <c r="AI187" i="1"/>
  <c r="AI316" i="1"/>
  <c r="AI183" i="1"/>
  <c r="AI312" i="1"/>
  <c r="AI179" i="1"/>
  <c r="AI308" i="1"/>
  <c r="AI175" i="1"/>
  <c r="AI304" i="1"/>
  <c r="AI171" i="1"/>
  <c r="AI300" i="1"/>
  <c r="AI167" i="1"/>
  <c r="AI296" i="1"/>
  <c r="AI163" i="1"/>
  <c r="AI292" i="1"/>
  <c r="AI159" i="1"/>
  <c r="AI288" i="1"/>
  <c r="AI155" i="1"/>
  <c r="AI284" i="1"/>
  <c r="AI151" i="1"/>
  <c r="AI280" i="1"/>
  <c r="AI147" i="1"/>
  <c r="AI276" i="1"/>
  <c r="AI143" i="1"/>
  <c r="AI272" i="1"/>
  <c r="AJ264" i="1"/>
  <c r="AJ393" i="1"/>
  <c r="AJ260" i="1"/>
  <c r="AJ389" i="1"/>
  <c r="AJ256" i="1"/>
  <c r="AJ385" i="1"/>
  <c r="AJ252" i="1"/>
  <c r="AJ381" i="1"/>
  <c r="AJ248" i="1"/>
  <c r="AJ377" i="1"/>
  <c r="AJ244" i="1"/>
  <c r="AJ373" i="1"/>
  <c r="AJ240" i="1"/>
  <c r="AJ369" i="1"/>
  <c r="AJ236" i="1"/>
  <c r="AJ365" i="1"/>
  <c r="AJ232" i="1"/>
  <c r="AJ361" i="1"/>
  <c r="AJ228" i="1"/>
  <c r="AJ357" i="1"/>
  <c r="AJ224" i="1"/>
  <c r="AJ353" i="1"/>
  <c r="AJ220" i="1"/>
  <c r="AJ349" i="1"/>
  <c r="AJ216" i="1"/>
  <c r="AJ345" i="1"/>
  <c r="AJ212" i="1"/>
  <c r="AJ341" i="1"/>
  <c r="AJ208" i="1"/>
  <c r="AJ337" i="1"/>
  <c r="AJ204" i="1"/>
  <c r="AJ333" i="1"/>
  <c r="AJ200" i="1"/>
  <c r="AJ329" i="1"/>
  <c r="AJ196" i="1"/>
  <c r="AJ325" i="1"/>
  <c r="AJ192" i="1"/>
  <c r="AJ321" i="1"/>
  <c r="AJ188" i="1"/>
  <c r="AJ317" i="1"/>
  <c r="AJ184" i="1"/>
  <c r="AJ313" i="1"/>
  <c r="AJ180" i="1"/>
  <c r="AJ309" i="1"/>
  <c r="AJ176" i="1"/>
  <c r="AJ305" i="1"/>
  <c r="AJ172" i="1"/>
  <c r="AJ301" i="1"/>
  <c r="AJ168" i="1"/>
  <c r="AJ297" i="1"/>
  <c r="AJ164" i="1"/>
  <c r="AJ293" i="1"/>
  <c r="AJ160" i="1"/>
  <c r="AJ289" i="1"/>
  <c r="O141" i="1"/>
  <c r="O270" i="1"/>
  <c r="S140" i="1"/>
  <c r="S269" i="1"/>
  <c r="S141" i="1"/>
  <c r="S270" i="1"/>
  <c r="U264" i="1"/>
  <c r="U393" i="1"/>
  <c r="U260" i="1"/>
  <c r="U389" i="1"/>
  <c r="U256" i="1"/>
  <c r="U385" i="1"/>
  <c r="U252" i="1"/>
  <c r="U381" i="1"/>
  <c r="U248" i="1"/>
  <c r="U377" i="1"/>
  <c r="U244" i="1"/>
  <c r="U373" i="1"/>
  <c r="U240" i="1"/>
  <c r="U369" i="1"/>
  <c r="U236" i="1"/>
  <c r="U365" i="1"/>
  <c r="U232" i="1"/>
  <c r="U361" i="1"/>
  <c r="U228" i="1"/>
  <c r="U357" i="1"/>
  <c r="U224" i="1"/>
  <c r="U353" i="1"/>
  <c r="U220" i="1"/>
  <c r="U349" i="1"/>
  <c r="U216" i="1"/>
  <c r="U345" i="1"/>
  <c r="U212" i="1"/>
  <c r="U341" i="1"/>
  <c r="U208" i="1"/>
  <c r="U337" i="1"/>
  <c r="U204" i="1"/>
  <c r="U333" i="1"/>
  <c r="U200" i="1"/>
  <c r="U329" i="1"/>
  <c r="U196" i="1"/>
  <c r="U325" i="1"/>
  <c r="U192" i="1"/>
  <c r="U321" i="1"/>
  <c r="U188" i="1"/>
  <c r="U317" i="1"/>
  <c r="U184" i="1"/>
  <c r="U313" i="1"/>
  <c r="U180" i="1"/>
  <c r="U309" i="1"/>
  <c r="U176" i="1"/>
  <c r="U305" i="1"/>
  <c r="U172" i="1"/>
  <c r="U301" i="1"/>
  <c r="U168" i="1"/>
  <c r="U297" i="1"/>
  <c r="U164" i="1"/>
  <c r="U293" i="1"/>
  <c r="U160" i="1"/>
  <c r="U289" i="1"/>
  <c r="U156" i="1"/>
  <c r="U285" i="1"/>
  <c r="U152" i="1"/>
  <c r="U281" i="1"/>
  <c r="U148" i="1"/>
  <c r="U277" i="1"/>
  <c r="U144" i="1"/>
  <c r="U273" i="1"/>
  <c r="V140" i="1"/>
  <c r="V269" i="1"/>
  <c r="V261" i="1"/>
  <c r="V390" i="1"/>
  <c r="V257" i="1"/>
  <c r="V386" i="1"/>
  <c r="V253" i="1"/>
  <c r="V382" i="1"/>
  <c r="V249" i="1"/>
  <c r="V378" i="1"/>
  <c r="V245" i="1"/>
  <c r="V374" i="1"/>
  <c r="V241" i="1"/>
  <c r="V370" i="1"/>
  <c r="V237" i="1"/>
  <c r="V366" i="1"/>
  <c r="V233" i="1"/>
  <c r="V362" i="1"/>
  <c r="V229" i="1"/>
  <c r="V358" i="1"/>
  <c r="V225" i="1"/>
  <c r="V354" i="1"/>
  <c r="V221" i="1"/>
  <c r="V350" i="1"/>
  <c r="V217" i="1"/>
  <c r="V346" i="1"/>
  <c r="V213" i="1"/>
  <c r="V342" i="1"/>
  <c r="V209" i="1"/>
  <c r="V338" i="1"/>
  <c r="V205" i="1"/>
  <c r="V334" i="1"/>
  <c r="V201" i="1"/>
  <c r="V330" i="1"/>
  <c r="V197" i="1"/>
  <c r="V326" i="1"/>
  <c r="V193" i="1"/>
  <c r="V322" i="1"/>
  <c r="V189" i="1"/>
  <c r="V318" i="1"/>
  <c r="V185" i="1"/>
  <c r="V314" i="1"/>
  <c r="V181" i="1"/>
  <c r="V310" i="1"/>
  <c r="V177" i="1"/>
  <c r="V306" i="1"/>
  <c r="V173" i="1"/>
  <c r="V302" i="1"/>
  <c r="V169" i="1"/>
  <c r="V298" i="1"/>
  <c r="V165" i="1"/>
  <c r="V294" i="1"/>
  <c r="V161" i="1"/>
  <c r="V290" i="1"/>
  <c r="V157" i="1"/>
  <c r="V286" i="1"/>
  <c r="V153" i="1"/>
  <c r="V282" i="1"/>
  <c r="V149" i="1"/>
  <c r="V278" i="1"/>
  <c r="V145" i="1"/>
  <c r="V274" i="1"/>
  <c r="V141" i="1"/>
  <c r="V270" i="1"/>
  <c r="X263" i="1"/>
  <c r="X392" i="1"/>
  <c r="X259" i="1"/>
  <c r="X388" i="1"/>
  <c r="X255" i="1"/>
  <c r="X384" i="1"/>
  <c r="X251" i="1"/>
  <c r="X380" i="1"/>
  <c r="X247" i="1"/>
  <c r="X376" i="1"/>
  <c r="X243" i="1"/>
  <c r="X372" i="1"/>
  <c r="X239" i="1"/>
  <c r="X368" i="1"/>
  <c r="X235" i="1"/>
  <c r="X364" i="1"/>
  <c r="X231" i="1"/>
  <c r="X360" i="1"/>
  <c r="X227" i="1"/>
  <c r="X356" i="1"/>
  <c r="X223" i="1"/>
  <c r="X352" i="1"/>
  <c r="X219" i="1"/>
  <c r="X348" i="1"/>
  <c r="X215" i="1"/>
  <c r="X344" i="1"/>
  <c r="X211" i="1"/>
  <c r="X340" i="1"/>
  <c r="X207" i="1"/>
  <c r="X336" i="1"/>
  <c r="X203" i="1"/>
  <c r="X332" i="1"/>
  <c r="X199" i="1"/>
  <c r="X328" i="1"/>
  <c r="X195" i="1"/>
  <c r="X324" i="1"/>
  <c r="X191" i="1"/>
  <c r="X320" i="1"/>
  <c r="X187" i="1"/>
  <c r="X316" i="1"/>
  <c r="X183" i="1"/>
  <c r="X312" i="1"/>
  <c r="X179" i="1"/>
  <c r="X308" i="1"/>
  <c r="X175" i="1"/>
  <c r="X304" i="1"/>
  <c r="X171" i="1"/>
  <c r="X300" i="1"/>
  <c r="X167" i="1"/>
  <c r="X296" i="1"/>
  <c r="X163" i="1"/>
  <c r="X292" i="1"/>
  <c r="X159" i="1"/>
  <c r="X288" i="1"/>
  <c r="X155" i="1"/>
  <c r="X284" i="1"/>
  <c r="X151" i="1"/>
  <c r="X280" i="1"/>
  <c r="X147" i="1"/>
  <c r="X276" i="1"/>
  <c r="X143" i="1"/>
  <c r="X272" i="1"/>
  <c r="Y264" i="1"/>
  <c r="Y393" i="1"/>
  <c r="Y260" i="1"/>
  <c r="Y389" i="1"/>
  <c r="Y256" i="1"/>
  <c r="Y385" i="1"/>
  <c r="Y252" i="1"/>
  <c r="Y381" i="1"/>
  <c r="Y248" i="1"/>
  <c r="Y377" i="1"/>
  <c r="Y244" i="1"/>
  <c r="Y373" i="1"/>
  <c r="Y240" i="1"/>
  <c r="Y369" i="1"/>
  <c r="Y236" i="1"/>
  <c r="Y365" i="1"/>
  <c r="Y232" i="1"/>
  <c r="Y361" i="1"/>
  <c r="Y228" i="1"/>
  <c r="Y357" i="1"/>
  <c r="Y224" i="1"/>
  <c r="Y353" i="1"/>
  <c r="Y220" i="1"/>
  <c r="Y349" i="1"/>
  <c r="Y216" i="1"/>
  <c r="Y345" i="1"/>
  <c r="Y212" i="1"/>
  <c r="Y341" i="1"/>
  <c r="Y208" i="1"/>
  <c r="Y337" i="1"/>
  <c r="Y204" i="1"/>
  <c r="Y333" i="1"/>
  <c r="Y200" i="1"/>
  <c r="Y329" i="1"/>
  <c r="Y196" i="1"/>
  <c r="Y325" i="1"/>
  <c r="Y192" i="1"/>
  <c r="Y321" i="1"/>
  <c r="Y188" i="1"/>
  <c r="Y317" i="1"/>
  <c r="Y184" i="1"/>
  <c r="Y313" i="1"/>
  <c r="Y180" i="1"/>
  <c r="Y309" i="1"/>
  <c r="Y176" i="1"/>
  <c r="Y305" i="1"/>
  <c r="Y172" i="1"/>
  <c r="Y301" i="1"/>
  <c r="Y168" i="1"/>
  <c r="Y297" i="1"/>
  <c r="Y164" i="1"/>
  <c r="Y293" i="1"/>
  <c r="Y160" i="1"/>
  <c r="Y289" i="1"/>
  <c r="Y156" i="1"/>
  <c r="Y285" i="1"/>
  <c r="Y152" i="1"/>
  <c r="Y281" i="1"/>
  <c r="Y148" i="1"/>
  <c r="Y277" i="1"/>
  <c r="Y144" i="1"/>
  <c r="Y273" i="1"/>
  <c r="Z140" i="1"/>
  <c r="Z269" i="1"/>
  <c r="Z261" i="1"/>
  <c r="Z390" i="1"/>
  <c r="Z257" i="1"/>
  <c r="Z386" i="1"/>
  <c r="Z253" i="1"/>
  <c r="Z382" i="1"/>
  <c r="Z249" i="1"/>
  <c r="Z378" i="1"/>
  <c r="Z245" i="1"/>
  <c r="Z374" i="1"/>
  <c r="Z241" i="1"/>
  <c r="Z370" i="1"/>
  <c r="Z237" i="1"/>
  <c r="Z366" i="1"/>
  <c r="Z233" i="1"/>
  <c r="Z362" i="1"/>
  <c r="Z229" i="1"/>
  <c r="Z358" i="1"/>
  <c r="Z225" i="1"/>
  <c r="Z354" i="1"/>
  <c r="Z221" i="1"/>
  <c r="Z350" i="1"/>
  <c r="Z217" i="1"/>
  <c r="Z346" i="1"/>
  <c r="Z213" i="1"/>
  <c r="Z342" i="1"/>
  <c r="Z209" i="1"/>
  <c r="Z338" i="1"/>
  <c r="Z205" i="1"/>
  <c r="Z334" i="1"/>
  <c r="Z201" i="1"/>
  <c r="Z330" i="1"/>
  <c r="Z197" i="1"/>
  <c r="Z326" i="1"/>
  <c r="Z193" i="1"/>
  <c r="Z322" i="1"/>
  <c r="Z189" i="1"/>
  <c r="Z318" i="1"/>
  <c r="Z185" i="1"/>
  <c r="Z314" i="1"/>
  <c r="Z181" i="1"/>
  <c r="Z310" i="1"/>
  <c r="Z177" i="1"/>
  <c r="Z306" i="1"/>
  <c r="Z173" i="1"/>
  <c r="Z302" i="1"/>
  <c r="Z169" i="1"/>
  <c r="Z298" i="1"/>
  <c r="Z165" i="1"/>
  <c r="Z294" i="1"/>
  <c r="Z161" i="1"/>
  <c r="Z290" i="1"/>
  <c r="Z157" i="1"/>
  <c r="Z286" i="1"/>
  <c r="Z153" i="1"/>
  <c r="Z282" i="1"/>
  <c r="Z149" i="1"/>
  <c r="Z278" i="1"/>
  <c r="Z145" i="1"/>
  <c r="Z274" i="1"/>
  <c r="Z141" i="1"/>
  <c r="Z270" i="1"/>
  <c r="AA262" i="1"/>
  <c r="AA391" i="1"/>
  <c r="AA258" i="1"/>
  <c r="AA387" i="1"/>
  <c r="AA254" i="1"/>
  <c r="AA383" i="1"/>
  <c r="AA250" i="1"/>
  <c r="AA379" i="1"/>
  <c r="AA246" i="1"/>
  <c r="AA375" i="1"/>
  <c r="AA242" i="1"/>
  <c r="AA371" i="1"/>
  <c r="AA238" i="1"/>
  <c r="AA367" i="1"/>
  <c r="AA234" i="1"/>
  <c r="AA363" i="1"/>
  <c r="AA230" i="1"/>
  <c r="AA359" i="1"/>
  <c r="AA226" i="1"/>
  <c r="AA355" i="1"/>
  <c r="AA222" i="1"/>
  <c r="AA351" i="1"/>
  <c r="AA218" i="1"/>
  <c r="AA347" i="1"/>
  <c r="AA214" i="1"/>
  <c r="AA343" i="1"/>
  <c r="AA210" i="1"/>
  <c r="AA339" i="1"/>
  <c r="AA206" i="1"/>
  <c r="AA335" i="1"/>
  <c r="AA202" i="1"/>
  <c r="AA331" i="1"/>
  <c r="AA198" i="1"/>
  <c r="AA327" i="1"/>
  <c r="AA194" i="1"/>
  <c r="AA323" i="1"/>
  <c r="AA190" i="1"/>
  <c r="AA319" i="1"/>
  <c r="AA186" i="1"/>
  <c r="AA315" i="1"/>
  <c r="AA182" i="1"/>
  <c r="AA311" i="1"/>
  <c r="AA178" i="1"/>
  <c r="AA307" i="1"/>
  <c r="AA174" i="1"/>
  <c r="AA303" i="1"/>
  <c r="AA170" i="1"/>
  <c r="AA299" i="1"/>
  <c r="AA166" i="1"/>
  <c r="AA295" i="1"/>
  <c r="AA162" i="1"/>
  <c r="AA291" i="1"/>
  <c r="AA158" i="1"/>
  <c r="AA287" i="1"/>
  <c r="AA154" i="1"/>
  <c r="AA283" i="1"/>
  <c r="AA150" i="1"/>
  <c r="AA279" i="1"/>
  <c r="AA146" i="1"/>
  <c r="AA275" i="1"/>
  <c r="AA142" i="1"/>
  <c r="AA271" i="1"/>
  <c r="AB263" i="1"/>
  <c r="AB392" i="1"/>
  <c r="AB259" i="1"/>
  <c r="AB388" i="1"/>
  <c r="AB255" i="1"/>
  <c r="AB384" i="1"/>
  <c r="AB251" i="1"/>
  <c r="AB380" i="1"/>
  <c r="AB247" i="1"/>
  <c r="AB376" i="1"/>
  <c r="AB243" i="1"/>
  <c r="AB372" i="1"/>
  <c r="AB239" i="1"/>
  <c r="AB368" i="1"/>
  <c r="AB235" i="1"/>
  <c r="AB364" i="1"/>
  <c r="AB231" i="1"/>
  <c r="AB360" i="1"/>
  <c r="AB227" i="1"/>
  <c r="AB356" i="1"/>
  <c r="AB223" i="1"/>
  <c r="AB352" i="1"/>
  <c r="AB219" i="1"/>
  <c r="AB348" i="1"/>
  <c r="AB215" i="1"/>
  <c r="AB344" i="1"/>
  <c r="AB211" i="1"/>
  <c r="AB340" i="1"/>
  <c r="AB207" i="1"/>
  <c r="AB336" i="1"/>
  <c r="AB203" i="1"/>
  <c r="AB332" i="1"/>
  <c r="AB199" i="1"/>
  <c r="AB328" i="1"/>
  <c r="AB195" i="1"/>
  <c r="AB324" i="1"/>
  <c r="AB191" i="1"/>
  <c r="AB320" i="1"/>
  <c r="AB187" i="1"/>
  <c r="AB316" i="1"/>
  <c r="AB183" i="1"/>
  <c r="AB312" i="1"/>
  <c r="AB179" i="1"/>
  <c r="AB308" i="1"/>
  <c r="AB175" i="1"/>
  <c r="AB304" i="1"/>
  <c r="AB171" i="1"/>
  <c r="AB300" i="1"/>
  <c r="AB167" i="1"/>
  <c r="AB296" i="1"/>
  <c r="AB163" i="1"/>
  <c r="AB292" i="1"/>
  <c r="AB159" i="1"/>
  <c r="AB288" i="1"/>
  <c r="AB155" i="1"/>
  <c r="AB284" i="1"/>
  <c r="AB151" i="1"/>
  <c r="AB280" i="1"/>
  <c r="AB147" i="1"/>
  <c r="AB276" i="1"/>
  <c r="AB143" i="1"/>
  <c r="AB272" i="1"/>
  <c r="AC264" i="1"/>
  <c r="AC393" i="1"/>
  <c r="AC260" i="1"/>
  <c r="AC389" i="1"/>
  <c r="AC256" i="1"/>
  <c r="AC385" i="1"/>
  <c r="AC252" i="1"/>
  <c r="AC381" i="1"/>
  <c r="AC248" i="1"/>
  <c r="AC377" i="1"/>
  <c r="AC244" i="1"/>
  <c r="AC373" i="1"/>
  <c r="AC240" i="1"/>
  <c r="AC369" i="1"/>
  <c r="AC236" i="1"/>
  <c r="AC365" i="1"/>
  <c r="AC232" i="1"/>
  <c r="AC361" i="1"/>
  <c r="AC228" i="1"/>
  <c r="AC357" i="1"/>
  <c r="AC224" i="1"/>
  <c r="AC353" i="1"/>
  <c r="AC220" i="1"/>
  <c r="AC349" i="1"/>
  <c r="AC216" i="1"/>
  <c r="AC345" i="1"/>
  <c r="AC212" i="1"/>
  <c r="AC341" i="1"/>
  <c r="AC208" i="1"/>
  <c r="AC337" i="1"/>
  <c r="AC204" i="1"/>
  <c r="AC333" i="1"/>
  <c r="AC200" i="1"/>
  <c r="AC329" i="1"/>
  <c r="AC196" i="1"/>
  <c r="AC325" i="1"/>
  <c r="AC192" i="1"/>
  <c r="AC321" i="1"/>
  <c r="AC188" i="1"/>
  <c r="AC317" i="1"/>
  <c r="AC184" i="1"/>
  <c r="AC313" i="1"/>
  <c r="AC180" i="1"/>
  <c r="AC309" i="1"/>
  <c r="AC176" i="1"/>
  <c r="AC305" i="1"/>
  <c r="AC172" i="1"/>
  <c r="AC301" i="1"/>
  <c r="AC168" i="1"/>
  <c r="AC297" i="1"/>
  <c r="AC164" i="1"/>
  <c r="AC293" i="1"/>
  <c r="AC160" i="1"/>
  <c r="AC289" i="1"/>
  <c r="AC156" i="1"/>
  <c r="AC285" i="1"/>
  <c r="AC152" i="1"/>
  <c r="AC281" i="1"/>
  <c r="AC148" i="1"/>
  <c r="AC277" i="1"/>
  <c r="AC144" i="1"/>
  <c r="AC273" i="1"/>
  <c r="AD140" i="1"/>
  <c r="AD269" i="1"/>
  <c r="AD261" i="1"/>
  <c r="AD390" i="1"/>
  <c r="AD257" i="1"/>
  <c r="AD386" i="1"/>
  <c r="AD253" i="1"/>
  <c r="AD382" i="1"/>
  <c r="AD249" i="1"/>
  <c r="AD378" i="1"/>
  <c r="AD245" i="1"/>
  <c r="AD374" i="1"/>
  <c r="AD241" i="1"/>
  <c r="AD370" i="1"/>
  <c r="AD237" i="1"/>
  <c r="AD366" i="1"/>
  <c r="AD233" i="1"/>
  <c r="AD362" i="1"/>
  <c r="AD229" i="1"/>
  <c r="AD358" i="1"/>
  <c r="AD225" i="1"/>
  <c r="AD354" i="1"/>
  <c r="AD221" i="1"/>
  <c r="AD350" i="1"/>
  <c r="AD217" i="1"/>
  <c r="AD346" i="1"/>
  <c r="AD213" i="1"/>
  <c r="AD342" i="1"/>
  <c r="AD209" i="1"/>
  <c r="AD338" i="1"/>
  <c r="AD205" i="1"/>
  <c r="AD334" i="1"/>
  <c r="AD201" i="1"/>
  <c r="AD330" i="1"/>
  <c r="AD197" i="1"/>
  <c r="AD326" i="1"/>
  <c r="AD193" i="1"/>
  <c r="AD322" i="1"/>
  <c r="AD189" i="1"/>
  <c r="AD318" i="1"/>
  <c r="AD185" i="1"/>
  <c r="AD314" i="1"/>
  <c r="AD181" i="1"/>
  <c r="AD310" i="1"/>
  <c r="AD177" i="1"/>
  <c r="AD306" i="1"/>
  <c r="AD173" i="1"/>
  <c r="AD302" i="1"/>
  <c r="AD169" i="1"/>
  <c r="AD298" i="1"/>
  <c r="AD165" i="1"/>
  <c r="AD294" i="1"/>
  <c r="AD161" i="1"/>
  <c r="AD290" i="1"/>
  <c r="AD157" i="1"/>
  <c r="AD286" i="1"/>
  <c r="AD153" i="1"/>
  <c r="AD282" i="1"/>
  <c r="AD149" i="1"/>
  <c r="AD278" i="1"/>
  <c r="AD145" i="1"/>
  <c r="AD274" i="1"/>
  <c r="AD141" i="1"/>
  <c r="AD270" i="1"/>
  <c r="AE262" i="1"/>
  <c r="AE258" i="1"/>
  <c r="AE254" i="1"/>
  <c r="AE250" i="1"/>
  <c r="AE246" i="1"/>
  <c r="AE242" i="1"/>
  <c r="AE238" i="1"/>
  <c r="AE234" i="1"/>
  <c r="AE230" i="1"/>
  <c r="AE226" i="1"/>
  <c r="AE222" i="1"/>
  <c r="AE218" i="1"/>
  <c r="AE214" i="1"/>
  <c r="AE210" i="1"/>
  <c r="AE206" i="1"/>
  <c r="AE202" i="1"/>
  <c r="AE198" i="1"/>
  <c r="AE194" i="1"/>
  <c r="AE190" i="1"/>
  <c r="AE186" i="1"/>
  <c r="AE182" i="1"/>
  <c r="AE178" i="1"/>
  <c r="AE174" i="1"/>
  <c r="AE170" i="1"/>
  <c r="AE166" i="1"/>
  <c r="AE162" i="1"/>
  <c r="AE158" i="1"/>
  <c r="AE154" i="1"/>
  <c r="AE150" i="1"/>
  <c r="AE146" i="1"/>
  <c r="AE142" i="1"/>
  <c r="AF263" i="1"/>
  <c r="AF392" i="1"/>
  <c r="AF259" i="1"/>
  <c r="AF388" i="1"/>
  <c r="AF255" i="1"/>
  <c r="AF384" i="1"/>
  <c r="AF251" i="1"/>
  <c r="AF380" i="1"/>
  <c r="AF247" i="1"/>
  <c r="AF376" i="1"/>
  <c r="AF243" i="1"/>
  <c r="AF372" i="1"/>
  <c r="AF239" i="1"/>
  <c r="AF368" i="1"/>
  <c r="AF235" i="1"/>
  <c r="AF364" i="1"/>
  <c r="AF231" i="1"/>
  <c r="AF360" i="1"/>
  <c r="AF227" i="1"/>
  <c r="AF356" i="1"/>
  <c r="AF223" i="1"/>
  <c r="AF352" i="1"/>
  <c r="AF219" i="1"/>
  <c r="AF348" i="1"/>
  <c r="AF215" i="1"/>
  <c r="AF344" i="1"/>
  <c r="AF211" i="1"/>
  <c r="AF340" i="1"/>
  <c r="AF207" i="1"/>
  <c r="AF336" i="1"/>
  <c r="AF203" i="1"/>
  <c r="AF332" i="1"/>
  <c r="AF199" i="1"/>
  <c r="AF328" i="1"/>
  <c r="AF195" i="1"/>
  <c r="AF324" i="1"/>
  <c r="AF191" i="1"/>
  <c r="AF320" i="1"/>
  <c r="AF187" i="1"/>
  <c r="AF316" i="1"/>
  <c r="AF183" i="1"/>
  <c r="AF312" i="1"/>
  <c r="AF179" i="1"/>
  <c r="AF308" i="1"/>
  <c r="AF175" i="1"/>
  <c r="AF304" i="1"/>
  <c r="AF171" i="1"/>
  <c r="AF300" i="1"/>
  <c r="AF167" i="1"/>
  <c r="AF296" i="1"/>
  <c r="AF163" i="1"/>
  <c r="AF292" i="1"/>
  <c r="AF159" i="1"/>
  <c r="AF288" i="1"/>
  <c r="AF155" i="1"/>
  <c r="AF284" i="1"/>
  <c r="AF151" i="1"/>
  <c r="AF280" i="1"/>
  <c r="AF147" i="1"/>
  <c r="AF276" i="1"/>
  <c r="AF143" i="1"/>
  <c r="AF272" i="1"/>
  <c r="AG264" i="1"/>
  <c r="AG393" i="1"/>
  <c r="AG260" i="1"/>
  <c r="AG389" i="1"/>
  <c r="AG256" i="1"/>
  <c r="AG385" i="1"/>
  <c r="AG252" i="1"/>
  <c r="AG381" i="1"/>
  <c r="AG248" i="1"/>
  <c r="AG377" i="1"/>
  <c r="AG244" i="1"/>
  <c r="AG373" i="1"/>
  <c r="AG240" i="1"/>
  <c r="AG369" i="1"/>
  <c r="AG236" i="1"/>
  <c r="AG365" i="1"/>
  <c r="AG232" i="1"/>
  <c r="AG361" i="1"/>
  <c r="AG228" i="1"/>
  <c r="AG357" i="1"/>
  <c r="AG224" i="1"/>
  <c r="AG353" i="1"/>
  <c r="AG220" i="1"/>
  <c r="AG349" i="1"/>
  <c r="AG216" i="1"/>
  <c r="AG345" i="1"/>
  <c r="AG212" i="1"/>
  <c r="AG341" i="1"/>
  <c r="AG208" i="1"/>
  <c r="AG337" i="1"/>
  <c r="AG204" i="1"/>
  <c r="AG333" i="1"/>
  <c r="AG200" i="1"/>
  <c r="AG329" i="1"/>
  <c r="AG196" i="1"/>
  <c r="AG325" i="1"/>
  <c r="AG192" i="1"/>
  <c r="AG321" i="1"/>
  <c r="AG188" i="1"/>
  <c r="AG317" i="1"/>
  <c r="AG184" i="1"/>
  <c r="AG313" i="1"/>
  <c r="AG180" i="1"/>
  <c r="AG309" i="1"/>
  <c r="AG176" i="1"/>
  <c r="AG305" i="1"/>
  <c r="AG172" i="1"/>
  <c r="AG301" i="1"/>
  <c r="AG168" i="1"/>
  <c r="AG297" i="1"/>
  <c r="AG164" i="1"/>
  <c r="AG293" i="1"/>
  <c r="AG160" i="1"/>
  <c r="AG289" i="1"/>
  <c r="AG156" i="1"/>
  <c r="AG285" i="1"/>
  <c r="AG152" i="1"/>
  <c r="AG281" i="1"/>
  <c r="AG148" i="1"/>
  <c r="AG277" i="1"/>
  <c r="AG144" i="1"/>
  <c r="AG273" i="1"/>
  <c r="AH140" i="1"/>
  <c r="AH269" i="1"/>
  <c r="AH261" i="1"/>
  <c r="AH390" i="1"/>
  <c r="AH257" i="1"/>
  <c r="AH386" i="1"/>
  <c r="AH253" i="1"/>
  <c r="AH382" i="1"/>
  <c r="AH249" i="1"/>
  <c r="AH378" i="1"/>
  <c r="AH245" i="1"/>
  <c r="AH374" i="1"/>
  <c r="AH241" i="1"/>
  <c r="AH370" i="1"/>
  <c r="AH237" i="1"/>
  <c r="AH366" i="1"/>
  <c r="AH233" i="1"/>
  <c r="AH362" i="1"/>
  <c r="AH229" i="1"/>
  <c r="AH358" i="1"/>
  <c r="AH225" i="1"/>
  <c r="AH354" i="1"/>
  <c r="AH221" i="1"/>
  <c r="AH350" i="1"/>
  <c r="AH217" i="1"/>
  <c r="AH346" i="1"/>
  <c r="AH213" i="1"/>
  <c r="AH342" i="1"/>
  <c r="AH209" i="1"/>
  <c r="AH338" i="1"/>
  <c r="AH205" i="1"/>
  <c r="AH334" i="1"/>
  <c r="AH201" i="1"/>
  <c r="AH330" i="1"/>
  <c r="AH197" i="1"/>
  <c r="AH326" i="1"/>
  <c r="AH193" i="1"/>
  <c r="AH322" i="1"/>
  <c r="AH189" i="1"/>
  <c r="AH318" i="1"/>
  <c r="AH185" i="1"/>
  <c r="AH314" i="1"/>
  <c r="AH181" i="1"/>
  <c r="AH310" i="1"/>
  <c r="AH177" i="1"/>
  <c r="AH306" i="1"/>
  <c r="AH173" i="1"/>
  <c r="AH302" i="1"/>
  <c r="AH169" i="1"/>
  <c r="AH298" i="1"/>
  <c r="AH165" i="1"/>
  <c r="AH294" i="1"/>
  <c r="AH161" i="1"/>
  <c r="AH290" i="1"/>
  <c r="AH157" i="1"/>
  <c r="AH286" i="1"/>
  <c r="AH153" i="1"/>
  <c r="AH282" i="1"/>
  <c r="AH149" i="1"/>
  <c r="AH278" i="1"/>
  <c r="AH145" i="1"/>
  <c r="AH274" i="1"/>
  <c r="AH141" i="1"/>
  <c r="AH270" i="1"/>
  <c r="AI262" i="1"/>
  <c r="AI391" i="1"/>
  <c r="AI258" i="1"/>
  <c r="AI387" i="1"/>
  <c r="AI254" i="1"/>
  <c r="AI383" i="1"/>
  <c r="AI250" i="1"/>
  <c r="AI379" i="1"/>
  <c r="AI246" i="1"/>
  <c r="AI375" i="1"/>
  <c r="AI242" i="1"/>
  <c r="AI371" i="1"/>
  <c r="AI238" i="1"/>
  <c r="AI367" i="1"/>
  <c r="AI234" i="1"/>
  <c r="AI363" i="1"/>
  <c r="AI230" i="1"/>
  <c r="AI359" i="1"/>
  <c r="AI226" i="1"/>
  <c r="AI355" i="1"/>
  <c r="AI222" i="1"/>
  <c r="AI351" i="1"/>
  <c r="AI218" i="1"/>
  <c r="AI347" i="1"/>
  <c r="AI214" i="1"/>
  <c r="AI343" i="1"/>
  <c r="AI210" i="1"/>
  <c r="AI339" i="1"/>
  <c r="AI206" i="1"/>
  <c r="AI335" i="1"/>
  <c r="AI202" i="1"/>
  <c r="AI331" i="1"/>
  <c r="AI198" i="1"/>
  <c r="AI327" i="1"/>
  <c r="AI194" i="1"/>
  <c r="AI323" i="1"/>
  <c r="AI190" i="1"/>
  <c r="AI319" i="1"/>
  <c r="AI186" i="1"/>
  <c r="AI315" i="1"/>
  <c r="AI182" i="1"/>
  <c r="AI311" i="1"/>
  <c r="AI178" i="1"/>
  <c r="AI307" i="1"/>
  <c r="AI174" i="1"/>
  <c r="AI303" i="1"/>
  <c r="AI170" i="1"/>
  <c r="AI299" i="1"/>
  <c r="AI166" i="1"/>
  <c r="AI295" i="1"/>
  <c r="AI162" i="1"/>
  <c r="AI291" i="1"/>
  <c r="AI158" i="1"/>
  <c r="AI287" i="1"/>
  <c r="AI154" i="1"/>
  <c r="AI283" i="1"/>
  <c r="AI150" i="1"/>
  <c r="AI279" i="1"/>
  <c r="AI146" i="1"/>
  <c r="AI275" i="1"/>
  <c r="AI142" i="1"/>
  <c r="AI271" i="1"/>
  <c r="AJ263" i="1"/>
  <c r="AJ392" i="1"/>
  <c r="AJ259" i="1"/>
  <c r="AJ388" i="1"/>
  <c r="AJ255" i="1"/>
  <c r="AJ384" i="1"/>
  <c r="AJ251" i="1"/>
  <c r="AJ380" i="1"/>
  <c r="AJ247" i="1"/>
  <c r="AJ376" i="1"/>
  <c r="AJ243" i="1"/>
  <c r="AJ372" i="1"/>
  <c r="AJ239" i="1"/>
  <c r="AJ368" i="1"/>
  <c r="AJ235" i="1"/>
  <c r="AJ364" i="1"/>
  <c r="AJ231" i="1"/>
  <c r="AJ360" i="1"/>
  <c r="AJ227" i="1"/>
  <c r="AJ356" i="1"/>
  <c r="AJ223" i="1"/>
  <c r="AJ352" i="1"/>
  <c r="AJ219" i="1"/>
  <c r="AJ348" i="1"/>
  <c r="AJ215" i="1"/>
  <c r="AJ344" i="1"/>
  <c r="AJ211" i="1"/>
  <c r="AJ340" i="1"/>
  <c r="AJ207" i="1"/>
  <c r="AJ336" i="1"/>
  <c r="AJ203" i="1"/>
  <c r="AJ332" i="1"/>
  <c r="AJ199" i="1"/>
  <c r="AJ328" i="1"/>
  <c r="AJ195" i="1"/>
  <c r="AJ324" i="1"/>
  <c r="AJ191" i="1"/>
  <c r="AJ320" i="1"/>
  <c r="AJ187" i="1"/>
  <c r="AJ316" i="1"/>
  <c r="AJ183" i="1"/>
  <c r="AJ312" i="1"/>
  <c r="AJ179" i="1"/>
  <c r="AJ308" i="1"/>
  <c r="AJ175" i="1"/>
  <c r="AJ304" i="1"/>
  <c r="AJ171" i="1"/>
  <c r="AJ300" i="1"/>
  <c r="AJ167" i="1"/>
  <c r="AJ296" i="1"/>
  <c r="M174" i="1"/>
  <c r="M303" i="1"/>
  <c r="M170" i="1"/>
  <c r="M299" i="1"/>
  <c r="M166" i="1"/>
  <c r="M295" i="1"/>
  <c r="M162" i="1"/>
  <c r="M291" i="1"/>
  <c r="M158" i="1"/>
  <c r="M287" i="1"/>
  <c r="M154" i="1"/>
  <c r="M283" i="1"/>
  <c r="M150" i="1"/>
  <c r="M279" i="1"/>
  <c r="M146" i="1"/>
  <c r="M275" i="1"/>
  <c r="M142" i="1"/>
  <c r="M271" i="1"/>
  <c r="P140" i="1"/>
  <c r="P269" i="1"/>
  <c r="P141" i="1"/>
  <c r="P270" i="1"/>
  <c r="U263" i="1"/>
  <c r="U392" i="1"/>
  <c r="U259" i="1"/>
  <c r="U388" i="1"/>
  <c r="U255" i="1"/>
  <c r="U384" i="1"/>
  <c r="U251" i="1"/>
  <c r="U380" i="1"/>
  <c r="U247" i="1"/>
  <c r="U376" i="1"/>
  <c r="U243" i="1"/>
  <c r="U372" i="1"/>
  <c r="U239" i="1"/>
  <c r="U368" i="1"/>
  <c r="U235" i="1"/>
  <c r="U364" i="1"/>
  <c r="U231" i="1"/>
  <c r="U360" i="1"/>
  <c r="U227" i="1"/>
  <c r="U356" i="1"/>
  <c r="U223" i="1"/>
  <c r="U352" i="1"/>
  <c r="U219" i="1"/>
  <c r="U348" i="1"/>
  <c r="U215" i="1"/>
  <c r="U344" i="1"/>
  <c r="U211" i="1"/>
  <c r="U340" i="1"/>
  <c r="U207" i="1"/>
  <c r="U336" i="1"/>
  <c r="U203" i="1"/>
  <c r="U332" i="1"/>
  <c r="U199" i="1"/>
  <c r="U328" i="1"/>
  <c r="U195" i="1"/>
  <c r="U324" i="1"/>
  <c r="U191" i="1"/>
  <c r="U320" i="1"/>
  <c r="U187" i="1"/>
  <c r="U316" i="1"/>
  <c r="U183" i="1"/>
  <c r="U312" i="1"/>
  <c r="U179" i="1"/>
  <c r="U308" i="1"/>
  <c r="U175" i="1"/>
  <c r="U304" i="1"/>
  <c r="U171" i="1"/>
  <c r="U300" i="1"/>
  <c r="U167" i="1"/>
  <c r="U296" i="1"/>
  <c r="U163" i="1"/>
  <c r="U292" i="1"/>
  <c r="U159" i="1"/>
  <c r="U288" i="1"/>
  <c r="U155" i="1"/>
  <c r="U284" i="1"/>
  <c r="U151" i="1"/>
  <c r="U280" i="1"/>
  <c r="U147" i="1"/>
  <c r="U276" i="1"/>
  <c r="U143" i="1"/>
  <c r="U272" i="1"/>
  <c r="V264" i="1"/>
  <c r="V393" i="1"/>
  <c r="V260" i="1"/>
  <c r="V389" i="1"/>
  <c r="V256" i="1"/>
  <c r="V385" i="1"/>
  <c r="V252" i="1"/>
  <c r="V381" i="1"/>
  <c r="V248" i="1"/>
  <c r="V377" i="1"/>
  <c r="V244" i="1"/>
  <c r="V373" i="1"/>
  <c r="V240" i="1"/>
  <c r="V369" i="1"/>
  <c r="V236" i="1"/>
  <c r="V365" i="1"/>
  <c r="V232" i="1"/>
  <c r="V361" i="1"/>
  <c r="V228" i="1"/>
  <c r="V357" i="1"/>
  <c r="V224" i="1"/>
  <c r="V353" i="1"/>
  <c r="V220" i="1"/>
  <c r="V349" i="1"/>
  <c r="V216" i="1"/>
  <c r="V345" i="1"/>
  <c r="V212" i="1"/>
  <c r="V341" i="1"/>
  <c r="V208" i="1"/>
  <c r="V337" i="1"/>
  <c r="V204" i="1"/>
  <c r="V333" i="1"/>
  <c r="V200" i="1"/>
  <c r="V329" i="1"/>
  <c r="V196" i="1"/>
  <c r="V325" i="1"/>
  <c r="V192" i="1"/>
  <c r="V321" i="1"/>
  <c r="V188" i="1"/>
  <c r="V317" i="1"/>
  <c r="V184" i="1"/>
  <c r="V313" i="1"/>
  <c r="V180" i="1"/>
  <c r="V309" i="1"/>
  <c r="V176" i="1"/>
  <c r="V305" i="1"/>
  <c r="V172" i="1"/>
  <c r="V301" i="1"/>
  <c r="V168" i="1"/>
  <c r="V297" i="1"/>
  <c r="V164" i="1"/>
  <c r="V293" i="1"/>
  <c r="V160" i="1"/>
  <c r="V289" i="1"/>
  <c r="V156" i="1"/>
  <c r="V285" i="1"/>
  <c r="V152" i="1"/>
  <c r="V281" i="1"/>
  <c r="V148" i="1"/>
  <c r="V277" i="1"/>
  <c r="V144" i="1"/>
  <c r="V273" i="1"/>
  <c r="X262" i="1"/>
  <c r="X391" i="1"/>
  <c r="X258" i="1"/>
  <c r="X387" i="1"/>
  <c r="X254" i="1"/>
  <c r="X383" i="1"/>
  <c r="X250" i="1"/>
  <c r="X379" i="1"/>
  <c r="X246" i="1"/>
  <c r="X375" i="1"/>
  <c r="X242" i="1"/>
  <c r="X371" i="1"/>
  <c r="X238" i="1"/>
  <c r="X367" i="1"/>
  <c r="X234" i="1"/>
  <c r="X363" i="1"/>
  <c r="X230" i="1"/>
  <c r="X359" i="1"/>
  <c r="X226" i="1"/>
  <c r="X355" i="1"/>
  <c r="X222" i="1"/>
  <c r="X351" i="1"/>
  <c r="X218" i="1"/>
  <c r="X347" i="1"/>
  <c r="X214" i="1"/>
  <c r="X343" i="1"/>
  <c r="X210" i="1"/>
  <c r="X339" i="1"/>
  <c r="X206" i="1"/>
  <c r="X335" i="1"/>
  <c r="X202" i="1"/>
  <c r="X331" i="1"/>
  <c r="X198" i="1"/>
  <c r="X327" i="1"/>
  <c r="X194" i="1"/>
  <c r="X323" i="1"/>
  <c r="X190" i="1"/>
  <c r="X319" i="1"/>
  <c r="X186" i="1"/>
  <c r="X315" i="1"/>
  <c r="X182" i="1"/>
  <c r="X311" i="1"/>
  <c r="X178" i="1"/>
  <c r="X307" i="1"/>
  <c r="X174" i="1"/>
  <c r="X303" i="1"/>
  <c r="X170" i="1"/>
  <c r="X299" i="1"/>
  <c r="X166" i="1"/>
  <c r="X295" i="1"/>
  <c r="X162" i="1"/>
  <c r="X291" i="1"/>
  <c r="X158" i="1"/>
  <c r="X287" i="1"/>
  <c r="X154" i="1"/>
  <c r="X283" i="1"/>
  <c r="X150" i="1"/>
  <c r="X279" i="1"/>
  <c r="X146" i="1"/>
  <c r="X275" i="1"/>
  <c r="X142" i="1"/>
  <c r="X271" i="1"/>
  <c r="Y263" i="1"/>
  <c r="Y392" i="1"/>
  <c r="Y259" i="1"/>
  <c r="Y388" i="1"/>
  <c r="Y255" i="1"/>
  <c r="Y384" i="1"/>
  <c r="Y251" i="1"/>
  <c r="Y380" i="1"/>
  <c r="Y247" i="1"/>
  <c r="Y376" i="1"/>
  <c r="Y243" i="1"/>
  <c r="Y372" i="1"/>
  <c r="Y239" i="1"/>
  <c r="Y368" i="1"/>
  <c r="Y235" i="1"/>
  <c r="Y364" i="1"/>
  <c r="Y231" i="1"/>
  <c r="Y360" i="1"/>
  <c r="Y227" i="1"/>
  <c r="Y356" i="1"/>
  <c r="Y223" i="1"/>
  <c r="Y352" i="1"/>
  <c r="Y219" i="1"/>
  <c r="Y348" i="1"/>
  <c r="Y215" i="1"/>
  <c r="Y344" i="1"/>
  <c r="Y211" i="1"/>
  <c r="Y340" i="1"/>
  <c r="Y207" i="1"/>
  <c r="Y336" i="1"/>
  <c r="Y203" i="1"/>
  <c r="Y332" i="1"/>
  <c r="Y199" i="1"/>
  <c r="Y328" i="1"/>
  <c r="Y195" i="1"/>
  <c r="Y324" i="1"/>
  <c r="Y191" i="1"/>
  <c r="Y320" i="1"/>
  <c r="Y187" i="1"/>
  <c r="Y316" i="1"/>
  <c r="Y183" i="1"/>
  <c r="Y312" i="1"/>
  <c r="Y179" i="1"/>
  <c r="Y308" i="1"/>
  <c r="Y175" i="1"/>
  <c r="Y304" i="1"/>
  <c r="Y171" i="1"/>
  <c r="Y300" i="1"/>
  <c r="Y167" i="1"/>
  <c r="Y296" i="1"/>
  <c r="Y163" i="1"/>
  <c r="Y292" i="1"/>
  <c r="Y159" i="1"/>
  <c r="Y288" i="1"/>
  <c r="Y155" i="1"/>
  <c r="Y284" i="1"/>
  <c r="Y151" i="1"/>
  <c r="Y280" i="1"/>
  <c r="Y147" i="1"/>
  <c r="Y276" i="1"/>
  <c r="Y143" i="1"/>
  <c r="Y272" i="1"/>
  <c r="Z264" i="1"/>
  <c r="Z393" i="1"/>
  <c r="Z260" i="1"/>
  <c r="Z389" i="1"/>
  <c r="Z256" i="1"/>
  <c r="Z385" i="1"/>
  <c r="Z252" i="1"/>
  <c r="Z381" i="1"/>
  <c r="Z248" i="1"/>
  <c r="Z377" i="1"/>
  <c r="Z244" i="1"/>
  <c r="Z373" i="1"/>
  <c r="Z240" i="1"/>
  <c r="Z369" i="1"/>
  <c r="Z236" i="1"/>
  <c r="Z365" i="1"/>
  <c r="Z232" i="1"/>
  <c r="Z361" i="1"/>
  <c r="Z228" i="1"/>
  <c r="Z357" i="1"/>
  <c r="Z224" i="1"/>
  <c r="Z353" i="1"/>
  <c r="Z220" i="1"/>
  <c r="Z349" i="1"/>
  <c r="Z216" i="1"/>
  <c r="Z345" i="1"/>
  <c r="Z212" i="1"/>
  <c r="Z341" i="1"/>
  <c r="Z208" i="1"/>
  <c r="Z337" i="1"/>
  <c r="Z204" i="1"/>
  <c r="Z333" i="1"/>
  <c r="Z200" i="1"/>
  <c r="Z329" i="1"/>
  <c r="Z196" i="1"/>
  <c r="Z325" i="1"/>
  <c r="Z192" i="1"/>
  <c r="Z321" i="1"/>
  <c r="Z188" i="1"/>
  <c r="Z317" i="1"/>
  <c r="Z184" i="1"/>
  <c r="Z313" i="1"/>
  <c r="Z180" i="1"/>
  <c r="Z309" i="1"/>
  <c r="Z176" i="1"/>
  <c r="Z305" i="1"/>
  <c r="Z172" i="1"/>
  <c r="Z301" i="1"/>
  <c r="Z168" i="1"/>
  <c r="Z297" i="1"/>
  <c r="Z164" i="1"/>
  <c r="Z293" i="1"/>
  <c r="Z160" i="1"/>
  <c r="Z289" i="1"/>
  <c r="Z156" i="1"/>
  <c r="Z285" i="1"/>
  <c r="Z152" i="1"/>
  <c r="Z281" i="1"/>
  <c r="Z148" i="1"/>
  <c r="Z277" i="1"/>
  <c r="Z144" i="1"/>
  <c r="Z273" i="1"/>
  <c r="AA140" i="1"/>
  <c r="AA269" i="1"/>
  <c r="AA261" i="1"/>
  <c r="AA390" i="1"/>
  <c r="AA257" i="1"/>
  <c r="AA386" i="1"/>
  <c r="AA253" i="1"/>
  <c r="AA382" i="1"/>
  <c r="AA249" i="1"/>
  <c r="AA378" i="1"/>
  <c r="AA245" i="1"/>
  <c r="AA374" i="1"/>
  <c r="AA241" i="1"/>
  <c r="AA370" i="1"/>
  <c r="AA237" i="1"/>
  <c r="AA366" i="1"/>
  <c r="AA233" i="1"/>
  <c r="AA362" i="1"/>
  <c r="AA229" i="1"/>
  <c r="AA358" i="1"/>
  <c r="AA225" i="1"/>
  <c r="AA354" i="1"/>
  <c r="AA221" i="1"/>
  <c r="AA350" i="1"/>
  <c r="AA217" i="1"/>
  <c r="AA346" i="1"/>
  <c r="AA213" i="1"/>
  <c r="AA342" i="1"/>
  <c r="AA209" i="1"/>
  <c r="AA338" i="1"/>
  <c r="AA205" i="1"/>
  <c r="AA334" i="1"/>
  <c r="AA201" i="1"/>
  <c r="AA330" i="1"/>
  <c r="AA197" i="1"/>
  <c r="AA326" i="1"/>
  <c r="AA193" i="1"/>
  <c r="AA322" i="1"/>
  <c r="AA189" i="1"/>
  <c r="AA318" i="1"/>
  <c r="AA185" i="1"/>
  <c r="AA314" i="1"/>
  <c r="AA181" i="1"/>
  <c r="AA310" i="1"/>
  <c r="AA177" i="1"/>
  <c r="AA306" i="1"/>
  <c r="AA173" i="1"/>
  <c r="AA302" i="1"/>
  <c r="AA169" i="1"/>
  <c r="AA298" i="1"/>
  <c r="AA165" i="1"/>
  <c r="AA294" i="1"/>
  <c r="AA161" i="1"/>
  <c r="AA290" i="1"/>
  <c r="AA157" i="1"/>
  <c r="AA286" i="1"/>
  <c r="AA153" i="1"/>
  <c r="AA282" i="1"/>
  <c r="AA149" i="1"/>
  <c r="AA278" i="1"/>
  <c r="AA145" i="1"/>
  <c r="AA274" i="1"/>
  <c r="AA141" i="1"/>
  <c r="AA270" i="1"/>
  <c r="AB262" i="1"/>
  <c r="AB391" i="1"/>
  <c r="AB258" i="1"/>
  <c r="AB387" i="1"/>
  <c r="AB254" i="1"/>
  <c r="AB383" i="1"/>
  <c r="AB250" i="1"/>
  <c r="AB379" i="1"/>
  <c r="AB246" i="1"/>
  <c r="AB375" i="1"/>
  <c r="AB242" i="1"/>
  <c r="AB371" i="1"/>
  <c r="AB238" i="1"/>
  <c r="AB367" i="1"/>
  <c r="AB234" i="1"/>
  <c r="AB363" i="1"/>
  <c r="AB230" i="1"/>
  <c r="AB359" i="1"/>
  <c r="AB226" i="1"/>
  <c r="AB355" i="1"/>
  <c r="AB222" i="1"/>
  <c r="AB351" i="1"/>
  <c r="AB218" i="1"/>
  <c r="AB347" i="1"/>
  <c r="AB214" i="1"/>
  <c r="AB343" i="1"/>
  <c r="AB210" i="1"/>
  <c r="AB339" i="1"/>
  <c r="AB206" i="1"/>
  <c r="AB335" i="1"/>
  <c r="AB202" i="1"/>
  <c r="AB331" i="1"/>
  <c r="AB198" i="1"/>
  <c r="AB327" i="1"/>
  <c r="AB194" i="1"/>
  <c r="AB323" i="1"/>
  <c r="AB190" i="1"/>
  <c r="AB319" i="1"/>
  <c r="AB186" i="1"/>
  <c r="AB315" i="1"/>
  <c r="AB182" i="1"/>
  <c r="AB311" i="1"/>
  <c r="AB178" i="1"/>
  <c r="AB307" i="1"/>
  <c r="AB174" i="1"/>
  <c r="AB303" i="1"/>
  <c r="AB170" i="1"/>
  <c r="AB299" i="1"/>
  <c r="AB166" i="1"/>
  <c r="AB295" i="1"/>
  <c r="AB162" i="1"/>
  <c r="AB291" i="1"/>
  <c r="AB158" i="1"/>
  <c r="AB287" i="1"/>
  <c r="AB154" i="1"/>
  <c r="AB283" i="1"/>
  <c r="AB150" i="1"/>
  <c r="AB279" i="1"/>
  <c r="AB146" i="1"/>
  <c r="AB275" i="1"/>
  <c r="AB142" i="1"/>
  <c r="AB271" i="1"/>
  <c r="AC263" i="1"/>
  <c r="AC392" i="1"/>
  <c r="AC259" i="1"/>
  <c r="AC388" i="1"/>
  <c r="AC255" i="1"/>
  <c r="AC384" i="1"/>
  <c r="AC251" i="1"/>
  <c r="AC380" i="1"/>
  <c r="AC247" i="1"/>
  <c r="AC376" i="1"/>
  <c r="AC243" i="1"/>
  <c r="AC372" i="1"/>
  <c r="AC239" i="1"/>
  <c r="AC368" i="1"/>
  <c r="AC235" i="1"/>
  <c r="AC364" i="1"/>
  <c r="AC231" i="1"/>
  <c r="AC360" i="1"/>
  <c r="AC227" i="1"/>
  <c r="AC356" i="1"/>
  <c r="AC223" i="1"/>
  <c r="AC352" i="1"/>
  <c r="AC219" i="1"/>
  <c r="AC348" i="1"/>
  <c r="AC215" i="1"/>
  <c r="AC344" i="1"/>
  <c r="AC211" i="1"/>
  <c r="AC340" i="1"/>
  <c r="AC207" i="1"/>
  <c r="AC336" i="1"/>
  <c r="AC203" i="1"/>
  <c r="AC332" i="1"/>
  <c r="AC199" i="1"/>
  <c r="AC328" i="1"/>
  <c r="AC195" i="1"/>
  <c r="AC324" i="1"/>
  <c r="AC191" i="1"/>
  <c r="AC320" i="1"/>
  <c r="AC187" i="1"/>
  <c r="AC316" i="1"/>
  <c r="AC183" i="1"/>
  <c r="AC312" i="1"/>
  <c r="AC179" i="1"/>
  <c r="AC308" i="1"/>
  <c r="AC175" i="1"/>
  <c r="AC304" i="1"/>
  <c r="AC171" i="1"/>
  <c r="AC300" i="1"/>
  <c r="AC167" i="1"/>
  <c r="AC296" i="1"/>
  <c r="AC163" i="1"/>
  <c r="AC292" i="1"/>
  <c r="AC159" i="1"/>
  <c r="AC288" i="1"/>
  <c r="AC155" i="1"/>
  <c r="AC284" i="1"/>
  <c r="AC151" i="1"/>
  <c r="AC280" i="1"/>
  <c r="AC147" i="1"/>
  <c r="AC276" i="1"/>
  <c r="AC143" i="1"/>
  <c r="AC272" i="1"/>
  <c r="AD264" i="1"/>
  <c r="AD393" i="1"/>
  <c r="AD260" i="1"/>
  <c r="AD389" i="1"/>
  <c r="AD256" i="1"/>
  <c r="AD385" i="1"/>
  <c r="AD252" i="1"/>
  <c r="AD381" i="1"/>
  <c r="AD248" i="1"/>
  <c r="AD377" i="1"/>
  <c r="AD244" i="1"/>
  <c r="AD373" i="1"/>
  <c r="AD240" i="1"/>
  <c r="AD369" i="1"/>
  <c r="AD236" i="1"/>
  <c r="AD365" i="1"/>
  <c r="AD232" i="1"/>
  <c r="AD361" i="1"/>
  <c r="AD228" i="1"/>
  <c r="AD357" i="1"/>
  <c r="AD224" i="1"/>
  <c r="AD353" i="1"/>
  <c r="AD220" i="1"/>
  <c r="AD349" i="1"/>
  <c r="AD216" i="1"/>
  <c r="AD345" i="1"/>
  <c r="AD212" i="1"/>
  <c r="AD341" i="1"/>
  <c r="AD208" i="1"/>
  <c r="AD337" i="1"/>
  <c r="AD204" i="1"/>
  <c r="AD333" i="1"/>
  <c r="AD200" i="1"/>
  <c r="AD329" i="1"/>
  <c r="AD196" i="1"/>
  <c r="AD325" i="1"/>
  <c r="AD192" i="1"/>
  <c r="AD321" i="1"/>
  <c r="AD188" i="1"/>
  <c r="AD317" i="1"/>
  <c r="AD184" i="1"/>
  <c r="AD313" i="1"/>
  <c r="AD180" i="1"/>
  <c r="AD309" i="1"/>
  <c r="AD176" i="1"/>
  <c r="AD305" i="1"/>
  <c r="AD172" i="1"/>
  <c r="AD301" i="1"/>
  <c r="AD168" i="1"/>
  <c r="AD297" i="1"/>
  <c r="AD164" i="1"/>
  <c r="AD293" i="1"/>
  <c r="AD160" i="1"/>
  <c r="AD289" i="1"/>
  <c r="AD156" i="1"/>
  <c r="AD285" i="1"/>
  <c r="AD152" i="1"/>
  <c r="AD281" i="1"/>
  <c r="AD148" i="1"/>
  <c r="AD277" i="1"/>
  <c r="AD144" i="1"/>
  <c r="AD273" i="1"/>
  <c r="AE140" i="1"/>
  <c r="AE261" i="1"/>
  <c r="AE257" i="1"/>
  <c r="AE253" i="1"/>
  <c r="AE249" i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157" i="1"/>
  <c r="AE153" i="1"/>
  <c r="AE149" i="1"/>
  <c r="AE145" i="1"/>
  <c r="AE141" i="1"/>
  <c r="AF262" i="1"/>
  <c r="AF391" i="1"/>
  <c r="AF258" i="1"/>
  <c r="AF387" i="1"/>
  <c r="AF254" i="1"/>
  <c r="AF383" i="1"/>
  <c r="AF250" i="1"/>
  <c r="AF379" i="1"/>
  <c r="AF246" i="1"/>
  <c r="AF375" i="1"/>
  <c r="AF242" i="1"/>
  <c r="AF371" i="1"/>
  <c r="AF238" i="1"/>
  <c r="AF367" i="1"/>
  <c r="AF234" i="1"/>
  <c r="AF363" i="1"/>
  <c r="AF230" i="1"/>
  <c r="AF359" i="1"/>
  <c r="AF226" i="1"/>
  <c r="AF355" i="1"/>
  <c r="AF222" i="1"/>
  <c r="AF351" i="1"/>
  <c r="AF218" i="1"/>
  <c r="AF347" i="1"/>
  <c r="AF214" i="1"/>
  <c r="AF343" i="1"/>
  <c r="AF210" i="1"/>
  <c r="AF339" i="1"/>
  <c r="AF206" i="1"/>
  <c r="AF335" i="1"/>
  <c r="AF202" i="1"/>
  <c r="AF331" i="1"/>
  <c r="AF198" i="1"/>
  <c r="AF327" i="1"/>
  <c r="AF194" i="1"/>
  <c r="AF323" i="1"/>
  <c r="AF190" i="1"/>
  <c r="AF319" i="1"/>
  <c r="AF186" i="1"/>
  <c r="AF315" i="1"/>
  <c r="AF182" i="1"/>
  <c r="AF311" i="1"/>
  <c r="AF178" i="1"/>
  <c r="AF307" i="1"/>
  <c r="AF174" i="1"/>
  <c r="AF303" i="1"/>
  <c r="AF170" i="1"/>
  <c r="AF299" i="1"/>
  <c r="AF166" i="1"/>
  <c r="AF295" i="1"/>
  <c r="AF162" i="1"/>
  <c r="AF291" i="1"/>
  <c r="AF158" i="1"/>
  <c r="AF287" i="1"/>
  <c r="AF154" i="1"/>
  <c r="AF283" i="1"/>
  <c r="AF150" i="1"/>
  <c r="AF279" i="1"/>
  <c r="AF146" i="1"/>
  <c r="AF275" i="1"/>
  <c r="AF142" i="1"/>
  <c r="AF271" i="1"/>
  <c r="AG263" i="1"/>
  <c r="AG392" i="1"/>
  <c r="AG259" i="1"/>
  <c r="AG388" i="1"/>
  <c r="AG255" i="1"/>
  <c r="AG384" i="1"/>
  <c r="AG251" i="1"/>
  <c r="AG380" i="1"/>
  <c r="AG247" i="1"/>
  <c r="AG376" i="1"/>
  <c r="AG243" i="1"/>
  <c r="AG372" i="1"/>
  <c r="AG239" i="1"/>
  <c r="AG368" i="1"/>
  <c r="AG235" i="1"/>
  <c r="AG364" i="1"/>
  <c r="AG231" i="1"/>
  <c r="AG360" i="1"/>
  <c r="AG227" i="1"/>
  <c r="AG356" i="1"/>
  <c r="AG223" i="1"/>
  <c r="AG352" i="1"/>
  <c r="AG219" i="1"/>
  <c r="AG348" i="1"/>
  <c r="AG215" i="1"/>
  <c r="AG344" i="1"/>
  <c r="AG211" i="1"/>
  <c r="AG340" i="1"/>
  <c r="AG207" i="1"/>
  <c r="AG336" i="1"/>
  <c r="AG203" i="1"/>
  <c r="AG332" i="1"/>
  <c r="AG199" i="1"/>
  <c r="AG328" i="1"/>
  <c r="AG195" i="1"/>
  <c r="AG324" i="1"/>
  <c r="AG191" i="1"/>
  <c r="AG320" i="1"/>
  <c r="AG187" i="1"/>
  <c r="AG316" i="1"/>
  <c r="AG183" i="1"/>
  <c r="AG312" i="1"/>
  <c r="AG179" i="1"/>
  <c r="AG308" i="1"/>
  <c r="AG175" i="1"/>
  <c r="AG304" i="1"/>
  <c r="AG171" i="1"/>
  <c r="AG300" i="1"/>
  <c r="AG167" i="1"/>
  <c r="AG296" i="1"/>
  <c r="AG163" i="1"/>
  <c r="AG292" i="1"/>
  <c r="AG159" i="1"/>
  <c r="AG288" i="1"/>
  <c r="AG155" i="1"/>
  <c r="AG284" i="1"/>
  <c r="AG151" i="1"/>
  <c r="AG280" i="1"/>
  <c r="AG147" i="1"/>
  <c r="AG276" i="1"/>
  <c r="AG143" i="1"/>
  <c r="AG272" i="1"/>
  <c r="AH264" i="1"/>
  <c r="AH393" i="1"/>
  <c r="AH260" i="1"/>
  <c r="AH389" i="1"/>
  <c r="AH256" i="1"/>
  <c r="AH385" i="1"/>
  <c r="AH252" i="1"/>
  <c r="AH381" i="1"/>
  <c r="AH248" i="1"/>
  <c r="AH377" i="1"/>
  <c r="AH244" i="1"/>
  <c r="AH373" i="1"/>
  <c r="AH240" i="1"/>
  <c r="AH369" i="1"/>
  <c r="AH236" i="1"/>
  <c r="AH365" i="1"/>
  <c r="AH232" i="1"/>
  <c r="AH361" i="1"/>
  <c r="AH228" i="1"/>
  <c r="AH357" i="1"/>
  <c r="AH224" i="1"/>
  <c r="AH353" i="1"/>
  <c r="AH220" i="1"/>
  <c r="AH349" i="1"/>
  <c r="AH216" i="1"/>
  <c r="AH345" i="1"/>
  <c r="AH212" i="1"/>
  <c r="AH341" i="1"/>
  <c r="AH208" i="1"/>
  <c r="AH337" i="1"/>
  <c r="AH204" i="1"/>
  <c r="AH333" i="1"/>
  <c r="AH200" i="1"/>
  <c r="AH329" i="1"/>
  <c r="AH196" i="1"/>
  <c r="AH325" i="1"/>
  <c r="AH192" i="1"/>
  <c r="AH321" i="1"/>
  <c r="AH188" i="1"/>
  <c r="AH317" i="1"/>
  <c r="AH184" i="1"/>
  <c r="AH313" i="1"/>
  <c r="AH180" i="1"/>
  <c r="AH309" i="1"/>
  <c r="AH176" i="1"/>
  <c r="AH305" i="1"/>
  <c r="AH172" i="1"/>
  <c r="AH301" i="1"/>
  <c r="AH168" i="1"/>
  <c r="AH297" i="1"/>
  <c r="AH164" i="1"/>
  <c r="AH293" i="1"/>
  <c r="AH160" i="1"/>
  <c r="AH289" i="1"/>
  <c r="AH156" i="1"/>
  <c r="AH285" i="1"/>
  <c r="AH152" i="1"/>
  <c r="AH281" i="1"/>
  <c r="AH148" i="1"/>
  <c r="AH277" i="1"/>
  <c r="AH144" i="1"/>
  <c r="AH273" i="1"/>
  <c r="AI140" i="1"/>
  <c r="AI269" i="1"/>
  <c r="AI261" i="1"/>
  <c r="AI390" i="1"/>
  <c r="AI257" i="1"/>
  <c r="AI386" i="1"/>
  <c r="AI253" i="1"/>
  <c r="AI382" i="1"/>
  <c r="AI249" i="1"/>
  <c r="AI378" i="1"/>
  <c r="AI245" i="1"/>
  <c r="AI374" i="1"/>
  <c r="AI241" i="1"/>
  <c r="AI370" i="1"/>
  <c r="AI237" i="1"/>
  <c r="AI366" i="1"/>
  <c r="AI233" i="1"/>
  <c r="AI362" i="1"/>
  <c r="AI229" i="1"/>
  <c r="AI358" i="1"/>
  <c r="AI225" i="1"/>
  <c r="AI354" i="1"/>
  <c r="AI221" i="1"/>
  <c r="AI350" i="1"/>
  <c r="AI217" i="1"/>
  <c r="AI346" i="1"/>
  <c r="AI213" i="1"/>
  <c r="AI342" i="1"/>
  <c r="AI209" i="1"/>
  <c r="AI338" i="1"/>
  <c r="AI205" i="1"/>
  <c r="AI334" i="1"/>
  <c r="AI201" i="1"/>
  <c r="AI330" i="1"/>
  <c r="AI197" i="1"/>
  <c r="AI326" i="1"/>
  <c r="AI193" i="1"/>
  <c r="AI322" i="1"/>
  <c r="AI189" i="1"/>
  <c r="AI318" i="1"/>
  <c r="AI185" i="1"/>
  <c r="AI314" i="1"/>
  <c r="AI181" i="1"/>
  <c r="AI310" i="1"/>
  <c r="AI177" i="1"/>
  <c r="AI306" i="1"/>
  <c r="AI173" i="1"/>
  <c r="AI302" i="1"/>
  <c r="AI169" i="1"/>
  <c r="AI298" i="1"/>
  <c r="AI165" i="1"/>
  <c r="AI294" i="1"/>
  <c r="AI161" i="1"/>
  <c r="AI290" i="1"/>
  <c r="AI157" i="1"/>
  <c r="AI286" i="1"/>
  <c r="AI153" i="1"/>
  <c r="AI282" i="1"/>
  <c r="AI149" i="1"/>
  <c r="AI278" i="1"/>
  <c r="AI145" i="1"/>
  <c r="AI274" i="1"/>
  <c r="AI141" i="1"/>
  <c r="AI270" i="1"/>
  <c r="AJ262" i="1"/>
  <c r="AJ391" i="1"/>
  <c r="AJ258" i="1"/>
  <c r="AJ387" i="1"/>
  <c r="AJ254" i="1"/>
  <c r="AJ383" i="1"/>
  <c r="AJ250" i="1"/>
  <c r="AJ379" i="1"/>
  <c r="AJ246" i="1"/>
  <c r="AJ375" i="1"/>
  <c r="AJ242" i="1"/>
  <c r="AJ371" i="1"/>
  <c r="AJ238" i="1"/>
  <c r="AJ367" i="1"/>
  <c r="AJ234" i="1"/>
  <c r="AJ363" i="1"/>
  <c r="AJ230" i="1"/>
  <c r="AJ359" i="1"/>
  <c r="AJ226" i="1"/>
  <c r="AJ355" i="1"/>
  <c r="AJ222" i="1"/>
  <c r="AJ351" i="1"/>
  <c r="AJ218" i="1"/>
  <c r="AJ347" i="1"/>
  <c r="AJ214" i="1"/>
  <c r="AJ343" i="1"/>
  <c r="AJ210" i="1"/>
  <c r="AJ339" i="1"/>
  <c r="AJ206" i="1"/>
  <c r="AJ335" i="1"/>
  <c r="AJ202" i="1"/>
  <c r="AJ331" i="1"/>
  <c r="AJ198" i="1"/>
  <c r="AJ327" i="1"/>
  <c r="AJ194" i="1"/>
  <c r="AJ323" i="1"/>
  <c r="AJ190" i="1"/>
  <c r="AJ319" i="1"/>
  <c r="AJ186" i="1"/>
  <c r="AJ315" i="1"/>
  <c r="AJ182" i="1"/>
  <c r="AJ311" i="1"/>
  <c r="AJ178" i="1"/>
  <c r="AJ307" i="1"/>
  <c r="AJ174" i="1"/>
  <c r="AJ303" i="1"/>
  <c r="AJ170" i="1"/>
  <c r="AJ299" i="1"/>
  <c r="AJ166" i="1"/>
  <c r="AJ295" i="1"/>
  <c r="AJ162" i="1"/>
  <c r="AJ291" i="1"/>
  <c r="P252" i="1"/>
  <c r="P381" i="1"/>
  <c r="P236" i="1"/>
  <c r="P365" i="1"/>
  <c r="P220" i="1"/>
  <c r="P349" i="1"/>
  <c r="P204" i="1"/>
  <c r="P333" i="1"/>
  <c r="P188" i="1"/>
  <c r="P317" i="1"/>
  <c r="P172" i="1"/>
  <c r="P301" i="1"/>
  <c r="P156" i="1"/>
  <c r="P285" i="1"/>
  <c r="P148" i="1"/>
  <c r="P277" i="1"/>
  <c r="Q140" i="1"/>
  <c r="Q269" i="1"/>
  <c r="Q141" i="1"/>
  <c r="Q270" i="1"/>
  <c r="T140" i="1"/>
  <c r="T269" i="1"/>
  <c r="T141" i="1"/>
  <c r="T270" i="1"/>
  <c r="U262" i="1"/>
  <c r="U391" i="1"/>
  <c r="U258" i="1"/>
  <c r="U387" i="1"/>
  <c r="U254" i="1"/>
  <c r="U383" i="1"/>
  <c r="U250" i="1"/>
  <c r="U379" i="1"/>
  <c r="U246" i="1"/>
  <c r="U375" i="1"/>
  <c r="U242" i="1"/>
  <c r="U371" i="1"/>
  <c r="U238" i="1"/>
  <c r="U367" i="1"/>
  <c r="U234" i="1"/>
  <c r="U363" i="1"/>
  <c r="U230" i="1"/>
  <c r="U359" i="1"/>
  <c r="U226" i="1"/>
  <c r="U355" i="1"/>
  <c r="U222" i="1"/>
  <c r="U351" i="1"/>
  <c r="U218" i="1"/>
  <c r="U347" i="1"/>
  <c r="U214" i="1"/>
  <c r="U343" i="1"/>
  <c r="U210" i="1"/>
  <c r="U339" i="1"/>
  <c r="U206" i="1"/>
  <c r="U335" i="1"/>
  <c r="U202" i="1"/>
  <c r="U331" i="1"/>
  <c r="U198" i="1"/>
  <c r="U327" i="1"/>
  <c r="U194" i="1"/>
  <c r="U323" i="1"/>
  <c r="U190" i="1"/>
  <c r="U319" i="1"/>
  <c r="U186" i="1"/>
  <c r="U315" i="1"/>
  <c r="U182" i="1"/>
  <c r="U311" i="1"/>
  <c r="U178" i="1"/>
  <c r="U307" i="1"/>
  <c r="U174" i="1"/>
  <c r="U303" i="1"/>
  <c r="U170" i="1"/>
  <c r="U299" i="1"/>
  <c r="U166" i="1"/>
  <c r="U295" i="1"/>
  <c r="U162" i="1"/>
  <c r="U291" i="1"/>
  <c r="U158" i="1"/>
  <c r="U287" i="1"/>
  <c r="U154" i="1"/>
  <c r="U283" i="1"/>
  <c r="U150" i="1"/>
  <c r="U279" i="1"/>
  <c r="U146" i="1"/>
  <c r="U275" i="1"/>
  <c r="U142" i="1"/>
  <c r="U271" i="1"/>
  <c r="V263" i="1"/>
  <c r="V392" i="1"/>
  <c r="V259" i="1"/>
  <c r="V388" i="1"/>
  <c r="V255" i="1"/>
  <c r="V384" i="1"/>
  <c r="V251" i="1"/>
  <c r="V380" i="1"/>
  <c r="V247" i="1"/>
  <c r="V376" i="1"/>
  <c r="V243" i="1"/>
  <c r="V372" i="1"/>
  <c r="V239" i="1"/>
  <c r="V368" i="1"/>
  <c r="V235" i="1"/>
  <c r="V364" i="1"/>
  <c r="V231" i="1"/>
  <c r="V360" i="1"/>
  <c r="V227" i="1"/>
  <c r="V356" i="1"/>
  <c r="V223" i="1"/>
  <c r="V352" i="1"/>
  <c r="V219" i="1"/>
  <c r="V348" i="1"/>
  <c r="V215" i="1"/>
  <c r="V344" i="1"/>
  <c r="V211" i="1"/>
  <c r="V340" i="1"/>
  <c r="V207" i="1"/>
  <c r="V336" i="1"/>
  <c r="V203" i="1"/>
  <c r="V332" i="1"/>
  <c r="V199" i="1"/>
  <c r="V328" i="1"/>
  <c r="V195" i="1"/>
  <c r="V324" i="1"/>
  <c r="V191" i="1"/>
  <c r="V320" i="1"/>
  <c r="V187" i="1"/>
  <c r="V316" i="1"/>
  <c r="V183" i="1"/>
  <c r="V312" i="1"/>
  <c r="V179" i="1"/>
  <c r="V308" i="1"/>
  <c r="V175" i="1"/>
  <c r="V304" i="1"/>
  <c r="V171" i="1"/>
  <c r="V300" i="1"/>
  <c r="V167" i="1"/>
  <c r="V296" i="1"/>
  <c r="V163" i="1"/>
  <c r="V292" i="1"/>
  <c r="V159" i="1"/>
  <c r="V288" i="1"/>
  <c r="V155" i="1"/>
  <c r="V284" i="1"/>
  <c r="V151" i="1"/>
  <c r="V280" i="1"/>
  <c r="V147" i="1"/>
  <c r="V276" i="1"/>
  <c r="V143" i="1"/>
  <c r="V272" i="1"/>
  <c r="X140" i="1"/>
  <c r="X269" i="1"/>
  <c r="X261" i="1"/>
  <c r="X390" i="1"/>
  <c r="X257" i="1"/>
  <c r="X386" i="1"/>
  <c r="X253" i="1"/>
  <c r="X382" i="1"/>
  <c r="X249" i="1"/>
  <c r="X378" i="1"/>
  <c r="X245" i="1"/>
  <c r="X374" i="1"/>
  <c r="X241" i="1"/>
  <c r="X370" i="1"/>
  <c r="X237" i="1"/>
  <c r="X366" i="1"/>
  <c r="X233" i="1"/>
  <c r="X362" i="1"/>
  <c r="X229" i="1"/>
  <c r="X358" i="1"/>
  <c r="X225" i="1"/>
  <c r="X354" i="1"/>
  <c r="X221" i="1"/>
  <c r="X350" i="1"/>
  <c r="X217" i="1"/>
  <c r="X346" i="1"/>
  <c r="X213" i="1"/>
  <c r="X342" i="1"/>
  <c r="X209" i="1"/>
  <c r="X338" i="1"/>
  <c r="X205" i="1"/>
  <c r="X334" i="1"/>
  <c r="X201" i="1"/>
  <c r="X330" i="1"/>
  <c r="X197" i="1"/>
  <c r="X326" i="1"/>
  <c r="X193" i="1"/>
  <c r="X322" i="1"/>
  <c r="X189" i="1"/>
  <c r="X318" i="1"/>
  <c r="X185" i="1"/>
  <c r="X314" i="1"/>
  <c r="X181" i="1"/>
  <c r="X310" i="1"/>
  <c r="X177" i="1"/>
  <c r="X306" i="1"/>
  <c r="X173" i="1"/>
  <c r="X302" i="1"/>
  <c r="X169" i="1"/>
  <c r="X298" i="1"/>
  <c r="X165" i="1"/>
  <c r="X294" i="1"/>
  <c r="X161" i="1"/>
  <c r="X290" i="1"/>
  <c r="X157" i="1"/>
  <c r="X286" i="1"/>
  <c r="X153" i="1"/>
  <c r="X282" i="1"/>
  <c r="X149" i="1"/>
  <c r="X278" i="1"/>
  <c r="X145" i="1"/>
  <c r="X274" i="1"/>
  <c r="X141" i="1"/>
  <c r="X270" i="1"/>
  <c r="Y262" i="1"/>
  <c r="Y391" i="1"/>
  <c r="Y258" i="1"/>
  <c r="Y387" i="1"/>
  <c r="Y254" i="1"/>
  <c r="Y383" i="1"/>
  <c r="Y250" i="1"/>
  <c r="Y379" i="1"/>
  <c r="Y246" i="1"/>
  <c r="Y375" i="1"/>
  <c r="Y242" i="1"/>
  <c r="Y371" i="1"/>
  <c r="Y238" i="1"/>
  <c r="Y367" i="1"/>
  <c r="Y234" i="1"/>
  <c r="Y363" i="1"/>
  <c r="Y230" i="1"/>
  <c r="Y359" i="1"/>
  <c r="Y226" i="1"/>
  <c r="Y355" i="1"/>
  <c r="Y222" i="1"/>
  <c r="Y351" i="1"/>
  <c r="Y218" i="1"/>
  <c r="Y347" i="1"/>
  <c r="Y214" i="1"/>
  <c r="Y343" i="1"/>
  <c r="Y210" i="1"/>
  <c r="Y339" i="1"/>
  <c r="Y206" i="1"/>
  <c r="Y335" i="1"/>
  <c r="Y202" i="1"/>
  <c r="Y331" i="1"/>
  <c r="Y198" i="1"/>
  <c r="Y327" i="1"/>
  <c r="Y194" i="1"/>
  <c r="Y323" i="1"/>
  <c r="Y190" i="1"/>
  <c r="Y319" i="1"/>
  <c r="Y186" i="1"/>
  <c r="Y315" i="1"/>
  <c r="Y182" i="1"/>
  <c r="Y311" i="1"/>
  <c r="Y178" i="1"/>
  <c r="Y307" i="1"/>
  <c r="Y174" i="1"/>
  <c r="Y303" i="1"/>
  <c r="Y170" i="1"/>
  <c r="Y299" i="1"/>
  <c r="Y166" i="1"/>
  <c r="Y295" i="1"/>
  <c r="Y162" i="1"/>
  <c r="Y291" i="1"/>
  <c r="Y158" i="1"/>
  <c r="Y287" i="1"/>
  <c r="Y154" i="1"/>
  <c r="Y283" i="1"/>
  <c r="Y150" i="1"/>
  <c r="Y279" i="1"/>
  <c r="Y146" i="1"/>
  <c r="Y275" i="1"/>
  <c r="Y142" i="1"/>
  <c r="Y271" i="1"/>
  <c r="Z263" i="1"/>
  <c r="Z392" i="1"/>
  <c r="Z259" i="1"/>
  <c r="Z388" i="1"/>
  <c r="Z255" i="1"/>
  <c r="Z384" i="1"/>
  <c r="Z251" i="1"/>
  <c r="Z380" i="1"/>
  <c r="Z247" i="1"/>
  <c r="Z376" i="1"/>
  <c r="Z243" i="1"/>
  <c r="Z372" i="1"/>
  <c r="Z239" i="1"/>
  <c r="Z368" i="1"/>
  <c r="Z235" i="1"/>
  <c r="Z364" i="1"/>
  <c r="Z231" i="1"/>
  <c r="Z360" i="1"/>
  <c r="Z227" i="1"/>
  <c r="Z356" i="1"/>
  <c r="Z223" i="1"/>
  <c r="Z352" i="1"/>
  <c r="Z219" i="1"/>
  <c r="Z348" i="1"/>
  <c r="Z215" i="1"/>
  <c r="Z344" i="1"/>
  <c r="Z211" i="1"/>
  <c r="Z340" i="1"/>
  <c r="Z207" i="1"/>
  <c r="Z336" i="1"/>
  <c r="Z203" i="1"/>
  <c r="Z332" i="1"/>
  <c r="Z199" i="1"/>
  <c r="Z328" i="1"/>
  <c r="Z195" i="1"/>
  <c r="Z324" i="1"/>
  <c r="Z191" i="1"/>
  <c r="Z320" i="1"/>
  <c r="Z187" i="1"/>
  <c r="Z316" i="1"/>
  <c r="Z183" i="1"/>
  <c r="Z312" i="1"/>
  <c r="Z179" i="1"/>
  <c r="Z308" i="1"/>
  <c r="Z175" i="1"/>
  <c r="Z304" i="1"/>
  <c r="Z171" i="1"/>
  <c r="Z300" i="1"/>
  <c r="Z167" i="1"/>
  <c r="Z296" i="1"/>
  <c r="Z163" i="1"/>
  <c r="Z292" i="1"/>
  <c r="Z159" i="1"/>
  <c r="Z288" i="1"/>
  <c r="Z155" i="1"/>
  <c r="Z284" i="1"/>
  <c r="Z151" i="1"/>
  <c r="Z280" i="1"/>
  <c r="Z147" i="1"/>
  <c r="Z276" i="1"/>
  <c r="Z143" i="1"/>
  <c r="Z272" i="1"/>
  <c r="AA264" i="1"/>
  <c r="AA393" i="1"/>
  <c r="AA260" i="1"/>
  <c r="AA389" i="1"/>
  <c r="AA256" i="1"/>
  <c r="AA385" i="1"/>
  <c r="AA252" i="1"/>
  <c r="AA381" i="1"/>
  <c r="AA248" i="1"/>
  <c r="AA377" i="1"/>
  <c r="AA244" i="1"/>
  <c r="AA373" i="1"/>
  <c r="AA240" i="1"/>
  <c r="AA369" i="1"/>
  <c r="AA236" i="1"/>
  <c r="AA365" i="1"/>
  <c r="AA232" i="1"/>
  <c r="AA361" i="1"/>
  <c r="AA228" i="1"/>
  <c r="AA357" i="1"/>
  <c r="AA224" i="1"/>
  <c r="AA353" i="1"/>
  <c r="AA220" i="1"/>
  <c r="AA349" i="1"/>
  <c r="AA216" i="1"/>
  <c r="AA345" i="1"/>
  <c r="AA212" i="1"/>
  <c r="AA341" i="1"/>
  <c r="AA208" i="1"/>
  <c r="AA337" i="1"/>
  <c r="AA204" i="1"/>
  <c r="AA333" i="1"/>
  <c r="AA200" i="1"/>
  <c r="AA329" i="1"/>
  <c r="AA196" i="1"/>
  <c r="AA325" i="1"/>
  <c r="AA192" i="1"/>
  <c r="AA321" i="1"/>
  <c r="AA188" i="1"/>
  <c r="AA317" i="1"/>
  <c r="AA184" i="1"/>
  <c r="AA313" i="1"/>
  <c r="AA180" i="1"/>
  <c r="AA309" i="1"/>
  <c r="AA176" i="1"/>
  <c r="AA305" i="1"/>
  <c r="AA172" i="1"/>
  <c r="AA301" i="1"/>
  <c r="AA168" i="1"/>
  <c r="AA297" i="1"/>
  <c r="AA164" i="1"/>
  <c r="AA293" i="1"/>
  <c r="AA160" i="1"/>
  <c r="AA289" i="1"/>
  <c r="AA156" i="1"/>
  <c r="AA285" i="1"/>
  <c r="AA152" i="1"/>
  <c r="AA281" i="1"/>
  <c r="AA148" i="1"/>
  <c r="AA277" i="1"/>
  <c r="AA144" i="1"/>
  <c r="AA273" i="1"/>
  <c r="AB140" i="1"/>
  <c r="AB269" i="1"/>
  <c r="AB261" i="1"/>
  <c r="AB390" i="1"/>
  <c r="AB257" i="1"/>
  <c r="AB386" i="1"/>
  <c r="AB253" i="1"/>
  <c r="AB382" i="1"/>
  <c r="AB249" i="1"/>
  <c r="AB378" i="1"/>
  <c r="AB245" i="1"/>
  <c r="AB374" i="1"/>
  <c r="AB241" i="1"/>
  <c r="AB370" i="1"/>
  <c r="AB237" i="1"/>
  <c r="AB366" i="1"/>
  <c r="AB233" i="1"/>
  <c r="AB362" i="1"/>
  <c r="AB229" i="1"/>
  <c r="AB358" i="1"/>
  <c r="AB225" i="1"/>
  <c r="AB354" i="1"/>
  <c r="AB221" i="1"/>
  <c r="AB350" i="1"/>
  <c r="AB217" i="1"/>
  <c r="AB346" i="1"/>
  <c r="AB213" i="1"/>
  <c r="AB342" i="1"/>
  <c r="AB209" i="1"/>
  <c r="AB338" i="1"/>
  <c r="AB205" i="1"/>
  <c r="AB334" i="1"/>
  <c r="AB201" i="1"/>
  <c r="AB330" i="1"/>
  <c r="AB197" i="1"/>
  <c r="AB326" i="1"/>
  <c r="AB193" i="1"/>
  <c r="AB322" i="1"/>
  <c r="AB189" i="1"/>
  <c r="AB318" i="1"/>
  <c r="AB185" i="1"/>
  <c r="AB314" i="1"/>
  <c r="AB181" i="1"/>
  <c r="AB310" i="1"/>
  <c r="AB177" i="1"/>
  <c r="AB306" i="1"/>
  <c r="AB173" i="1"/>
  <c r="AB302" i="1"/>
  <c r="AB169" i="1"/>
  <c r="AB298" i="1"/>
  <c r="AB165" i="1"/>
  <c r="AB294" i="1"/>
  <c r="AB161" i="1"/>
  <c r="AB290" i="1"/>
  <c r="AB157" i="1"/>
  <c r="AB286" i="1"/>
  <c r="AB153" i="1"/>
  <c r="AB282" i="1"/>
  <c r="AB149" i="1"/>
  <c r="AB278" i="1"/>
  <c r="AB145" i="1"/>
  <c r="AB274" i="1"/>
  <c r="AB141" i="1"/>
  <c r="AB270" i="1"/>
  <c r="AC262" i="1"/>
  <c r="AC391" i="1"/>
  <c r="AC258" i="1"/>
  <c r="AC387" i="1"/>
  <c r="AC254" i="1"/>
  <c r="AC383" i="1"/>
  <c r="AC250" i="1"/>
  <c r="AC379" i="1"/>
  <c r="AC246" i="1"/>
  <c r="AC375" i="1"/>
  <c r="AC242" i="1"/>
  <c r="AC371" i="1"/>
  <c r="AC238" i="1"/>
  <c r="AC367" i="1"/>
  <c r="AC234" i="1"/>
  <c r="AC363" i="1"/>
  <c r="AC230" i="1"/>
  <c r="AC359" i="1"/>
  <c r="AC226" i="1"/>
  <c r="AC355" i="1"/>
  <c r="AC222" i="1"/>
  <c r="AC351" i="1"/>
  <c r="AC218" i="1"/>
  <c r="AC347" i="1"/>
  <c r="AC214" i="1"/>
  <c r="AC343" i="1"/>
  <c r="AC210" i="1"/>
  <c r="AC339" i="1"/>
  <c r="AC206" i="1"/>
  <c r="AC335" i="1"/>
  <c r="AC202" i="1"/>
  <c r="AC331" i="1"/>
  <c r="AC198" i="1"/>
  <c r="AC327" i="1"/>
  <c r="AC194" i="1"/>
  <c r="AC323" i="1"/>
  <c r="AC190" i="1"/>
  <c r="AC319" i="1"/>
  <c r="AC186" i="1"/>
  <c r="AC315" i="1"/>
  <c r="AC182" i="1"/>
  <c r="AC311" i="1"/>
  <c r="AC178" i="1"/>
  <c r="AC307" i="1"/>
  <c r="AC174" i="1"/>
  <c r="AC303" i="1"/>
  <c r="AC170" i="1"/>
  <c r="AC299" i="1"/>
  <c r="AC166" i="1"/>
  <c r="AC295" i="1"/>
  <c r="AC162" i="1"/>
  <c r="AC291" i="1"/>
  <c r="AC158" i="1"/>
  <c r="AC287" i="1"/>
  <c r="AC154" i="1"/>
  <c r="AC283" i="1"/>
  <c r="AC150" i="1"/>
  <c r="AC279" i="1"/>
  <c r="AC146" i="1"/>
  <c r="AC275" i="1"/>
  <c r="AC142" i="1"/>
  <c r="AC271" i="1"/>
  <c r="AD263" i="1"/>
  <c r="AD392" i="1"/>
  <c r="AD259" i="1"/>
  <c r="AD388" i="1"/>
  <c r="AD255" i="1"/>
  <c r="AD384" i="1"/>
  <c r="AD251" i="1"/>
  <c r="AD380" i="1"/>
  <c r="AD247" i="1"/>
  <c r="AD376" i="1"/>
  <c r="AD243" i="1"/>
  <c r="AD372" i="1"/>
  <c r="AD239" i="1"/>
  <c r="AD368" i="1"/>
  <c r="AD235" i="1"/>
  <c r="AD364" i="1"/>
  <c r="AD231" i="1"/>
  <c r="AD360" i="1"/>
  <c r="AD227" i="1"/>
  <c r="AD356" i="1"/>
  <c r="AD223" i="1"/>
  <c r="AD352" i="1"/>
  <c r="AD219" i="1"/>
  <c r="AD348" i="1"/>
  <c r="AD215" i="1"/>
  <c r="AD344" i="1"/>
  <c r="AD211" i="1"/>
  <c r="AD340" i="1"/>
  <c r="AD207" i="1"/>
  <c r="AD336" i="1"/>
  <c r="AD203" i="1"/>
  <c r="AD332" i="1"/>
  <c r="AD199" i="1"/>
  <c r="AD328" i="1"/>
  <c r="AD195" i="1"/>
  <c r="AD324" i="1"/>
  <c r="AD191" i="1"/>
  <c r="AD320" i="1"/>
  <c r="AD187" i="1"/>
  <c r="AD316" i="1"/>
  <c r="AD183" i="1"/>
  <c r="AD312" i="1"/>
  <c r="AD179" i="1"/>
  <c r="AD308" i="1"/>
  <c r="AD175" i="1"/>
  <c r="AD304" i="1"/>
  <c r="AD171" i="1"/>
  <c r="AD300" i="1"/>
  <c r="AD167" i="1"/>
  <c r="AD296" i="1"/>
  <c r="AD163" i="1"/>
  <c r="AD292" i="1"/>
  <c r="AD159" i="1"/>
  <c r="AD288" i="1"/>
  <c r="AD155" i="1"/>
  <c r="AD284" i="1"/>
  <c r="AD151" i="1"/>
  <c r="AD280" i="1"/>
  <c r="AD147" i="1"/>
  <c r="AD276" i="1"/>
  <c r="AD143" i="1"/>
  <c r="AD272" i="1"/>
  <c r="AE264" i="1"/>
  <c r="AE260" i="1"/>
  <c r="AE256" i="1"/>
  <c r="AE252" i="1"/>
  <c r="AE248" i="1"/>
  <c r="AE244" i="1"/>
  <c r="AE240" i="1"/>
  <c r="AE236" i="1"/>
  <c r="AE232" i="1"/>
  <c r="AE228" i="1"/>
  <c r="AE224" i="1"/>
  <c r="AE220" i="1"/>
  <c r="AE216" i="1"/>
  <c r="AE212" i="1"/>
  <c r="AE208" i="1"/>
  <c r="AE204" i="1"/>
  <c r="AE200" i="1"/>
  <c r="AE196" i="1"/>
  <c r="AE192" i="1"/>
  <c r="AE188" i="1"/>
  <c r="AE184" i="1"/>
  <c r="AE180" i="1"/>
  <c r="AE176" i="1"/>
  <c r="AE172" i="1"/>
  <c r="AE168" i="1"/>
  <c r="AE164" i="1"/>
  <c r="AE160" i="1"/>
  <c r="AE156" i="1"/>
  <c r="AE152" i="1"/>
  <c r="AE148" i="1"/>
  <c r="AE144" i="1"/>
  <c r="AF140" i="1"/>
  <c r="AF269" i="1"/>
  <c r="AF261" i="1"/>
  <c r="AF390" i="1"/>
  <c r="AF257" i="1"/>
  <c r="AF386" i="1"/>
  <c r="AF253" i="1"/>
  <c r="AF382" i="1"/>
  <c r="AF249" i="1"/>
  <c r="AF378" i="1"/>
  <c r="AF245" i="1"/>
  <c r="AF374" i="1"/>
  <c r="AF241" i="1"/>
  <c r="AF370" i="1"/>
  <c r="AF237" i="1"/>
  <c r="AF366" i="1"/>
  <c r="AF233" i="1"/>
  <c r="AF362" i="1"/>
  <c r="AF229" i="1"/>
  <c r="AF358" i="1"/>
  <c r="AF225" i="1"/>
  <c r="AF354" i="1"/>
  <c r="AF221" i="1"/>
  <c r="AF350" i="1"/>
  <c r="AF217" i="1"/>
  <c r="AF346" i="1"/>
  <c r="AF213" i="1"/>
  <c r="AF342" i="1"/>
  <c r="AF209" i="1"/>
  <c r="AF338" i="1"/>
  <c r="AF205" i="1"/>
  <c r="AF334" i="1"/>
  <c r="AF201" i="1"/>
  <c r="AF330" i="1"/>
  <c r="AF197" i="1"/>
  <c r="AF326" i="1"/>
  <c r="AF193" i="1"/>
  <c r="AF322" i="1"/>
  <c r="AF189" i="1"/>
  <c r="AF318" i="1"/>
  <c r="AF185" i="1"/>
  <c r="AF314" i="1"/>
  <c r="AF181" i="1"/>
  <c r="AF310" i="1"/>
  <c r="AF177" i="1"/>
  <c r="AF306" i="1"/>
  <c r="AF173" i="1"/>
  <c r="AF302" i="1"/>
  <c r="AF169" i="1"/>
  <c r="AF298" i="1"/>
  <c r="AF165" i="1"/>
  <c r="AF294" i="1"/>
  <c r="AF161" i="1"/>
  <c r="AF290" i="1"/>
  <c r="AF157" i="1"/>
  <c r="AF286" i="1"/>
  <c r="AF153" i="1"/>
  <c r="AF282" i="1"/>
  <c r="AF149" i="1"/>
  <c r="AF278" i="1"/>
  <c r="AF145" i="1"/>
  <c r="AF274" i="1"/>
  <c r="AF141" i="1"/>
  <c r="AF270" i="1"/>
  <c r="AG262" i="1"/>
  <c r="AG391" i="1"/>
  <c r="AG258" i="1"/>
  <c r="AG387" i="1"/>
  <c r="AG254" i="1"/>
  <c r="AG383" i="1"/>
  <c r="AG250" i="1"/>
  <c r="AG379" i="1"/>
  <c r="AG246" i="1"/>
  <c r="AG375" i="1"/>
  <c r="AG242" i="1"/>
  <c r="AG371" i="1"/>
  <c r="AG238" i="1"/>
  <c r="AG367" i="1"/>
  <c r="AG234" i="1"/>
  <c r="AG363" i="1"/>
  <c r="AG230" i="1"/>
  <c r="AG359" i="1"/>
  <c r="AG226" i="1"/>
  <c r="AG355" i="1"/>
  <c r="AG222" i="1"/>
  <c r="AG351" i="1"/>
  <c r="AG218" i="1"/>
  <c r="AG347" i="1"/>
  <c r="AG214" i="1"/>
  <c r="AG343" i="1"/>
  <c r="AG210" i="1"/>
  <c r="AG339" i="1"/>
  <c r="AG206" i="1"/>
  <c r="AG335" i="1"/>
  <c r="AG202" i="1"/>
  <c r="AG331" i="1"/>
  <c r="AG198" i="1"/>
  <c r="AG327" i="1"/>
  <c r="AG194" i="1"/>
  <c r="AG323" i="1"/>
  <c r="AG190" i="1"/>
  <c r="AG319" i="1"/>
  <c r="AG186" i="1"/>
  <c r="AG315" i="1"/>
  <c r="AG182" i="1"/>
  <c r="AG311" i="1"/>
  <c r="AG178" i="1"/>
  <c r="AG307" i="1"/>
  <c r="AG174" i="1"/>
  <c r="AG303" i="1"/>
  <c r="AG170" i="1"/>
  <c r="AG299" i="1"/>
  <c r="AG166" i="1"/>
  <c r="AG295" i="1"/>
  <c r="AG162" i="1"/>
  <c r="AG291" i="1"/>
  <c r="AG158" i="1"/>
  <c r="AG287" i="1"/>
  <c r="AG154" i="1"/>
  <c r="AG283" i="1"/>
  <c r="AG150" i="1"/>
  <c r="AG279" i="1"/>
  <c r="AG146" i="1"/>
  <c r="AG275" i="1"/>
  <c r="AG142" i="1"/>
  <c r="AG271" i="1"/>
  <c r="AH263" i="1"/>
  <c r="AH392" i="1"/>
  <c r="AH259" i="1"/>
  <c r="AH388" i="1"/>
  <c r="AH255" i="1"/>
  <c r="AH384" i="1"/>
  <c r="AH251" i="1"/>
  <c r="AH380" i="1"/>
  <c r="AH247" i="1"/>
  <c r="AH376" i="1"/>
  <c r="AH243" i="1"/>
  <c r="AH372" i="1"/>
  <c r="AH239" i="1"/>
  <c r="AH368" i="1"/>
  <c r="AH235" i="1"/>
  <c r="AH364" i="1"/>
  <c r="AH231" i="1"/>
  <c r="AH360" i="1"/>
  <c r="AH227" i="1"/>
  <c r="AH356" i="1"/>
  <c r="AH223" i="1"/>
  <c r="AH352" i="1"/>
  <c r="AH219" i="1"/>
  <c r="AH348" i="1"/>
  <c r="AH215" i="1"/>
  <c r="AH344" i="1"/>
  <c r="AH211" i="1"/>
  <c r="AH340" i="1"/>
  <c r="AH207" i="1"/>
  <c r="AH336" i="1"/>
  <c r="AH203" i="1"/>
  <c r="AH332" i="1"/>
  <c r="AH199" i="1"/>
  <c r="AH328" i="1"/>
  <c r="AH195" i="1"/>
  <c r="AH324" i="1"/>
  <c r="AH191" i="1"/>
  <c r="AH320" i="1"/>
  <c r="AH187" i="1"/>
  <c r="AH316" i="1"/>
  <c r="AH183" i="1"/>
  <c r="AH312" i="1"/>
  <c r="AH179" i="1"/>
  <c r="AH308" i="1"/>
  <c r="AH175" i="1"/>
  <c r="AH304" i="1"/>
  <c r="AH171" i="1"/>
  <c r="AH300" i="1"/>
  <c r="AH167" i="1"/>
  <c r="AH296" i="1"/>
  <c r="AH163" i="1"/>
  <c r="AH292" i="1"/>
  <c r="AH159" i="1"/>
  <c r="AH288" i="1"/>
  <c r="AH155" i="1"/>
  <c r="AH284" i="1"/>
  <c r="AH151" i="1"/>
  <c r="AH280" i="1"/>
  <c r="AH147" i="1"/>
  <c r="AH276" i="1"/>
  <c r="AH143" i="1"/>
  <c r="AH272" i="1"/>
  <c r="AI264" i="1"/>
  <c r="AI393" i="1"/>
  <c r="AI260" i="1"/>
  <c r="AI389" i="1"/>
  <c r="AI256" i="1"/>
  <c r="AI385" i="1"/>
  <c r="AI252" i="1"/>
  <c r="AI381" i="1"/>
  <c r="AI248" i="1"/>
  <c r="AI377" i="1"/>
  <c r="AI244" i="1"/>
  <c r="AI373" i="1"/>
  <c r="AI240" i="1"/>
  <c r="AI369" i="1"/>
  <c r="AI236" i="1"/>
  <c r="AI365" i="1"/>
  <c r="AI232" i="1"/>
  <c r="AI361" i="1"/>
  <c r="AI228" i="1"/>
  <c r="AI357" i="1"/>
  <c r="AI224" i="1"/>
  <c r="AI353" i="1"/>
  <c r="AI220" i="1"/>
  <c r="AI349" i="1"/>
  <c r="AI216" i="1"/>
  <c r="AI345" i="1"/>
  <c r="AI212" i="1"/>
  <c r="AI341" i="1"/>
  <c r="AI208" i="1"/>
  <c r="AI337" i="1"/>
  <c r="AI204" i="1"/>
  <c r="AI333" i="1"/>
  <c r="AI200" i="1"/>
  <c r="AI329" i="1"/>
  <c r="AI196" i="1"/>
  <c r="AI325" i="1"/>
  <c r="AI192" i="1"/>
  <c r="AI321" i="1"/>
  <c r="AI188" i="1"/>
  <c r="AI317" i="1"/>
  <c r="AI184" i="1"/>
  <c r="AI313" i="1"/>
  <c r="AI180" i="1"/>
  <c r="AI309" i="1"/>
  <c r="AI176" i="1"/>
  <c r="AI305" i="1"/>
  <c r="AI172" i="1"/>
  <c r="AI301" i="1"/>
  <c r="AI168" i="1"/>
  <c r="AI297" i="1"/>
  <c r="AI164" i="1"/>
  <c r="AI293" i="1"/>
  <c r="AI160" i="1"/>
  <c r="AI289" i="1"/>
  <c r="AI156" i="1"/>
  <c r="AI285" i="1"/>
  <c r="AI152" i="1"/>
  <c r="AI281" i="1"/>
  <c r="AI148" i="1"/>
  <c r="AI277" i="1"/>
  <c r="AI144" i="1"/>
  <c r="AI273" i="1"/>
  <c r="AJ140" i="1"/>
  <c r="AJ269" i="1"/>
  <c r="AJ261" i="1"/>
  <c r="AJ390" i="1"/>
  <c r="AJ257" i="1"/>
  <c r="AJ386" i="1"/>
  <c r="AJ253" i="1"/>
  <c r="AJ382" i="1"/>
  <c r="AJ249" i="1"/>
  <c r="AJ378" i="1"/>
  <c r="AJ245" i="1"/>
  <c r="AJ374" i="1"/>
  <c r="AJ241" i="1"/>
  <c r="AJ370" i="1"/>
  <c r="AJ237" i="1"/>
  <c r="AJ366" i="1"/>
  <c r="AJ233" i="1"/>
  <c r="AJ362" i="1"/>
  <c r="AJ229" i="1"/>
  <c r="AJ358" i="1"/>
  <c r="AJ225" i="1"/>
  <c r="AJ354" i="1"/>
  <c r="AJ221" i="1"/>
  <c r="AJ350" i="1"/>
  <c r="AJ217" i="1"/>
  <c r="AJ346" i="1"/>
  <c r="AJ213" i="1"/>
  <c r="AJ342" i="1"/>
  <c r="AJ209" i="1"/>
  <c r="AJ338" i="1"/>
  <c r="AJ205" i="1"/>
  <c r="AJ334" i="1"/>
  <c r="AJ201" i="1"/>
  <c r="AJ330" i="1"/>
  <c r="AJ197" i="1"/>
  <c r="AJ326" i="1"/>
  <c r="AJ193" i="1"/>
  <c r="AJ322" i="1"/>
  <c r="AJ189" i="1"/>
  <c r="AJ318" i="1"/>
  <c r="AJ185" i="1"/>
  <c r="AJ314" i="1"/>
  <c r="AJ181" i="1"/>
  <c r="AJ310" i="1"/>
  <c r="AJ177" i="1"/>
  <c r="AJ306" i="1"/>
  <c r="AJ173" i="1"/>
  <c r="AJ302" i="1"/>
  <c r="AJ169" i="1"/>
  <c r="AJ298" i="1"/>
  <c r="AJ156" i="1"/>
  <c r="AJ285" i="1"/>
  <c r="AJ152" i="1"/>
  <c r="AJ281" i="1"/>
  <c r="AJ148" i="1"/>
  <c r="AJ277" i="1"/>
  <c r="AJ144" i="1"/>
  <c r="AJ273" i="1"/>
  <c r="AK140" i="1"/>
  <c r="AK269" i="1"/>
  <c r="AK261" i="1"/>
  <c r="AK390" i="1"/>
  <c r="AK257" i="1"/>
  <c r="AK386" i="1"/>
  <c r="AK253" i="1"/>
  <c r="AK382" i="1"/>
  <c r="AK249" i="1"/>
  <c r="AK378" i="1"/>
  <c r="AK245" i="1"/>
  <c r="AK374" i="1"/>
  <c r="AK241" i="1"/>
  <c r="AK370" i="1"/>
  <c r="AK237" i="1"/>
  <c r="AK366" i="1"/>
  <c r="AK233" i="1"/>
  <c r="AK362" i="1"/>
  <c r="AK229" i="1"/>
  <c r="AK358" i="1"/>
  <c r="AK225" i="1"/>
  <c r="AK354" i="1"/>
  <c r="AK221" i="1"/>
  <c r="AK350" i="1"/>
  <c r="AK217" i="1"/>
  <c r="AK346" i="1"/>
  <c r="AK213" i="1"/>
  <c r="AK342" i="1"/>
  <c r="AK209" i="1"/>
  <c r="AK338" i="1"/>
  <c r="AK205" i="1"/>
  <c r="AK334" i="1"/>
  <c r="AK201" i="1"/>
  <c r="AK330" i="1"/>
  <c r="AK197" i="1"/>
  <c r="AK326" i="1"/>
  <c r="AK193" i="1"/>
  <c r="AK322" i="1"/>
  <c r="AK189" i="1"/>
  <c r="AK318" i="1"/>
  <c r="AK185" i="1"/>
  <c r="AK314" i="1"/>
  <c r="AK181" i="1"/>
  <c r="AK310" i="1"/>
  <c r="AK177" i="1"/>
  <c r="AK306" i="1"/>
  <c r="AK173" i="1"/>
  <c r="AK302" i="1"/>
  <c r="AK169" i="1"/>
  <c r="AK298" i="1"/>
  <c r="AK165" i="1"/>
  <c r="AK294" i="1"/>
  <c r="AK161" i="1"/>
  <c r="AK290" i="1"/>
  <c r="AK157" i="1"/>
  <c r="AK286" i="1"/>
  <c r="AK153" i="1"/>
  <c r="AK282" i="1"/>
  <c r="AK149" i="1"/>
  <c r="AK278" i="1"/>
  <c r="AK145" i="1"/>
  <c r="AK274" i="1"/>
  <c r="AK141" i="1"/>
  <c r="AK270" i="1"/>
  <c r="AL262" i="1"/>
  <c r="AL391" i="1"/>
  <c r="AL258" i="1"/>
  <c r="AL387" i="1"/>
  <c r="AL254" i="1"/>
  <c r="AL383" i="1"/>
  <c r="AL250" i="1"/>
  <c r="AL379" i="1"/>
  <c r="AL246" i="1"/>
  <c r="AL375" i="1"/>
  <c r="AL242" i="1"/>
  <c r="AL371" i="1"/>
  <c r="AL238" i="1"/>
  <c r="AL367" i="1"/>
  <c r="AL234" i="1"/>
  <c r="AL363" i="1"/>
  <c r="AL230" i="1"/>
  <c r="AL359" i="1"/>
  <c r="AL226" i="1"/>
  <c r="AL355" i="1"/>
  <c r="AL222" i="1"/>
  <c r="AL351" i="1"/>
  <c r="AL218" i="1"/>
  <c r="AL347" i="1"/>
  <c r="AL214" i="1"/>
  <c r="AL343" i="1"/>
  <c r="AL210" i="1"/>
  <c r="AL339" i="1"/>
  <c r="AL206" i="1"/>
  <c r="AL335" i="1"/>
  <c r="AL202" i="1"/>
  <c r="AL331" i="1"/>
  <c r="AL198" i="1"/>
  <c r="AL327" i="1"/>
  <c r="AL194" i="1"/>
  <c r="AL323" i="1"/>
  <c r="AL190" i="1"/>
  <c r="AL319" i="1"/>
  <c r="AL186" i="1"/>
  <c r="AL315" i="1"/>
  <c r="AL182" i="1"/>
  <c r="AL311" i="1"/>
  <c r="AL178" i="1"/>
  <c r="AL307" i="1"/>
  <c r="AL174" i="1"/>
  <c r="AL303" i="1"/>
  <c r="AL170" i="1"/>
  <c r="AL299" i="1"/>
  <c r="AL166" i="1"/>
  <c r="AL295" i="1"/>
  <c r="AL162" i="1"/>
  <c r="AL291" i="1"/>
  <c r="AL158" i="1"/>
  <c r="AL287" i="1"/>
  <c r="AL154" i="1"/>
  <c r="AL283" i="1"/>
  <c r="AL150" i="1"/>
  <c r="AL279" i="1"/>
  <c r="AL146" i="1"/>
  <c r="AL275" i="1"/>
  <c r="AL142" i="1"/>
  <c r="AL271" i="1"/>
  <c r="AM263" i="1"/>
  <c r="AM392" i="1"/>
  <c r="AM259" i="1"/>
  <c r="AM388" i="1"/>
  <c r="AM255" i="1"/>
  <c r="AM384" i="1"/>
  <c r="AM251" i="1"/>
  <c r="AM380" i="1"/>
  <c r="AM247" i="1"/>
  <c r="AM376" i="1"/>
  <c r="AM243" i="1"/>
  <c r="AM372" i="1"/>
  <c r="AM239" i="1"/>
  <c r="AM368" i="1"/>
  <c r="AM235" i="1"/>
  <c r="AM364" i="1"/>
  <c r="AM231" i="1"/>
  <c r="AM360" i="1"/>
  <c r="AM227" i="1"/>
  <c r="AM356" i="1"/>
  <c r="AM223" i="1"/>
  <c r="AM352" i="1"/>
  <c r="AM219" i="1"/>
  <c r="AM348" i="1"/>
  <c r="AM215" i="1"/>
  <c r="AM344" i="1"/>
  <c r="AM211" i="1"/>
  <c r="AM340" i="1"/>
  <c r="AM207" i="1"/>
  <c r="AM336" i="1"/>
  <c r="AM203" i="1"/>
  <c r="AM332" i="1"/>
  <c r="AM199" i="1"/>
  <c r="AM328" i="1"/>
  <c r="AM195" i="1"/>
  <c r="AM324" i="1"/>
  <c r="AM191" i="1"/>
  <c r="AM320" i="1"/>
  <c r="AM187" i="1"/>
  <c r="AM316" i="1"/>
  <c r="AM183" i="1"/>
  <c r="AM312" i="1"/>
  <c r="AM179" i="1"/>
  <c r="AM308" i="1"/>
  <c r="AM175" i="1"/>
  <c r="AM304" i="1"/>
  <c r="AM171" i="1"/>
  <c r="AM300" i="1"/>
  <c r="AM167" i="1"/>
  <c r="AM296" i="1"/>
  <c r="AM163" i="1"/>
  <c r="AM292" i="1"/>
  <c r="AM159" i="1"/>
  <c r="AM288" i="1"/>
  <c r="AM155" i="1"/>
  <c r="AM284" i="1"/>
  <c r="AM151" i="1"/>
  <c r="AM280" i="1"/>
  <c r="AM147" i="1"/>
  <c r="AM276" i="1"/>
  <c r="AM143" i="1"/>
  <c r="AM272" i="1"/>
  <c r="AN264" i="1"/>
  <c r="AN393" i="1"/>
  <c r="AN260" i="1"/>
  <c r="AN389" i="1"/>
  <c r="AN256" i="1"/>
  <c r="AN385" i="1"/>
  <c r="AN252" i="1"/>
  <c r="AN381" i="1"/>
  <c r="AN248" i="1"/>
  <c r="AN377" i="1"/>
  <c r="AN244" i="1"/>
  <c r="AN373" i="1"/>
  <c r="AN240" i="1"/>
  <c r="AN369" i="1"/>
  <c r="AN236" i="1"/>
  <c r="AN365" i="1"/>
  <c r="AN232" i="1"/>
  <c r="AN361" i="1"/>
  <c r="AN228" i="1"/>
  <c r="AN357" i="1"/>
  <c r="AN224" i="1"/>
  <c r="AN353" i="1"/>
  <c r="AN220" i="1"/>
  <c r="AN349" i="1"/>
  <c r="AN216" i="1"/>
  <c r="AN345" i="1"/>
  <c r="AN212" i="1"/>
  <c r="AN341" i="1"/>
  <c r="AN208" i="1"/>
  <c r="AN337" i="1"/>
  <c r="AN204" i="1"/>
  <c r="AN333" i="1"/>
  <c r="AN200" i="1"/>
  <c r="AN329" i="1"/>
  <c r="AN196" i="1"/>
  <c r="AN325" i="1"/>
  <c r="AN192" i="1"/>
  <c r="AN321" i="1"/>
  <c r="AN188" i="1"/>
  <c r="AN317" i="1"/>
  <c r="AN184" i="1"/>
  <c r="AN313" i="1"/>
  <c r="AN180" i="1"/>
  <c r="AN309" i="1"/>
  <c r="AN176" i="1"/>
  <c r="AN305" i="1"/>
  <c r="AN172" i="1"/>
  <c r="AN301" i="1"/>
  <c r="AN168" i="1"/>
  <c r="AN297" i="1"/>
  <c r="AN164" i="1"/>
  <c r="AN293" i="1"/>
  <c r="AN160" i="1"/>
  <c r="AN289" i="1"/>
  <c r="AN156" i="1"/>
  <c r="AN285" i="1"/>
  <c r="AN152" i="1"/>
  <c r="AN281" i="1"/>
  <c r="AN148" i="1"/>
  <c r="AN277" i="1"/>
  <c r="AN144" i="1"/>
  <c r="AN273" i="1"/>
  <c r="AO140" i="1"/>
  <c r="AO269" i="1"/>
  <c r="AO261" i="1"/>
  <c r="AO390" i="1"/>
  <c r="AO257" i="1"/>
  <c r="AO386" i="1"/>
  <c r="AO253" i="1"/>
  <c r="AO382" i="1"/>
  <c r="AO249" i="1"/>
  <c r="AO378" i="1"/>
  <c r="AO245" i="1"/>
  <c r="AO374" i="1"/>
  <c r="AO241" i="1"/>
  <c r="AO370" i="1"/>
  <c r="AO237" i="1"/>
  <c r="AO366" i="1"/>
  <c r="AO233" i="1"/>
  <c r="AO362" i="1"/>
  <c r="AO229" i="1"/>
  <c r="AO358" i="1"/>
  <c r="AO225" i="1"/>
  <c r="AO354" i="1"/>
  <c r="AO221" i="1"/>
  <c r="AO350" i="1"/>
  <c r="AO217" i="1"/>
  <c r="AO346" i="1"/>
  <c r="AO213" i="1"/>
  <c r="AO342" i="1"/>
  <c r="AO209" i="1"/>
  <c r="AO338" i="1"/>
  <c r="AO205" i="1"/>
  <c r="AO334" i="1"/>
  <c r="AO201" i="1"/>
  <c r="AO330" i="1"/>
  <c r="AO197" i="1"/>
  <c r="AO326" i="1"/>
  <c r="AO193" i="1"/>
  <c r="AO322" i="1"/>
  <c r="AO189" i="1"/>
  <c r="AO318" i="1"/>
  <c r="AO185" i="1"/>
  <c r="AO314" i="1"/>
  <c r="AO181" i="1"/>
  <c r="AO310" i="1"/>
  <c r="AO177" i="1"/>
  <c r="AO306" i="1"/>
  <c r="AO173" i="1"/>
  <c r="AO302" i="1"/>
  <c r="AO169" i="1"/>
  <c r="AO298" i="1"/>
  <c r="AO165" i="1"/>
  <c r="AO294" i="1"/>
  <c r="AO161" i="1"/>
  <c r="AO290" i="1"/>
  <c r="AO157" i="1"/>
  <c r="AO286" i="1"/>
  <c r="AO153" i="1"/>
  <c r="AO282" i="1"/>
  <c r="AO149" i="1"/>
  <c r="AO278" i="1"/>
  <c r="AO145" i="1"/>
  <c r="AO274" i="1"/>
  <c r="AO141" i="1"/>
  <c r="AO270" i="1"/>
  <c r="AP262" i="1"/>
  <c r="AP391" i="1"/>
  <c r="AP258" i="1"/>
  <c r="AP387" i="1"/>
  <c r="AP254" i="1"/>
  <c r="AP383" i="1"/>
  <c r="AP250" i="1"/>
  <c r="AP379" i="1"/>
  <c r="AP246" i="1"/>
  <c r="AP375" i="1"/>
  <c r="AP242" i="1"/>
  <c r="AP371" i="1"/>
  <c r="AP238" i="1"/>
  <c r="AP367" i="1"/>
  <c r="AP234" i="1"/>
  <c r="AP363" i="1"/>
  <c r="AP230" i="1"/>
  <c r="AP359" i="1"/>
  <c r="AP226" i="1"/>
  <c r="AP355" i="1"/>
  <c r="AP222" i="1"/>
  <c r="AP351" i="1"/>
  <c r="AP218" i="1"/>
  <c r="AP347" i="1"/>
  <c r="AP214" i="1"/>
  <c r="AP343" i="1"/>
  <c r="AP210" i="1"/>
  <c r="AP339" i="1"/>
  <c r="AP206" i="1"/>
  <c r="AP335" i="1"/>
  <c r="AP202" i="1"/>
  <c r="AP331" i="1"/>
  <c r="AP198" i="1"/>
  <c r="AP327" i="1"/>
  <c r="AP194" i="1"/>
  <c r="AP323" i="1"/>
  <c r="AP190" i="1"/>
  <c r="AP319" i="1"/>
  <c r="AP186" i="1"/>
  <c r="AP315" i="1"/>
  <c r="AP182" i="1"/>
  <c r="AP311" i="1"/>
  <c r="AP178" i="1"/>
  <c r="AP307" i="1"/>
  <c r="AP174" i="1"/>
  <c r="AP303" i="1"/>
  <c r="AP170" i="1"/>
  <c r="AP299" i="1"/>
  <c r="AP166" i="1"/>
  <c r="AP295" i="1"/>
  <c r="AP162" i="1"/>
  <c r="AP291" i="1"/>
  <c r="AP158" i="1"/>
  <c r="AP287" i="1"/>
  <c r="AP154" i="1"/>
  <c r="AP283" i="1"/>
  <c r="AP150" i="1"/>
  <c r="AP279" i="1"/>
  <c r="AP146" i="1"/>
  <c r="AP275" i="1"/>
  <c r="AP142" i="1"/>
  <c r="AP271" i="1"/>
  <c r="AQ263" i="1"/>
  <c r="AQ392" i="1"/>
  <c r="AQ259" i="1"/>
  <c r="AQ388" i="1"/>
  <c r="AQ255" i="1"/>
  <c r="AQ384" i="1"/>
  <c r="AQ251" i="1"/>
  <c r="AQ380" i="1"/>
  <c r="AQ247" i="1"/>
  <c r="AQ376" i="1"/>
  <c r="AQ243" i="1"/>
  <c r="AQ372" i="1"/>
  <c r="AQ239" i="1"/>
  <c r="AQ368" i="1"/>
  <c r="AQ235" i="1"/>
  <c r="AQ364" i="1"/>
  <c r="AQ231" i="1"/>
  <c r="AQ360" i="1"/>
  <c r="AQ227" i="1"/>
  <c r="AQ356" i="1"/>
  <c r="AQ223" i="1"/>
  <c r="AQ352" i="1"/>
  <c r="AQ219" i="1"/>
  <c r="AQ348" i="1"/>
  <c r="AQ215" i="1"/>
  <c r="AQ344" i="1"/>
  <c r="AQ211" i="1"/>
  <c r="AQ340" i="1"/>
  <c r="AQ207" i="1"/>
  <c r="AQ336" i="1"/>
  <c r="AQ203" i="1"/>
  <c r="AQ332" i="1"/>
  <c r="AQ199" i="1"/>
  <c r="AQ328" i="1"/>
  <c r="AQ195" i="1"/>
  <c r="AQ324" i="1"/>
  <c r="AQ191" i="1"/>
  <c r="AQ320" i="1"/>
  <c r="AQ187" i="1"/>
  <c r="AQ316" i="1"/>
  <c r="AQ183" i="1"/>
  <c r="AQ312" i="1"/>
  <c r="AQ179" i="1"/>
  <c r="AQ308" i="1"/>
  <c r="AQ175" i="1"/>
  <c r="AQ304" i="1"/>
  <c r="AQ171" i="1"/>
  <c r="AQ300" i="1"/>
  <c r="AQ167" i="1"/>
  <c r="AQ296" i="1"/>
  <c r="AQ163" i="1"/>
  <c r="AQ292" i="1"/>
  <c r="AQ159" i="1"/>
  <c r="AQ288" i="1"/>
  <c r="AQ155" i="1"/>
  <c r="AQ284" i="1"/>
  <c r="AQ151" i="1"/>
  <c r="AQ280" i="1"/>
  <c r="AQ147" i="1"/>
  <c r="AQ276" i="1"/>
  <c r="AQ143" i="1"/>
  <c r="AQ272" i="1"/>
  <c r="AR264" i="1"/>
  <c r="AR393" i="1"/>
  <c r="AR260" i="1"/>
  <c r="AR389" i="1"/>
  <c r="AR256" i="1"/>
  <c r="AR385" i="1"/>
  <c r="AR252" i="1"/>
  <c r="AR381" i="1"/>
  <c r="AR248" i="1"/>
  <c r="AR377" i="1"/>
  <c r="AR244" i="1"/>
  <c r="AR373" i="1"/>
  <c r="AR240" i="1"/>
  <c r="AR369" i="1"/>
  <c r="AR236" i="1"/>
  <c r="AR365" i="1"/>
  <c r="AR232" i="1"/>
  <c r="AR361" i="1"/>
  <c r="AR228" i="1"/>
  <c r="AR357" i="1"/>
  <c r="AR224" i="1"/>
  <c r="AR353" i="1"/>
  <c r="AR220" i="1"/>
  <c r="AR349" i="1"/>
  <c r="AR216" i="1"/>
  <c r="AR345" i="1"/>
  <c r="AR212" i="1"/>
  <c r="AR341" i="1"/>
  <c r="AR208" i="1"/>
  <c r="AR337" i="1"/>
  <c r="AR204" i="1"/>
  <c r="AR333" i="1"/>
  <c r="AR200" i="1"/>
  <c r="AR329" i="1"/>
  <c r="AR196" i="1"/>
  <c r="AR325" i="1"/>
  <c r="AR192" i="1"/>
  <c r="AR321" i="1"/>
  <c r="AR188" i="1"/>
  <c r="AR317" i="1"/>
  <c r="AR184" i="1"/>
  <c r="AR313" i="1"/>
  <c r="AR180" i="1"/>
  <c r="AR309" i="1"/>
  <c r="AR176" i="1"/>
  <c r="AR305" i="1"/>
  <c r="AR172" i="1"/>
  <c r="AR301" i="1"/>
  <c r="AR168" i="1"/>
  <c r="AR297" i="1"/>
  <c r="AR164" i="1"/>
  <c r="AR293" i="1"/>
  <c r="AR160" i="1"/>
  <c r="AR289" i="1"/>
  <c r="AR156" i="1"/>
  <c r="AR285" i="1"/>
  <c r="AR152" i="1"/>
  <c r="AR281" i="1"/>
  <c r="AR148" i="1"/>
  <c r="AR277" i="1"/>
  <c r="AR144" i="1"/>
  <c r="AR273" i="1"/>
  <c r="AJ163" i="1"/>
  <c r="AJ292" i="1"/>
  <c r="AJ159" i="1"/>
  <c r="AJ288" i="1"/>
  <c r="AJ155" i="1"/>
  <c r="AJ284" i="1"/>
  <c r="AJ151" i="1"/>
  <c r="AJ280" i="1"/>
  <c r="AJ147" i="1"/>
  <c r="AJ276" i="1"/>
  <c r="AJ143" i="1"/>
  <c r="AJ272" i="1"/>
  <c r="AK264" i="1"/>
  <c r="AK393" i="1"/>
  <c r="AK260" i="1"/>
  <c r="AK389" i="1"/>
  <c r="AK256" i="1"/>
  <c r="AK385" i="1"/>
  <c r="AK252" i="1"/>
  <c r="AK381" i="1"/>
  <c r="AK248" i="1"/>
  <c r="AK377" i="1"/>
  <c r="AK244" i="1"/>
  <c r="AK373" i="1"/>
  <c r="AK240" i="1"/>
  <c r="AK369" i="1"/>
  <c r="AK236" i="1"/>
  <c r="AK365" i="1"/>
  <c r="AK232" i="1"/>
  <c r="AK361" i="1"/>
  <c r="AK228" i="1"/>
  <c r="AK357" i="1"/>
  <c r="AK224" i="1"/>
  <c r="AK353" i="1"/>
  <c r="AK220" i="1"/>
  <c r="AK349" i="1"/>
  <c r="AK216" i="1"/>
  <c r="AK345" i="1"/>
  <c r="AK212" i="1"/>
  <c r="AK341" i="1"/>
  <c r="AK208" i="1"/>
  <c r="AK337" i="1"/>
  <c r="AK204" i="1"/>
  <c r="AK333" i="1"/>
  <c r="AK200" i="1"/>
  <c r="AK329" i="1"/>
  <c r="AK196" i="1"/>
  <c r="AK325" i="1"/>
  <c r="AK192" i="1"/>
  <c r="AK321" i="1"/>
  <c r="AK188" i="1"/>
  <c r="AK317" i="1"/>
  <c r="AK184" i="1"/>
  <c r="AK313" i="1"/>
  <c r="AK180" i="1"/>
  <c r="AK309" i="1"/>
  <c r="AK176" i="1"/>
  <c r="AK305" i="1"/>
  <c r="AK172" i="1"/>
  <c r="AK301" i="1"/>
  <c r="AK168" i="1"/>
  <c r="AK297" i="1"/>
  <c r="AK164" i="1"/>
  <c r="AK293" i="1"/>
  <c r="AK160" i="1"/>
  <c r="AK289" i="1"/>
  <c r="AK156" i="1"/>
  <c r="AK285" i="1"/>
  <c r="AK152" i="1"/>
  <c r="AK281" i="1"/>
  <c r="AK148" i="1"/>
  <c r="AK277" i="1"/>
  <c r="AK144" i="1"/>
  <c r="AK273" i="1"/>
  <c r="AL140" i="1"/>
  <c r="AL269" i="1"/>
  <c r="AL261" i="1"/>
  <c r="AL390" i="1"/>
  <c r="AL257" i="1"/>
  <c r="AL386" i="1"/>
  <c r="AL253" i="1"/>
  <c r="AL382" i="1"/>
  <c r="AL249" i="1"/>
  <c r="AL378" i="1"/>
  <c r="AL245" i="1"/>
  <c r="AL374" i="1"/>
  <c r="AL241" i="1"/>
  <c r="AL370" i="1"/>
  <c r="AL237" i="1"/>
  <c r="AL366" i="1"/>
  <c r="AL233" i="1"/>
  <c r="AL362" i="1"/>
  <c r="AL229" i="1"/>
  <c r="AL358" i="1"/>
  <c r="AL225" i="1"/>
  <c r="AL354" i="1"/>
  <c r="AL221" i="1"/>
  <c r="AL350" i="1"/>
  <c r="AL217" i="1"/>
  <c r="AL346" i="1"/>
  <c r="AL213" i="1"/>
  <c r="AL342" i="1"/>
  <c r="AL209" i="1"/>
  <c r="AL338" i="1"/>
  <c r="AL205" i="1"/>
  <c r="AL334" i="1"/>
  <c r="AL201" i="1"/>
  <c r="AL330" i="1"/>
  <c r="AL197" i="1"/>
  <c r="AL326" i="1"/>
  <c r="AL193" i="1"/>
  <c r="AL322" i="1"/>
  <c r="AL189" i="1"/>
  <c r="AL318" i="1"/>
  <c r="AL185" i="1"/>
  <c r="AL314" i="1"/>
  <c r="AL181" i="1"/>
  <c r="AL310" i="1"/>
  <c r="AL177" i="1"/>
  <c r="AL306" i="1"/>
  <c r="AL173" i="1"/>
  <c r="AL302" i="1"/>
  <c r="AL169" i="1"/>
  <c r="AL298" i="1"/>
  <c r="AL165" i="1"/>
  <c r="AL294" i="1"/>
  <c r="AL161" i="1"/>
  <c r="AL290" i="1"/>
  <c r="AL157" i="1"/>
  <c r="AL286" i="1"/>
  <c r="AL153" i="1"/>
  <c r="AL282" i="1"/>
  <c r="AL149" i="1"/>
  <c r="AL278" i="1"/>
  <c r="AL145" i="1"/>
  <c r="AL274" i="1"/>
  <c r="AL141" i="1"/>
  <c r="AL270" i="1"/>
  <c r="AM262" i="1"/>
  <c r="AM391" i="1"/>
  <c r="AM258" i="1"/>
  <c r="AM387" i="1"/>
  <c r="AM254" i="1"/>
  <c r="AM383" i="1"/>
  <c r="AM250" i="1"/>
  <c r="AM379" i="1"/>
  <c r="AM246" i="1"/>
  <c r="AM375" i="1"/>
  <c r="AM242" i="1"/>
  <c r="AM371" i="1"/>
  <c r="AM238" i="1"/>
  <c r="AM367" i="1"/>
  <c r="AM234" i="1"/>
  <c r="AM363" i="1"/>
  <c r="AM230" i="1"/>
  <c r="AM359" i="1"/>
  <c r="AM226" i="1"/>
  <c r="AM355" i="1"/>
  <c r="AM222" i="1"/>
  <c r="AM351" i="1"/>
  <c r="AM218" i="1"/>
  <c r="AM347" i="1"/>
  <c r="AM214" i="1"/>
  <c r="AM343" i="1"/>
  <c r="AM210" i="1"/>
  <c r="AM339" i="1"/>
  <c r="AM206" i="1"/>
  <c r="AM335" i="1"/>
  <c r="AM202" i="1"/>
  <c r="AM331" i="1"/>
  <c r="AM198" i="1"/>
  <c r="AM327" i="1"/>
  <c r="AM194" i="1"/>
  <c r="AM323" i="1"/>
  <c r="AM190" i="1"/>
  <c r="AM319" i="1"/>
  <c r="AM186" i="1"/>
  <c r="AM315" i="1"/>
  <c r="AM182" i="1"/>
  <c r="AM311" i="1"/>
  <c r="AM178" i="1"/>
  <c r="AM307" i="1"/>
  <c r="AM174" i="1"/>
  <c r="AM303" i="1"/>
  <c r="AM170" i="1"/>
  <c r="AM299" i="1"/>
  <c r="AM166" i="1"/>
  <c r="AM295" i="1"/>
  <c r="AM162" i="1"/>
  <c r="AM291" i="1"/>
  <c r="AM158" i="1"/>
  <c r="AM287" i="1"/>
  <c r="AM154" i="1"/>
  <c r="AM283" i="1"/>
  <c r="AM150" i="1"/>
  <c r="AM279" i="1"/>
  <c r="AM146" i="1"/>
  <c r="AM275" i="1"/>
  <c r="AM142" i="1"/>
  <c r="AM271" i="1"/>
  <c r="AN263" i="1"/>
  <c r="AN392" i="1"/>
  <c r="AN259" i="1"/>
  <c r="AN388" i="1"/>
  <c r="AN255" i="1"/>
  <c r="AN384" i="1"/>
  <c r="AN251" i="1"/>
  <c r="AN380" i="1"/>
  <c r="AN247" i="1"/>
  <c r="AN376" i="1"/>
  <c r="AN243" i="1"/>
  <c r="AN372" i="1"/>
  <c r="AN239" i="1"/>
  <c r="AN368" i="1"/>
  <c r="AN235" i="1"/>
  <c r="AN364" i="1"/>
  <c r="AN231" i="1"/>
  <c r="AN360" i="1"/>
  <c r="AN227" i="1"/>
  <c r="AN356" i="1"/>
  <c r="AN223" i="1"/>
  <c r="AN352" i="1"/>
  <c r="AN219" i="1"/>
  <c r="AN348" i="1"/>
  <c r="AN215" i="1"/>
  <c r="AN344" i="1"/>
  <c r="AN211" i="1"/>
  <c r="AN340" i="1"/>
  <c r="AN207" i="1"/>
  <c r="AN336" i="1"/>
  <c r="AN203" i="1"/>
  <c r="AN332" i="1"/>
  <c r="AN199" i="1"/>
  <c r="AN328" i="1"/>
  <c r="AN195" i="1"/>
  <c r="AN324" i="1"/>
  <c r="AN191" i="1"/>
  <c r="AN320" i="1"/>
  <c r="AN187" i="1"/>
  <c r="AN316" i="1"/>
  <c r="AN183" i="1"/>
  <c r="AN312" i="1"/>
  <c r="AN179" i="1"/>
  <c r="AN308" i="1"/>
  <c r="AN175" i="1"/>
  <c r="AN304" i="1"/>
  <c r="AN171" i="1"/>
  <c r="AN300" i="1"/>
  <c r="AN167" i="1"/>
  <c r="AN296" i="1"/>
  <c r="AN163" i="1"/>
  <c r="AN292" i="1"/>
  <c r="AN159" i="1"/>
  <c r="AN288" i="1"/>
  <c r="AN155" i="1"/>
  <c r="AN284" i="1"/>
  <c r="AN151" i="1"/>
  <c r="AN280" i="1"/>
  <c r="AN147" i="1"/>
  <c r="AN276" i="1"/>
  <c r="AN143" i="1"/>
  <c r="AN272" i="1"/>
  <c r="AO264" i="1"/>
  <c r="AO393" i="1"/>
  <c r="AO260" i="1"/>
  <c r="AO389" i="1"/>
  <c r="AO256" i="1"/>
  <c r="AO385" i="1"/>
  <c r="AO252" i="1"/>
  <c r="AO381" i="1"/>
  <c r="AO248" i="1"/>
  <c r="AO377" i="1"/>
  <c r="AO244" i="1"/>
  <c r="AO373" i="1"/>
  <c r="AO240" i="1"/>
  <c r="AO369" i="1"/>
  <c r="AO236" i="1"/>
  <c r="AO365" i="1"/>
  <c r="AO232" i="1"/>
  <c r="AO361" i="1"/>
  <c r="AO228" i="1"/>
  <c r="AO357" i="1"/>
  <c r="AO224" i="1"/>
  <c r="AO353" i="1"/>
  <c r="AO220" i="1"/>
  <c r="AO349" i="1"/>
  <c r="AO216" i="1"/>
  <c r="AO345" i="1"/>
  <c r="AO212" i="1"/>
  <c r="AO341" i="1"/>
  <c r="AO208" i="1"/>
  <c r="AO337" i="1"/>
  <c r="AO204" i="1"/>
  <c r="AO333" i="1"/>
  <c r="AO200" i="1"/>
  <c r="AO329" i="1"/>
  <c r="AO196" i="1"/>
  <c r="AO325" i="1"/>
  <c r="AO192" i="1"/>
  <c r="AO321" i="1"/>
  <c r="AO188" i="1"/>
  <c r="AO317" i="1"/>
  <c r="AO184" i="1"/>
  <c r="AO313" i="1"/>
  <c r="AO180" i="1"/>
  <c r="AO309" i="1"/>
  <c r="AO176" i="1"/>
  <c r="AO305" i="1"/>
  <c r="AO172" i="1"/>
  <c r="AO301" i="1"/>
  <c r="AO168" i="1"/>
  <c r="AO297" i="1"/>
  <c r="AO164" i="1"/>
  <c r="AO293" i="1"/>
  <c r="AO160" i="1"/>
  <c r="AO289" i="1"/>
  <c r="AO156" i="1"/>
  <c r="AO285" i="1"/>
  <c r="AO152" i="1"/>
  <c r="AO281" i="1"/>
  <c r="AO148" i="1"/>
  <c r="AO277" i="1"/>
  <c r="AO144" i="1"/>
  <c r="AO273" i="1"/>
  <c r="AP140" i="1"/>
  <c r="AP269" i="1"/>
  <c r="AP261" i="1"/>
  <c r="AP390" i="1"/>
  <c r="AP257" i="1"/>
  <c r="AP386" i="1"/>
  <c r="AP253" i="1"/>
  <c r="AP382" i="1"/>
  <c r="AP249" i="1"/>
  <c r="AP378" i="1"/>
  <c r="AP245" i="1"/>
  <c r="AP374" i="1"/>
  <c r="AP241" i="1"/>
  <c r="AP370" i="1"/>
  <c r="AP237" i="1"/>
  <c r="AP366" i="1"/>
  <c r="AP233" i="1"/>
  <c r="AP362" i="1"/>
  <c r="AP229" i="1"/>
  <c r="AP358" i="1"/>
  <c r="AP225" i="1"/>
  <c r="AP354" i="1"/>
  <c r="AP221" i="1"/>
  <c r="AP350" i="1"/>
  <c r="AP217" i="1"/>
  <c r="AP346" i="1"/>
  <c r="AP213" i="1"/>
  <c r="AP342" i="1"/>
  <c r="AP209" i="1"/>
  <c r="AP338" i="1"/>
  <c r="AP205" i="1"/>
  <c r="AP334" i="1"/>
  <c r="AP201" i="1"/>
  <c r="AP330" i="1"/>
  <c r="AP197" i="1"/>
  <c r="AP326" i="1"/>
  <c r="AP193" i="1"/>
  <c r="AP322" i="1"/>
  <c r="AP189" i="1"/>
  <c r="AP318" i="1"/>
  <c r="AP185" i="1"/>
  <c r="AP314" i="1"/>
  <c r="AP181" i="1"/>
  <c r="AP310" i="1"/>
  <c r="AP177" i="1"/>
  <c r="AP306" i="1"/>
  <c r="AP173" i="1"/>
  <c r="AP302" i="1"/>
  <c r="AP169" i="1"/>
  <c r="AP298" i="1"/>
  <c r="AP165" i="1"/>
  <c r="AP294" i="1"/>
  <c r="AP161" i="1"/>
  <c r="AP290" i="1"/>
  <c r="AP157" i="1"/>
  <c r="AP286" i="1"/>
  <c r="AP153" i="1"/>
  <c r="AP282" i="1"/>
  <c r="AP149" i="1"/>
  <c r="AP278" i="1"/>
  <c r="AP145" i="1"/>
  <c r="AP274" i="1"/>
  <c r="AP141" i="1"/>
  <c r="AP270" i="1"/>
  <c r="AQ262" i="1"/>
  <c r="AQ391" i="1"/>
  <c r="AQ258" i="1"/>
  <c r="AQ387" i="1"/>
  <c r="AQ254" i="1"/>
  <c r="AQ383" i="1"/>
  <c r="AQ250" i="1"/>
  <c r="AQ379" i="1"/>
  <c r="AQ246" i="1"/>
  <c r="AQ375" i="1"/>
  <c r="AQ242" i="1"/>
  <c r="AQ371" i="1"/>
  <c r="AQ238" i="1"/>
  <c r="AQ367" i="1"/>
  <c r="AQ234" i="1"/>
  <c r="AQ363" i="1"/>
  <c r="AQ230" i="1"/>
  <c r="AQ359" i="1"/>
  <c r="AQ226" i="1"/>
  <c r="AQ355" i="1"/>
  <c r="AQ222" i="1"/>
  <c r="AQ351" i="1"/>
  <c r="AQ218" i="1"/>
  <c r="AQ347" i="1"/>
  <c r="AQ214" i="1"/>
  <c r="AQ343" i="1"/>
  <c r="AQ210" i="1"/>
  <c r="AQ339" i="1"/>
  <c r="AQ206" i="1"/>
  <c r="AQ335" i="1"/>
  <c r="AQ202" i="1"/>
  <c r="AQ331" i="1"/>
  <c r="AQ198" i="1"/>
  <c r="AQ327" i="1"/>
  <c r="AQ194" i="1"/>
  <c r="AQ323" i="1"/>
  <c r="AQ190" i="1"/>
  <c r="AQ319" i="1"/>
  <c r="AQ186" i="1"/>
  <c r="AQ315" i="1"/>
  <c r="AQ182" i="1"/>
  <c r="AQ311" i="1"/>
  <c r="AQ178" i="1"/>
  <c r="AQ307" i="1"/>
  <c r="AQ174" i="1"/>
  <c r="AQ303" i="1"/>
  <c r="AQ170" i="1"/>
  <c r="AQ299" i="1"/>
  <c r="AQ166" i="1"/>
  <c r="AQ295" i="1"/>
  <c r="AQ162" i="1"/>
  <c r="AQ291" i="1"/>
  <c r="AQ158" i="1"/>
  <c r="AQ287" i="1"/>
  <c r="AQ154" i="1"/>
  <c r="AQ283" i="1"/>
  <c r="AQ150" i="1"/>
  <c r="AQ279" i="1"/>
  <c r="AQ146" i="1"/>
  <c r="AQ275" i="1"/>
  <c r="AQ142" i="1"/>
  <c r="AQ271" i="1"/>
  <c r="AR263" i="1"/>
  <c r="AR392" i="1"/>
  <c r="AR259" i="1"/>
  <c r="AR388" i="1"/>
  <c r="AR255" i="1"/>
  <c r="AR384" i="1"/>
  <c r="AR251" i="1"/>
  <c r="AR380" i="1"/>
  <c r="AR247" i="1"/>
  <c r="AR376" i="1"/>
  <c r="AR243" i="1"/>
  <c r="AR372" i="1"/>
  <c r="AR239" i="1"/>
  <c r="AR368" i="1"/>
  <c r="AR235" i="1"/>
  <c r="AR364" i="1"/>
  <c r="AR231" i="1"/>
  <c r="AR360" i="1"/>
  <c r="AR227" i="1"/>
  <c r="AR356" i="1"/>
  <c r="AR223" i="1"/>
  <c r="AR352" i="1"/>
  <c r="AR219" i="1"/>
  <c r="AR348" i="1"/>
  <c r="AR215" i="1"/>
  <c r="AR344" i="1"/>
  <c r="AR211" i="1"/>
  <c r="AR340" i="1"/>
  <c r="AR207" i="1"/>
  <c r="AR336" i="1"/>
  <c r="AR203" i="1"/>
  <c r="AR332" i="1"/>
  <c r="AR199" i="1"/>
  <c r="AR328" i="1"/>
  <c r="AR195" i="1"/>
  <c r="AR324" i="1"/>
  <c r="AR191" i="1"/>
  <c r="AR320" i="1"/>
  <c r="AR187" i="1"/>
  <c r="AR316" i="1"/>
  <c r="AR183" i="1"/>
  <c r="AR312" i="1"/>
  <c r="AR179" i="1"/>
  <c r="AR308" i="1"/>
  <c r="AR175" i="1"/>
  <c r="AR304" i="1"/>
  <c r="AR171" i="1"/>
  <c r="AR300" i="1"/>
  <c r="AR167" i="1"/>
  <c r="AR296" i="1"/>
  <c r="AR163" i="1"/>
  <c r="AR292" i="1"/>
  <c r="AR159" i="1"/>
  <c r="AR288" i="1"/>
  <c r="AR155" i="1"/>
  <c r="AR284" i="1"/>
  <c r="AR151" i="1"/>
  <c r="AR280" i="1"/>
  <c r="AR147" i="1"/>
  <c r="AR276" i="1"/>
  <c r="AR143" i="1"/>
  <c r="AR272" i="1"/>
  <c r="AJ158" i="1"/>
  <c r="AJ287" i="1"/>
  <c r="AJ154" i="1"/>
  <c r="AJ283" i="1"/>
  <c r="AJ150" i="1"/>
  <c r="AJ279" i="1"/>
  <c r="AJ146" i="1"/>
  <c r="AJ275" i="1"/>
  <c r="AJ142" i="1"/>
  <c r="AJ271" i="1"/>
  <c r="AK263" i="1"/>
  <c r="AK392" i="1"/>
  <c r="AK259" i="1"/>
  <c r="AK388" i="1"/>
  <c r="AK255" i="1"/>
  <c r="AK384" i="1"/>
  <c r="AK251" i="1"/>
  <c r="AK380" i="1"/>
  <c r="AK247" i="1"/>
  <c r="AK376" i="1"/>
  <c r="AK243" i="1"/>
  <c r="AK372" i="1"/>
  <c r="AK239" i="1"/>
  <c r="AK368" i="1"/>
  <c r="AK235" i="1"/>
  <c r="AK364" i="1"/>
  <c r="AK231" i="1"/>
  <c r="AK360" i="1"/>
  <c r="AK227" i="1"/>
  <c r="AK356" i="1"/>
  <c r="AK223" i="1"/>
  <c r="AK352" i="1"/>
  <c r="AK219" i="1"/>
  <c r="AK348" i="1"/>
  <c r="AK215" i="1"/>
  <c r="AK344" i="1"/>
  <c r="AK211" i="1"/>
  <c r="AK340" i="1"/>
  <c r="AK207" i="1"/>
  <c r="AK336" i="1"/>
  <c r="AK203" i="1"/>
  <c r="AK332" i="1"/>
  <c r="AK199" i="1"/>
  <c r="AK328" i="1"/>
  <c r="AK195" i="1"/>
  <c r="AK324" i="1"/>
  <c r="AK191" i="1"/>
  <c r="AK320" i="1"/>
  <c r="AK187" i="1"/>
  <c r="AK316" i="1"/>
  <c r="AK183" i="1"/>
  <c r="AK312" i="1"/>
  <c r="AK179" i="1"/>
  <c r="AK308" i="1"/>
  <c r="AK175" i="1"/>
  <c r="AK304" i="1"/>
  <c r="AK171" i="1"/>
  <c r="AK300" i="1"/>
  <c r="AK167" i="1"/>
  <c r="AK296" i="1"/>
  <c r="AK163" i="1"/>
  <c r="AK292" i="1"/>
  <c r="AK159" i="1"/>
  <c r="AK288" i="1"/>
  <c r="AK155" i="1"/>
  <c r="AK284" i="1"/>
  <c r="AK151" i="1"/>
  <c r="AK280" i="1"/>
  <c r="AK147" i="1"/>
  <c r="AK276" i="1"/>
  <c r="AK143" i="1"/>
  <c r="AK272" i="1"/>
  <c r="AL264" i="1"/>
  <c r="AL393" i="1"/>
  <c r="AL260" i="1"/>
  <c r="AL389" i="1"/>
  <c r="AL256" i="1"/>
  <c r="AL385" i="1"/>
  <c r="AL252" i="1"/>
  <c r="AL381" i="1"/>
  <c r="AL248" i="1"/>
  <c r="AL377" i="1"/>
  <c r="AL244" i="1"/>
  <c r="AL373" i="1"/>
  <c r="AL240" i="1"/>
  <c r="AL369" i="1"/>
  <c r="AL236" i="1"/>
  <c r="AL365" i="1"/>
  <c r="AL232" i="1"/>
  <c r="AL361" i="1"/>
  <c r="AL228" i="1"/>
  <c r="AL357" i="1"/>
  <c r="AL224" i="1"/>
  <c r="AL353" i="1"/>
  <c r="AL220" i="1"/>
  <c r="AL349" i="1"/>
  <c r="AL216" i="1"/>
  <c r="AL345" i="1"/>
  <c r="AL212" i="1"/>
  <c r="AL341" i="1"/>
  <c r="AL208" i="1"/>
  <c r="AL337" i="1"/>
  <c r="AL204" i="1"/>
  <c r="AL333" i="1"/>
  <c r="AL200" i="1"/>
  <c r="AL329" i="1"/>
  <c r="AL196" i="1"/>
  <c r="AL325" i="1"/>
  <c r="AL192" i="1"/>
  <c r="AL321" i="1"/>
  <c r="AL188" i="1"/>
  <c r="AL317" i="1"/>
  <c r="AL184" i="1"/>
  <c r="AL313" i="1"/>
  <c r="AL180" i="1"/>
  <c r="AL309" i="1"/>
  <c r="AL176" i="1"/>
  <c r="AL305" i="1"/>
  <c r="AL172" i="1"/>
  <c r="AL301" i="1"/>
  <c r="AL168" i="1"/>
  <c r="AL297" i="1"/>
  <c r="AL164" i="1"/>
  <c r="AL293" i="1"/>
  <c r="AL160" i="1"/>
  <c r="AL289" i="1"/>
  <c r="AL156" i="1"/>
  <c r="AL285" i="1"/>
  <c r="AL152" i="1"/>
  <c r="AL281" i="1"/>
  <c r="AL148" i="1"/>
  <c r="AL277" i="1"/>
  <c r="AL144" i="1"/>
  <c r="AL273" i="1"/>
  <c r="AM140" i="1"/>
  <c r="AM269" i="1"/>
  <c r="AM261" i="1"/>
  <c r="AM390" i="1"/>
  <c r="AM257" i="1"/>
  <c r="AM386" i="1"/>
  <c r="AM253" i="1"/>
  <c r="AM382" i="1"/>
  <c r="AM249" i="1"/>
  <c r="AM378" i="1"/>
  <c r="AM245" i="1"/>
  <c r="AM374" i="1"/>
  <c r="AM241" i="1"/>
  <c r="AM370" i="1"/>
  <c r="AM237" i="1"/>
  <c r="AM366" i="1"/>
  <c r="AM233" i="1"/>
  <c r="AM362" i="1"/>
  <c r="AM229" i="1"/>
  <c r="AM358" i="1"/>
  <c r="AM225" i="1"/>
  <c r="AM354" i="1"/>
  <c r="AM221" i="1"/>
  <c r="AM350" i="1"/>
  <c r="AM217" i="1"/>
  <c r="AM346" i="1"/>
  <c r="AM213" i="1"/>
  <c r="AM342" i="1"/>
  <c r="AM209" i="1"/>
  <c r="AM338" i="1"/>
  <c r="AM205" i="1"/>
  <c r="AM334" i="1"/>
  <c r="AM201" i="1"/>
  <c r="AM330" i="1"/>
  <c r="AM197" i="1"/>
  <c r="AM326" i="1"/>
  <c r="AM193" i="1"/>
  <c r="AM322" i="1"/>
  <c r="AM189" i="1"/>
  <c r="AM318" i="1"/>
  <c r="AM185" i="1"/>
  <c r="AM314" i="1"/>
  <c r="AM181" i="1"/>
  <c r="AM310" i="1"/>
  <c r="AM177" i="1"/>
  <c r="AM306" i="1"/>
  <c r="AM173" i="1"/>
  <c r="AM302" i="1"/>
  <c r="AM169" i="1"/>
  <c r="AM298" i="1"/>
  <c r="AM165" i="1"/>
  <c r="AM294" i="1"/>
  <c r="AM161" i="1"/>
  <c r="AM290" i="1"/>
  <c r="AM157" i="1"/>
  <c r="AM286" i="1"/>
  <c r="AM153" i="1"/>
  <c r="AM282" i="1"/>
  <c r="AM149" i="1"/>
  <c r="AM278" i="1"/>
  <c r="AM145" i="1"/>
  <c r="AM274" i="1"/>
  <c r="AM141" i="1"/>
  <c r="AM270" i="1"/>
  <c r="AN262" i="1"/>
  <c r="AN391" i="1"/>
  <c r="AN258" i="1"/>
  <c r="AN387" i="1"/>
  <c r="AN254" i="1"/>
  <c r="AN383" i="1"/>
  <c r="AN250" i="1"/>
  <c r="AN379" i="1"/>
  <c r="AN246" i="1"/>
  <c r="AN375" i="1"/>
  <c r="AN242" i="1"/>
  <c r="AN371" i="1"/>
  <c r="AN238" i="1"/>
  <c r="AN367" i="1"/>
  <c r="AN234" i="1"/>
  <c r="AN363" i="1"/>
  <c r="AN230" i="1"/>
  <c r="AN359" i="1"/>
  <c r="AN226" i="1"/>
  <c r="AN355" i="1"/>
  <c r="AN222" i="1"/>
  <c r="AN351" i="1"/>
  <c r="AN218" i="1"/>
  <c r="AN347" i="1"/>
  <c r="AN214" i="1"/>
  <c r="AN343" i="1"/>
  <c r="AN210" i="1"/>
  <c r="AN339" i="1"/>
  <c r="AN206" i="1"/>
  <c r="AN335" i="1"/>
  <c r="AN202" i="1"/>
  <c r="AN331" i="1"/>
  <c r="AN198" i="1"/>
  <c r="AN327" i="1"/>
  <c r="AN194" i="1"/>
  <c r="AN323" i="1"/>
  <c r="AN190" i="1"/>
  <c r="AN319" i="1"/>
  <c r="AN186" i="1"/>
  <c r="AN315" i="1"/>
  <c r="AN182" i="1"/>
  <c r="AN311" i="1"/>
  <c r="AN178" i="1"/>
  <c r="AN307" i="1"/>
  <c r="AN174" i="1"/>
  <c r="AN303" i="1"/>
  <c r="AN170" i="1"/>
  <c r="AN299" i="1"/>
  <c r="AN166" i="1"/>
  <c r="AN295" i="1"/>
  <c r="AN162" i="1"/>
  <c r="AN291" i="1"/>
  <c r="AN158" i="1"/>
  <c r="AN287" i="1"/>
  <c r="AN154" i="1"/>
  <c r="AN283" i="1"/>
  <c r="AN150" i="1"/>
  <c r="AN279" i="1"/>
  <c r="AN146" i="1"/>
  <c r="AN275" i="1"/>
  <c r="AN142" i="1"/>
  <c r="AN271" i="1"/>
  <c r="AO263" i="1"/>
  <c r="AO392" i="1"/>
  <c r="AO259" i="1"/>
  <c r="AO388" i="1"/>
  <c r="AO255" i="1"/>
  <c r="AO384" i="1"/>
  <c r="AO251" i="1"/>
  <c r="AO380" i="1"/>
  <c r="AO247" i="1"/>
  <c r="AO376" i="1"/>
  <c r="AO243" i="1"/>
  <c r="AO372" i="1"/>
  <c r="AO239" i="1"/>
  <c r="AO368" i="1"/>
  <c r="AO235" i="1"/>
  <c r="AO364" i="1"/>
  <c r="AO231" i="1"/>
  <c r="AO360" i="1"/>
  <c r="AO227" i="1"/>
  <c r="AO356" i="1"/>
  <c r="AO223" i="1"/>
  <c r="AO352" i="1"/>
  <c r="AO219" i="1"/>
  <c r="AO348" i="1"/>
  <c r="AO215" i="1"/>
  <c r="AO344" i="1"/>
  <c r="AO211" i="1"/>
  <c r="AO340" i="1"/>
  <c r="AO207" i="1"/>
  <c r="AO336" i="1"/>
  <c r="AO203" i="1"/>
  <c r="AO332" i="1"/>
  <c r="AO199" i="1"/>
  <c r="AO328" i="1"/>
  <c r="AO195" i="1"/>
  <c r="AO324" i="1"/>
  <c r="AO191" i="1"/>
  <c r="AO320" i="1"/>
  <c r="AO187" i="1"/>
  <c r="AO316" i="1"/>
  <c r="AO183" i="1"/>
  <c r="AO312" i="1"/>
  <c r="AO179" i="1"/>
  <c r="AO308" i="1"/>
  <c r="AO175" i="1"/>
  <c r="AO304" i="1"/>
  <c r="AO171" i="1"/>
  <c r="AO300" i="1"/>
  <c r="AO167" i="1"/>
  <c r="AO296" i="1"/>
  <c r="AO163" i="1"/>
  <c r="AO292" i="1"/>
  <c r="AO159" i="1"/>
  <c r="AO288" i="1"/>
  <c r="AO155" i="1"/>
  <c r="AO284" i="1"/>
  <c r="AO151" i="1"/>
  <c r="AO280" i="1"/>
  <c r="AO147" i="1"/>
  <c r="AO276" i="1"/>
  <c r="AO143" i="1"/>
  <c r="AO272" i="1"/>
  <c r="AP264" i="1"/>
  <c r="AP393" i="1"/>
  <c r="AP260" i="1"/>
  <c r="AP389" i="1"/>
  <c r="AP256" i="1"/>
  <c r="AP385" i="1"/>
  <c r="AP252" i="1"/>
  <c r="AP381" i="1"/>
  <c r="AP248" i="1"/>
  <c r="AP377" i="1"/>
  <c r="AP244" i="1"/>
  <c r="AP373" i="1"/>
  <c r="AP240" i="1"/>
  <c r="AP369" i="1"/>
  <c r="AP236" i="1"/>
  <c r="AP365" i="1"/>
  <c r="AP232" i="1"/>
  <c r="AP361" i="1"/>
  <c r="AP228" i="1"/>
  <c r="AP357" i="1"/>
  <c r="AP224" i="1"/>
  <c r="AP353" i="1"/>
  <c r="AP220" i="1"/>
  <c r="AP349" i="1"/>
  <c r="AP216" i="1"/>
  <c r="AP345" i="1"/>
  <c r="AP212" i="1"/>
  <c r="AP341" i="1"/>
  <c r="AP208" i="1"/>
  <c r="AP337" i="1"/>
  <c r="AP204" i="1"/>
  <c r="AP333" i="1"/>
  <c r="AP200" i="1"/>
  <c r="AP329" i="1"/>
  <c r="AP196" i="1"/>
  <c r="AP325" i="1"/>
  <c r="AP192" i="1"/>
  <c r="AP321" i="1"/>
  <c r="AP188" i="1"/>
  <c r="AP317" i="1"/>
  <c r="AP184" i="1"/>
  <c r="AP313" i="1"/>
  <c r="AP180" i="1"/>
  <c r="AP309" i="1"/>
  <c r="AP176" i="1"/>
  <c r="AP305" i="1"/>
  <c r="AP172" i="1"/>
  <c r="AP301" i="1"/>
  <c r="AP168" i="1"/>
  <c r="AP297" i="1"/>
  <c r="AP164" i="1"/>
  <c r="AP293" i="1"/>
  <c r="AP160" i="1"/>
  <c r="AP289" i="1"/>
  <c r="AP156" i="1"/>
  <c r="AP285" i="1"/>
  <c r="AP152" i="1"/>
  <c r="AP281" i="1"/>
  <c r="AP148" i="1"/>
  <c r="AP277" i="1"/>
  <c r="AP144" i="1"/>
  <c r="AP273" i="1"/>
  <c r="AQ140" i="1"/>
  <c r="AQ269" i="1"/>
  <c r="AQ261" i="1"/>
  <c r="AQ390" i="1"/>
  <c r="AQ257" i="1"/>
  <c r="AQ386" i="1"/>
  <c r="AQ253" i="1"/>
  <c r="AQ382" i="1"/>
  <c r="AQ249" i="1"/>
  <c r="AQ378" i="1"/>
  <c r="AQ245" i="1"/>
  <c r="AQ374" i="1"/>
  <c r="AQ241" i="1"/>
  <c r="AQ370" i="1"/>
  <c r="AQ237" i="1"/>
  <c r="AQ366" i="1"/>
  <c r="AQ233" i="1"/>
  <c r="AQ362" i="1"/>
  <c r="AQ229" i="1"/>
  <c r="AQ358" i="1"/>
  <c r="AQ225" i="1"/>
  <c r="AQ354" i="1"/>
  <c r="AQ221" i="1"/>
  <c r="AQ350" i="1"/>
  <c r="AQ217" i="1"/>
  <c r="AQ346" i="1"/>
  <c r="AQ213" i="1"/>
  <c r="AQ342" i="1"/>
  <c r="AQ209" i="1"/>
  <c r="AQ338" i="1"/>
  <c r="AQ205" i="1"/>
  <c r="AQ334" i="1"/>
  <c r="AQ201" i="1"/>
  <c r="AQ330" i="1"/>
  <c r="AQ197" i="1"/>
  <c r="AQ326" i="1"/>
  <c r="AQ193" i="1"/>
  <c r="AQ322" i="1"/>
  <c r="AQ189" i="1"/>
  <c r="AQ318" i="1"/>
  <c r="AQ185" i="1"/>
  <c r="AQ314" i="1"/>
  <c r="AQ181" i="1"/>
  <c r="AQ310" i="1"/>
  <c r="AQ177" i="1"/>
  <c r="AQ306" i="1"/>
  <c r="AQ173" i="1"/>
  <c r="AQ302" i="1"/>
  <c r="AQ169" i="1"/>
  <c r="AQ298" i="1"/>
  <c r="AQ165" i="1"/>
  <c r="AQ294" i="1"/>
  <c r="AQ161" i="1"/>
  <c r="AQ290" i="1"/>
  <c r="AQ157" i="1"/>
  <c r="AQ286" i="1"/>
  <c r="AQ153" i="1"/>
  <c r="AQ282" i="1"/>
  <c r="AQ149" i="1"/>
  <c r="AQ278" i="1"/>
  <c r="AQ145" i="1"/>
  <c r="AQ274" i="1"/>
  <c r="AQ141" i="1"/>
  <c r="AQ270" i="1"/>
  <c r="AR262" i="1"/>
  <c r="AR391" i="1"/>
  <c r="AR258" i="1"/>
  <c r="AR387" i="1"/>
  <c r="AR254" i="1"/>
  <c r="AR383" i="1"/>
  <c r="AR250" i="1"/>
  <c r="AR379" i="1"/>
  <c r="AR246" i="1"/>
  <c r="AR375" i="1"/>
  <c r="AR242" i="1"/>
  <c r="AR371" i="1"/>
  <c r="AR238" i="1"/>
  <c r="AR367" i="1"/>
  <c r="AR234" i="1"/>
  <c r="AR363" i="1"/>
  <c r="AR230" i="1"/>
  <c r="AR359" i="1"/>
  <c r="AR226" i="1"/>
  <c r="AR355" i="1"/>
  <c r="AR222" i="1"/>
  <c r="AR351" i="1"/>
  <c r="AR218" i="1"/>
  <c r="AR347" i="1"/>
  <c r="AR214" i="1"/>
  <c r="AR343" i="1"/>
  <c r="AR210" i="1"/>
  <c r="AR339" i="1"/>
  <c r="AR206" i="1"/>
  <c r="AR335" i="1"/>
  <c r="AR202" i="1"/>
  <c r="AR331" i="1"/>
  <c r="AR198" i="1"/>
  <c r="AR327" i="1"/>
  <c r="AR194" i="1"/>
  <c r="AR323" i="1"/>
  <c r="AR190" i="1"/>
  <c r="AR319" i="1"/>
  <c r="AR186" i="1"/>
  <c r="AR315" i="1"/>
  <c r="AR182" i="1"/>
  <c r="AR311" i="1"/>
  <c r="AR178" i="1"/>
  <c r="AR307" i="1"/>
  <c r="AR174" i="1"/>
  <c r="AR303" i="1"/>
  <c r="AR170" i="1"/>
  <c r="AR299" i="1"/>
  <c r="AR166" i="1"/>
  <c r="AR295" i="1"/>
  <c r="AR162" i="1"/>
  <c r="AR291" i="1"/>
  <c r="AR158" i="1"/>
  <c r="AR287" i="1"/>
  <c r="AR154" i="1"/>
  <c r="AR283" i="1"/>
  <c r="AR150" i="1"/>
  <c r="AR279" i="1"/>
  <c r="AR146" i="1"/>
  <c r="AR275" i="1"/>
  <c r="AR142" i="1"/>
  <c r="AR271" i="1"/>
  <c r="AJ165" i="1"/>
  <c r="AJ294" i="1"/>
  <c r="AJ161" i="1"/>
  <c r="AJ290" i="1"/>
  <c r="AJ157" i="1"/>
  <c r="AJ286" i="1"/>
  <c r="AJ153" i="1"/>
  <c r="AJ282" i="1"/>
  <c r="AJ149" i="1"/>
  <c r="AJ278" i="1"/>
  <c r="AJ145" i="1"/>
  <c r="AJ274" i="1"/>
  <c r="AJ141" i="1"/>
  <c r="AJ270" i="1"/>
  <c r="AK262" i="1"/>
  <c r="AK391" i="1"/>
  <c r="AK258" i="1"/>
  <c r="AK387" i="1"/>
  <c r="AK254" i="1"/>
  <c r="AK383" i="1"/>
  <c r="AK250" i="1"/>
  <c r="AK379" i="1"/>
  <c r="AK246" i="1"/>
  <c r="AK375" i="1"/>
  <c r="AK242" i="1"/>
  <c r="AK371" i="1"/>
  <c r="AK238" i="1"/>
  <c r="AK367" i="1"/>
  <c r="AK234" i="1"/>
  <c r="AK363" i="1"/>
  <c r="AK230" i="1"/>
  <c r="AK359" i="1"/>
  <c r="AK226" i="1"/>
  <c r="AK355" i="1"/>
  <c r="AK222" i="1"/>
  <c r="AK351" i="1"/>
  <c r="AK218" i="1"/>
  <c r="AK347" i="1"/>
  <c r="AK214" i="1"/>
  <c r="AK343" i="1"/>
  <c r="AK210" i="1"/>
  <c r="AK339" i="1"/>
  <c r="AK206" i="1"/>
  <c r="AK335" i="1"/>
  <c r="AK202" i="1"/>
  <c r="AK331" i="1"/>
  <c r="AK198" i="1"/>
  <c r="AK327" i="1"/>
  <c r="AK194" i="1"/>
  <c r="AK323" i="1"/>
  <c r="AK190" i="1"/>
  <c r="AK319" i="1"/>
  <c r="AK186" i="1"/>
  <c r="AK315" i="1"/>
  <c r="AK182" i="1"/>
  <c r="AK311" i="1"/>
  <c r="AK178" i="1"/>
  <c r="AK307" i="1"/>
  <c r="AK174" i="1"/>
  <c r="AK303" i="1"/>
  <c r="AK170" i="1"/>
  <c r="AK299" i="1"/>
  <c r="AK166" i="1"/>
  <c r="AK295" i="1"/>
  <c r="AK162" i="1"/>
  <c r="AK291" i="1"/>
  <c r="AK158" i="1"/>
  <c r="AK287" i="1"/>
  <c r="AK154" i="1"/>
  <c r="AK283" i="1"/>
  <c r="AK150" i="1"/>
  <c r="AK279" i="1"/>
  <c r="AK146" i="1"/>
  <c r="AK275" i="1"/>
  <c r="AK142" i="1"/>
  <c r="AK271" i="1"/>
  <c r="AL263" i="1"/>
  <c r="AL392" i="1"/>
  <c r="AL259" i="1"/>
  <c r="AL388" i="1"/>
  <c r="AL255" i="1"/>
  <c r="AL384" i="1"/>
  <c r="AL251" i="1"/>
  <c r="AL380" i="1"/>
  <c r="AL247" i="1"/>
  <c r="AL376" i="1"/>
  <c r="AL243" i="1"/>
  <c r="AL372" i="1"/>
  <c r="AL239" i="1"/>
  <c r="AL368" i="1"/>
  <c r="AL235" i="1"/>
  <c r="AL364" i="1"/>
  <c r="AL231" i="1"/>
  <c r="AL360" i="1"/>
  <c r="AL227" i="1"/>
  <c r="AL356" i="1"/>
  <c r="AL223" i="1"/>
  <c r="AL352" i="1"/>
  <c r="AL219" i="1"/>
  <c r="AL348" i="1"/>
  <c r="AL215" i="1"/>
  <c r="AL344" i="1"/>
  <c r="AL211" i="1"/>
  <c r="AL340" i="1"/>
  <c r="AL207" i="1"/>
  <c r="AL336" i="1"/>
  <c r="AL203" i="1"/>
  <c r="AL332" i="1"/>
  <c r="AL199" i="1"/>
  <c r="AL328" i="1"/>
  <c r="AL195" i="1"/>
  <c r="AL324" i="1"/>
  <c r="AL191" i="1"/>
  <c r="AL320" i="1"/>
  <c r="AL187" i="1"/>
  <c r="AL316" i="1"/>
  <c r="AL183" i="1"/>
  <c r="AL312" i="1"/>
  <c r="AL179" i="1"/>
  <c r="AL308" i="1"/>
  <c r="AL175" i="1"/>
  <c r="AL304" i="1"/>
  <c r="AL171" i="1"/>
  <c r="AL300" i="1"/>
  <c r="AL167" i="1"/>
  <c r="AL296" i="1"/>
  <c r="AL163" i="1"/>
  <c r="AL292" i="1"/>
  <c r="AL159" i="1"/>
  <c r="AL288" i="1"/>
  <c r="AL155" i="1"/>
  <c r="AL284" i="1"/>
  <c r="AL151" i="1"/>
  <c r="AL280" i="1"/>
  <c r="AL147" i="1"/>
  <c r="AL276" i="1"/>
  <c r="AL143" i="1"/>
  <c r="AL272" i="1"/>
  <c r="AM264" i="1"/>
  <c r="AM393" i="1"/>
  <c r="AM260" i="1"/>
  <c r="AM389" i="1"/>
  <c r="AM256" i="1"/>
  <c r="AM385" i="1"/>
  <c r="AM252" i="1"/>
  <c r="AM381" i="1"/>
  <c r="AM248" i="1"/>
  <c r="AM377" i="1"/>
  <c r="AM244" i="1"/>
  <c r="AM373" i="1"/>
  <c r="AM240" i="1"/>
  <c r="AM369" i="1"/>
  <c r="AM236" i="1"/>
  <c r="AM365" i="1"/>
  <c r="AM232" i="1"/>
  <c r="AM361" i="1"/>
  <c r="AM228" i="1"/>
  <c r="AM357" i="1"/>
  <c r="AM224" i="1"/>
  <c r="AM353" i="1"/>
  <c r="AM220" i="1"/>
  <c r="AM349" i="1"/>
  <c r="AM216" i="1"/>
  <c r="AM345" i="1"/>
  <c r="AM212" i="1"/>
  <c r="AM341" i="1"/>
  <c r="AM208" i="1"/>
  <c r="AM337" i="1"/>
  <c r="AM204" i="1"/>
  <c r="AM333" i="1"/>
  <c r="AM200" i="1"/>
  <c r="AM329" i="1"/>
  <c r="AM196" i="1"/>
  <c r="AM325" i="1"/>
  <c r="AM192" i="1"/>
  <c r="AM321" i="1"/>
  <c r="AM188" i="1"/>
  <c r="AM317" i="1"/>
  <c r="AM184" i="1"/>
  <c r="AM313" i="1"/>
  <c r="AM180" i="1"/>
  <c r="AM309" i="1"/>
  <c r="AM176" i="1"/>
  <c r="AM305" i="1"/>
  <c r="AM172" i="1"/>
  <c r="AM301" i="1"/>
  <c r="AM168" i="1"/>
  <c r="AM297" i="1"/>
  <c r="AM164" i="1"/>
  <c r="AM293" i="1"/>
  <c r="AM160" i="1"/>
  <c r="AM289" i="1"/>
  <c r="AM156" i="1"/>
  <c r="AM285" i="1"/>
  <c r="AM152" i="1"/>
  <c r="AM281" i="1"/>
  <c r="AM148" i="1"/>
  <c r="AM277" i="1"/>
  <c r="AM144" i="1"/>
  <c r="AM273" i="1"/>
  <c r="AN140" i="1"/>
  <c r="AN269" i="1"/>
  <c r="AN261" i="1"/>
  <c r="AN390" i="1"/>
  <c r="AN257" i="1"/>
  <c r="AN386" i="1"/>
  <c r="AN253" i="1"/>
  <c r="AN382" i="1"/>
  <c r="AN249" i="1"/>
  <c r="AN378" i="1"/>
  <c r="AN245" i="1"/>
  <c r="AN374" i="1"/>
  <c r="AN241" i="1"/>
  <c r="AN370" i="1"/>
  <c r="AN237" i="1"/>
  <c r="AN366" i="1"/>
  <c r="AN233" i="1"/>
  <c r="AN362" i="1"/>
  <c r="AN229" i="1"/>
  <c r="AN358" i="1"/>
  <c r="AN225" i="1"/>
  <c r="AN354" i="1"/>
  <c r="AN221" i="1"/>
  <c r="AN350" i="1"/>
  <c r="AN217" i="1"/>
  <c r="AN346" i="1"/>
  <c r="AN213" i="1"/>
  <c r="AN342" i="1"/>
  <c r="AN209" i="1"/>
  <c r="AN338" i="1"/>
  <c r="AN205" i="1"/>
  <c r="AN334" i="1"/>
  <c r="AN201" i="1"/>
  <c r="AN330" i="1"/>
  <c r="AN197" i="1"/>
  <c r="AN326" i="1"/>
  <c r="AN193" i="1"/>
  <c r="AN322" i="1"/>
  <c r="AN189" i="1"/>
  <c r="AN318" i="1"/>
  <c r="AN185" i="1"/>
  <c r="AN314" i="1"/>
  <c r="AN181" i="1"/>
  <c r="AN310" i="1"/>
  <c r="AN177" i="1"/>
  <c r="AN306" i="1"/>
  <c r="AN173" i="1"/>
  <c r="AN302" i="1"/>
  <c r="AN169" i="1"/>
  <c r="AN298" i="1"/>
  <c r="AN165" i="1"/>
  <c r="AN294" i="1"/>
  <c r="AN161" i="1"/>
  <c r="AN290" i="1"/>
  <c r="AN157" i="1"/>
  <c r="AN286" i="1"/>
  <c r="AN153" i="1"/>
  <c r="AN282" i="1"/>
  <c r="AN149" i="1"/>
  <c r="AN278" i="1"/>
  <c r="AN145" i="1"/>
  <c r="AN274" i="1"/>
  <c r="AN141" i="1"/>
  <c r="AN270" i="1"/>
  <c r="AO262" i="1"/>
  <c r="AO391" i="1"/>
  <c r="AO258" i="1"/>
  <c r="AO387" i="1"/>
  <c r="AO254" i="1"/>
  <c r="AO383" i="1"/>
  <c r="AO250" i="1"/>
  <c r="AO379" i="1"/>
  <c r="AO246" i="1"/>
  <c r="AO375" i="1"/>
  <c r="AO242" i="1"/>
  <c r="AO371" i="1"/>
  <c r="AO238" i="1"/>
  <c r="AO367" i="1"/>
  <c r="AO234" i="1"/>
  <c r="AO363" i="1"/>
  <c r="AO230" i="1"/>
  <c r="AO359" i="1"/>
  <c r="AO226" i="1"/>
  <c r="AO355" i="1"/>
  <c r="AO222" i="1"/>
  <c r="AO351" i="1"/>
  <c r="AO218" i="1"/>
  <c r="AO347" i="1"/>
  <c r="AO214" i="1"/>
  <c r="AO343" i="1"/>
  <c r="AO210" i="1"/>
  <c r="AO339" i="1"/>
  <c r="AO206" i="1"/>
  <c r="AO335" i="1"/>
  <c r="AO202" i="1"/>
  <c r="AO331" i="1"/>
  <c r="AO198" i="1"/>
  <c r="AO327" i="1"/>
  <c r="AO194" i="1"/>
  <c r="AO323" i="1"/>
  <c r="AO190" i="1"/>
  <c r="AO319" i="1"/>
  <c r="AO186" i="1"/>
  <c r="AO315" i="1"/>
  <c r="AO182" i="1"/>
  <c r="AO311" i="1"/>
  <c r="AO178" i="1"/>
  <c r="AO307" i="1"/>
  <c r="AO174" i="1"/>
  <c r="AO303" i="1"/>
  <c r="AO170" i="1"/>
  <c r="AO299" i="1"/>
  <c r="AO166" i="1"/>
  <c r="AO295" i="1"/>
  <c r="AO162" i="1"/>
  <c r="AO291" i="1"/>
  <c r="AO158" i="1"/>
  <c r="AO287" i="1"/>
  <c r="AO154" i="1"/>
  <c r="AO283" i="1"/>
  <c r="AO150" i="1"/>
  <c r="AO279" i="1"/>
  <c r="AO146" i="1"/>
  <c r="AO275" i="1"/>
  <c r="AO142" i="1"/>
  <c r="AO271" i="1"/>
  <c r="AP263" i="1"/>
  <c r="AP392" i="1"/>
  <c r="AP259" i="1"/>
  <c r="AP388" i="1"/>
  <c r="AP255" i="1"/>
  <c r="AP384" i="1"/>
  <c r="AP251" i="1"/>
  <c r="AP380" i="1"/>
  <c r="AP247" i="1"/>
  <c r="AP376" i="1"/>
  <c r="AP243" i="1"/>
  <c r="AP372" i="1"/>
  <c r="AP239" i="1"/>
  <c r="AP368" i="1"/>
  <c r="AP235" i="1"/>
  <c r="AP364" i="1"/>
  <c r="AP231" i="1"/>
  <c r="AP360" i="1"/>
  <c r="AP227" i="1"/>
  <c r="AP356" i="1"/>
  <c r="AP223" i="1"/>
  <c r="AP352" i="1"/>
  <c r="AP219" i="1"/>
  <c r="AP348" i="1"/>
  <c r="AP215" i="1"/>
  <c r="AP344" i="1"/>
  <c r="AP211" i="1"/>
  <c r="AP340" i="1"/>
  <c r="AP207" i="1"/>
  <c r="AP336" i="1"/>
  <c r="AP203" i="1"/>
  <c r="AP332" i="1"/>
  <c r="AP199" i="1"/>
  <c r="AP328" i="1"/>
  <c r="AP195" i="1"/>
  <c r="AP324" i="1"/>
  <c r="AP191" i="1"/>
  <c r="AP320" i="1"/>
  <c r="AP187" i="1"/>
  <c r="AP316" i="1"/>
  <c r="AP183" i="1"/>
  <c r="AP312" i="1"/>
  <c r="AP179" i="1"/>
  <c r="AP308" i="1"/>
  <c r="AP175" i="1"/>
  <c r="AP304" i="1"/>
  <c r="AP171" i="1"/>
  <c r="AP300" i="1"/>
  <c r="AP167" i="1"/>
  <c r="AP296" i="1"/>
  <c r="AP163" i="1"/>
  <c r="AP292" i="1"/>
  <c r="AP159" i="1"/>
  <c r="AP288" i="1"/>
  <c r="AP155" i="1"/>
  <c r="AP284" i="1"/>
  <c r="AP151" i="1"/>
  <c r="AP280" i="1"/>
  <c r="AP147" i="1"/>
  <c r="AP276" i="1"/>
  <c r="AP143" i="1"/>
  <c r="AP272" i="1"/>
  <c r="AQ264" i="1"/>
  <c r="AQ393" i="1"/>
  <c r="AQ260" i="1"/>
  <c r="AQ389" i="1"/>
  <c r="AQ256" i="1"/>
  <c r="AQ385" i="1"/>
  <c r="AQ252" i="1"/>
  <c r="AQ381" i="1"/>
  <c r="AQ248" i="1"/>
  <c r="AQ377" i="1"/>
  <c r="AQ244" i="1"/>
  <c r="AQ373" i="1"/>
  <c r="AQ240" i="1"/>
  <c r="AQ369" i="1"/>
  <c r="AQ236" i="1"/>
  <c r="AQ365" i="1"/>
  <c r="AQ232" i="1"/>
  <c r="AQ361" i="1"/>
  <c r="AQ228" i="1"/>
  <c r="AQ357" i="1"/>
  <c r="AQ224" i="1"/>
  <c r="AQ353" i="1"/>
  <c r="AQ220" i="1"/>
  <c r="AQ349" i="1"/>
  <c r="AQ216" i="1"/>
  <c r="AQ345" i="1"/>
  <c r="AQ212" i="1"/>
  <c r="AQ341" i="1"/>
  <c r="AQ208" i="1"/>
  <c r="AQ337" i="1"/>
  <c r="AQ204" i="1"/>
  <c r="AQ333" i="1"/>
  <c r="AQ200" i="1"/>
  <c r="AQ329" i="1"/>
  <c r="AQ196" i="1"/>
  <c r="AQ325" i="1"/>
  <c r="AQ192" i="1"/>
  <c r="AQ321" i="1"/>
  <c r="AQ188" i="1"/>
  <c r="AQ317" i="1"/>
  <c r="AQ184" i="1"/>
  <c r="AQ313" i="1"/>
  <c r="AQ180" i="1"/>
  <c r="AQ309" i="1"/>
  <c r="AQ176" i="1"/>
  <c r="AQ305" i="1"/>
  <c r="AQ172" i="1"/>
  <c r="AQ301" i="1"/>
  <c r="AQ168" i="1"/>
  <c r="AQ297" i="1"/>
  <c r="AQ164" i="1"/>
  <c r="AQ293" i="1"/>
  <c r="AQ160" i="1"/>
  <c r="AQ289" i="1"/>
  <c r="AQ156" i="1"/>
  <c r="AQ285" i="1"/>
  <c r="AQ152" i="1"/>
  <c r="AQ281" i="1"/>
  <c r="AQ148" i="1"/>
  <c r="AQ277" i="1"/>
  <c r="AQ144" i="1"/>
  <c r="AQ273" i="1"/>
  <c r="AR140" i="1"/>
  <c r="AR269" i="1"/>
  <c r="AR261" i="1"/>
  <c r="AR390" i="1"/>
  <c r="AR257" i="1"/>
  <c r="AR386" i="1"/>
  <c r="AR253" i="1"/>
  <c r="AR382" i="1"/>
  <c r="AR249" i="1"/>
  <c r="AR378" i="1"/>
  <c r="AR245" i="1"/>
  <c r="AR374" i="1"/>
  <c r="AR241" i="1"/>
  <c r="AR370" i="1"/>
  <c r="AR237" i="1"/>
  <c r="AR366" i="1"/>
  <c r="AR233" i="1"/>
  <c r="AR362" i="1"/>
  <c r="AR229" i="1"/>
  <c r="AR358" i="1"/>
  <c r="AR225" i="1"/>
  <c r="AR354" i="1"/>
  <c r="AR221" i="1"/>
  <c r="AR350" i="1"/>
  <c r="AR217" i="1"/>
  <c r="AR346" i="1"/>
  <c r="AR213" i="1"/>
  <c r="AR342" i="1"/>
  <c r="AR209" i="1"/>
  <c r="AR338" i="1"/>
  <c r="AR205" i="1"/>
  <c r="AR334" i="1"/>
  <c r="AR201" i="1"/>
  <c r="AR330" i="1"/>
  <c r="AR197" i="1"/>
  <c r="AR326" i="1"/>
  <c r="AR193" i="1"/>
  <c r="AR322" i="1"/>
  <c r="AR189" i="1"/>
  <c r="AR318" i="1"/>
  <c r="AR185" i="1"/>
  <c r="AR314" i="1"/>
  <c r="AR181" i="1"/>
  <c r="AR310" i="1"/>
  <c r="AR177" i="1"/>
  <c r="AR306" i="1"/>
  <c r="AR173" i="1"/>
  <c r="AR302" i="1"/>
  <c r="AR169" i="1"/>
  <c r="AR298" i="1"/>
  <c r="AR165" i="1"/>
  <c r="AR294" i="1"/>
  <c r="AR161" i="1"/>
  <c r="AR290" i="1"/>
  <c r="AR157" i="1"/>
  <c r="AR286" i="1"/>
  <c r="AR153" i="1"/>
  <c r="AR282" i="1"/>
  <c r="AR149" i="1"/>
  <c r="AR278" i="1"/>
  <c r="AR145" i="1"/>
  <c r="AR274" i="1"/>
  <c r="AR141" i="1"/>
  <c r="AR270" i="1"/>
  <c r="AZ49" i="1"/>
  <c r="Q162" i="1"/>
  <c r="Q263" i="1"/>
  <c r="Q259" i="1"/>
  <c r="Q255" i="1"/>
  <c r="Q251" i="1"/>
  <c r="Q247" i="1"/>
  <c r="Q243" i="1"/>
  <c r="Q239" i="1"/>
  <c r="Q235" i="1"/>
  <c r="Q231" i="1"/>
  <c r="Q227" i="1"/>
  <c r="Q223" i="1"/>
  <c r="Q219" i="1"/>
  <c r="Q215" i="1"/>
  <c r="Q211" i="1"/>
  <c r="Q207" i="1"/>
  <c r="Q203" i="1"/>
  <c r="Q199" i="1"/>
  <c r="Q195" i="1"/>
  <c r="Q191" i="1"/>
  <c r="Q187" i="1"/>
  <c r="Q183" i="1"/>
  <c r="Q179" i="1"/>
  <c r="Q175" i="1"/>
  <c r="Q171" i="1"/>
  <c r="Q167" i="1"/>
  <c r="Q163" i="1"/>
  <c r="Q159" i="1"/>
  <c r="Q155" i="1"/>
  <c r="Q151" i="1"/>
  <c r="Q147" i="1"/>
  <c r="Q143" i="1"/>
  <c r="S222" i="1"/>
  <c r="Q262" i="1"/>
  <c r="Q258" i="1"/>
  <c r="Q254" i="1"/>
  <c r="Q250" i="1"/>
  <c r="Q246" i="1"/>
  <c r="Q238" i="1"/>
  <c r="Q230" i="1"/>
  <c r="Q222" i="1"/>
  <c r="Q218" i="1"/>
  <c r="Q210" i="1"/>
  <c r="Q202" i="1"/>
  <c r="Q194" i="1"/>
  <c r="Q186" i="1"/>
  <c r="Q174" i="1"/>
  <c r="Q166" i="1"/>
  <c r="Q158" i="1"/>
  <c r="Q154" i="1"/>
  <c r="Q150" i="1"/>
  <c r="Q142" i="1"/>
  <c r="Q261" i="1"/>
  <c r="Q257" i="1"/>
  <c r="Q253" i="1"/>
  <c r="Q249" i="1"/>
  <c r="Q245" i="1"/>
  <c r="Q241" i="1"/>
  <c r="Q237" i="1"/>
  <c r="Q233" i="1"/>
  <c r="Q229" i="1"/>
  <c r="Q225" i="1"/>
  <c r="Q221" i="1"/>
  <c r="Q217" i="1"/>
  <c r="Q213" i="1"/>
  <c r="Q209" i="1"/>
  <c r="Q205" i="1"/>
  <c r="Q201" i="1"/>
  <c r="Q197" i="1"/>
  <c r="Q193" i="1"/>
  <c r="Q189" i="1"/>
  <c r="Q185" i="1"/>
  <c r="Q181" i="1"/>
  <c r="Q177" i="1"/>
  <c r="Q173" i="1"/>
  <c r="Q169" i="1"/>
  <c r="Q165" i="1"/>
  <c r="Q161" i="1"/>
  <c r="Q157" i="1"/>
  <c r="Q153" i="1"/>
  <c r="Q149" i="1"/>
  <c r="Q145" i="1"/>
  <c r="AW43" i="1"/>
  <c r="Q242" i="1"/>
  <c r="Q234" i="1"/>
  <c r="Q226" i="1"/>
  <c r="Q214" i="1"/>
  <c r="Q206" i="1"/>
  <c r="Q198" i="1"/>
  <c r="Q190" i="1"/>
  <c r="Q182" i="1"/>
  <c r="Q178" i="1"/>
  <c r="Q170" i="1"/>
  <c r="Q146" i="1"/>
  <c r="AW59" i="1"/>
  <c r="Q264" i="1"/>
  <c r="Q260" i="1"/>
  <c r="Q256" i="1"/>
  <c r="Q252" i="1"/>
  <c r="Q248" i="1"/>
  <c r="Q244" i="1"/>
  <c r="Q240" i="1"/>
  <c r="Q236" i="1"/>
  <c r="Q232" i="1"/>
  <c r="Q228" i="1"/>
  <c r="Q224" i="1"/>
  <c r="Q220" i="1"/>
  <c r="Q216" i="1"/>
  <c r="Q212" i="1"/>
  <c r="Q208" i="1"/>
  <c r="Q204" i="1"/>
  <c r="Q200" i="1"/>
  <c r="Q196" i="1"/>
  <c r="Q192" i="1"/>
  <c r="Q188" i="1"/>
  <c r="Q184" i="1"/>
  <c r="Q180" i="1"/>
  <c r="Q176" i="1"/>
  <c r="Q172" i="1"/>
  <c r="Q168" i="1"/>
  <c r="Q164" i="1"/>
  <c r="Q160" i="1"/>
  <c r="Q156" i="1"/>
  <c r="Q152" i="1"/>
  <c r="Q148" i="1"/>
  <c r="Q144" i="1"/>
  <c r="AW99" i="1"/>
  <c r="AW11" i="1"/>
  <c r="AW91" i="1"/>
  <c r="BC37" i="1"/>
  <c r="AW119" i="1"/>
  <c r="AW83" i="1"/>
  <c r="AW31" i="1"/>
  <c r="AZ125" i="1"/>
  <c r="AZ77" i="1"/>
  <c r="AZ41" i="1"/>
  <c r="BC101" i="1"/>
  <c r="BC17" i="1"/>
  <c r="M91" i="1"/>
  <c r="AW109" i="1"/>
  <c r="AW63" i="1"/>
  <c r="AW23" i="1"/>
  <c r="AZ113" i="1"/>
  <c r="AZ65" i="1"/>
  <c r="AZ21" i="1"/>
  <c r="BC81" i="1"/>
  <c r="AZ105" i="1"/>
  <c r="AZ61" i="1"/>
  <c r="AZ13" i="1"/>
  <c r="BC65" i="1"/>
  <c r="M120" i="1"/>
  <c r="M108" i="1"/>
  <c r="M96" i="1"/>
  <c r="M80" i="1"/>
  <c r="M68" i="1"/>
  <c r="M52" i="1"/>
  <c r="M20" i="1"/>
  <c r="M126" i="1"/>
  <c r="M122" i="1"/>
  <c r="M114" i="1"/>
  <c r="M110" i="1"/>
  <c r="M102" i="1"/>
  <c r="M98" i="1"/>
  <c r="M90" i="1"/>
  <c r="M86" i="1"/>
  <c r="M78" i="1"/>
  <c r="M74" i="1"/>
  <c r="M66" i="1"/>
  <c r="M62" i="1"/>
  <c r="M54" i="1"/>
  <c r="M50" i="1"/>
  <c r="M42" i="1"/>
  <c r="M38" i="1"/>
  <c r="M30" i="1"/>
  <c r="M26" i="1"/>
  <c r="M18" i="1"/>
  <c r="M14" i="1"/>
  <c r="M6" i="1"/>
  <c r="S126" i="1"/>
  <c r="S118" i="1"/>
  <c r="S114" i="1"/>
  <c r="S106" i="1"/>
  <c r="S102" i="1"/>
  <c r="S94" i="1"/>
  <c r="S90" i="1"/>
  <c r="S82" i="1"/>
  <c r="S78" i="1"/>
  <c r="S70" i="1"/>
  <c r="S66" i="1"/>
  <c r="S62" i="1"/>
  <c r="S54" i="1"/>
  <c r="S50" i="1"/>
  <c r="S42" i="1"/>
  <c r="S38" i="1"/>
  <c r="S30" i="1"/>
  <c r="S26" i="1"/>
  <c r="S18" i="1"/>
  <c r="S14" i="1"/>
  <c r="S6" i="1"/>
  <c r="V127" i="1"/>
  <c r="V119" i="1"/>
  <c r="V99" i="1"/>
  <c r="V83" i="1"/>
  <c r="V71" i="1"/>
  <c r="V63" i="1"/>
  <c r="V55" i="1"/>
  <c r="V51" i="1"/>
  <c r="V47" i="1"/>
  <c r="V39" i="1"/>
  <c r="V35" i="1"/>
  <c r="V31" i="1"/>
  <c r="V23" i="1"/>
  <c r="V19" i="1"/>
  <c r="V15" i="1"/>
  <c r="V7" i="1"/>
  <c r="V59" i="1"/>
  <c r="M125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V107" i="1"/>
  <c r="V43" i="1"/>
  <c r="Y127" i="1"/>
  <c r="Y123" i="1"/>
  <c r="Y115" i="1"/>
  <c r="Y111" i="1"/>
  <c r="Y107" i="1"/>
  <c r="Y103" i="1"/>
  <c r="Y95" i="1"/>
  <c r="Y91" i="1"/>
  <c r="Y87" i="1"/>
  <c r="Y83" i="1"/>
  <c r="Y79" i="1"/>
  <c r="Y75" i="1"/>
  <c r="Y71" i="1"/>
  <c r="Y67" i="1"/>
  <c r="Y63" i="1"/>
  <c r="Y59" i="1"/>
  <c r="Y51" i="1"/>
  <c r="Y47" i="1"/>
  <c r="Y43" i="1"/>
  <c r="Y39" i="1"/>
  <c r="Y31" i="1"/>
  <c r="Y27" i="1"/>
  <c r="Y23" i="1"/>
  <c r="Y19" i="1"/>
  <c r="Y15" i="1"/>
  <c r="Y11" i="1"/>
  <c r="Y7" i="1"/>
  <c r="Y119" i="1"/>
  <c r="Y35" i="1"/>
  <c r="M112" i="1"/>
  <c r="M92" i="1"/>
  <c r="M72" i="1"/>
  <c r="M56" i="1"/>
  <c r="M40" i="1"/>
  <c r="M28" i="1"/>
  <c r="S124" i="1"/>
  <c r="S116" i="1"/>
  <c r="S108" i="1"/>
  <c r="S100" i="1"/>
  <c r="S88" i="1"/>
  <c r="S80" i="1"/>
  <c r="S72" i="1"/>
  <c r="S68" i="1"/>
  <c r="S60" i="1"/>
  <c r="S52" i="1"/>
  <c r="S44" i="1"/>
  <c r="S36" i="1"/>
  <c r="S28" i="1"/>
  <c r="S20" i="1"/>
  <c r="S12" i="1"/>
  <c r="S8" i="1"/>
  <c r="V125" i="1"/>
  <c r="V121" i="1"/>
  <c r="V113" i="1"/>
  <c r="V105" i="1"/>
  <c r="V97" i="1"/>
  <c r="V89" i="1"/>
  <c r="V81" i="1"/>
  <c r="V73" i="1"/>
  <c r="V65" i="1"/>
  <c r="V53" i="1"/>
  <c r="V45" i="1"/>
  <c r="V33" i="1"/>
  <c r="V25" i="1"/>
  <c r="V17" i="1"/>
  <c r="V9" i="1"/>
  <c r="AB121" i="1"/>
  <c r="AB109" i="1"/>
  <c r="AB101" i="1"/>
  <c r="AB93" i="1"/>
  <c r="AB85" i="1"/>
  <c r="AB77" i="1"/>
  <c r="AB69" i="1"/>
  <c r="AB61" i="1"/>
  <c r="AB53" i="1"/>
  <c r="AB41" i="1"/>
  <c r="AB33" i="1"/>
  <c r="AB5" i="1"/>
  <c r="M116" i="1"/>
  <c r="M100" i="1"/>
  <c r="M88" i="1"/>
  <c r="M76" i="1"/>
  <c r="M60" i="1"/>
  <c r="M44" i="1"/>
  <c r="M36" i="1"/>
  <c r="M32" i="1"/>
  <c r="M16" i="1"/>
  <c r="M12" i="1"/>
  <c r="M8" i="1"/>
  <c r="S120" i="1"/>
  <c r="S112" i="1"/>
  <c r="S104" i="1"/>
  <c r="S96" i="1"/>
  <c r="S92" i="1"/>
  <c r="S84" i="1"/>
  <c r="S76" i="1"/>
  <c r="S64" i="1"/>
  <c r="S56" i="1"/>
  <c r="S48" i="1"/>
  <c r="S40" i="1"/>
  <c r="S32" i="1"/>
  <c r="S24" i="1"/>
  <c r="S16" i="1"/>
  <c r="V117" i="1"/>
  <c r="V109" i="1"/>
  <c r="V101" i="1"/>
  <c r="V93" i="1"/>
  <c r="V85" i="1"/>
  <c r="V77" i="1"/>
  <c r="V69" i="1"/>
  <c r="V61" i="1"/>
  <c r="V57" i="1"/>
  <c r="V49" i="1"/>
  <c r="V41" i="1"/>
  <c r="V37" i="1"/>
  <c r="V29" i="1"/>
  <c r="V21" i="1"/>
  <c r="V13" i="1"/>
  <c r="V5" i="1"/>
  <c r="AB125" i="1"/>
  <c r="AB117" i="1"/>
  <c r="AB113" i="1"/>
  <c r="AB105" i="1"/>
  <c r="AB97" i="1"/>
  <c r="AB89" i="1"/>
  <c r="AB81" i="1"/>
  <c r="AB73" i="1"/>
  <c r="AB65" i="1"/>
  <c r="AB57" i="1"/>
  <c r="AB49" i="1"/>
  <c r="AB45" i="1"/>
  <c r="AB37" i="1"/>
  <c r="AB29" i="1"/>
  <c r="AB25" i="1"/>
  <c r="AB21" i="1"/>
  <c r="AB17" i="1"/>
  <c r="AB9" i="1"/>
  <c r="M127" i="1"/>
  <c r="M123" i="1"/>
  <c r="M119" i="1"/>
  <c r="M115" i="1"/>
  <c r="M111" i="1"/>
  <c r="M107" i="1"/>
  <c r="M103" i="1"/>
  <c r="M99" i="1"/>
  <c r="M95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V75" i="1"/>
  <c r="Y125" i="1"/>
  <c r="Y121" i="1"/>
  <c r="Y117" i="1"/>
  <c r="Y113" i="1"/>
  <c r="Y109" i="1"/>
  <c r="Y105" i="1"/>
  <c r="Y101" i="1"/>
  <c r="Y97" i="1"/>
  <c r="Y93" i="1"/>
  <c r="Y89" i="1"/>
  <c r="Y85" i="1"/>
  <c r="Y81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9" i="1"/>
  <c r="Y5" i="1"/>
  <c r="Y77" i="1"/>
  <c r="AB13" i="1"/>
  <c r="M124" i="1"/>
  <c r="M104" i="1"/>
  <c r="M84" i="1"/>
  <c r="M64" i="1"/>
  <c r="M48" i="1"/>
  <c r="M24" i="1"/>
  <c r="M118" i="1"/>
  <c r="M106" i="1"/>
  <c r="M94" i="1"/>
  <c r="M82" i="1"/>
  <c r="M70" i="1"/>
  <c r="M58" i="1"/>
  <c r="M46" i="1"/>
  <c r="M34" i="1"/>
  <c r="M22" i="1"/>
  <c r="M10" i="1"/>
  <c r="S122" i="1"/>
  <c r="S110" i="1"/>
  <c r="S98" i="1"/>
  <c r="S86" i="1"/>
  <c r="S74" i="1"/>
  <c r="S58" i="1"/>
  <c r="S46" i="1"/>
  <c r="S34" i="1"/>
  <c r="S22" i="1"/>
  <c r="S10" i="1"/>
  <c r="V115" i="1"/>
  <c r="V111" i="1"/>
  <c r="V103" i="1"/>
  <c r="V95" i="1"/>
  <c r="V87" i="1"/>
  <c r="V79" i="1"/>
  <c r="V67" i="1"/>
  <c r="V123" i="1"/>
  <c r="AB127" i="1"/>
  <c r="AB119" i="1"/>
  <c r="AB111" i="1"/>
  <c r="AB103" i="1"/>
  <c r="AB95" i="1"/>
  <c r="AB87" i="1"/>
  <c r="AB79" i="1"/>
  <c r="AB71" i="1"/>
  <c r="AB63" i="1"/>
  <c r="AB55" i="1"/>
  <c r="AB47" i="1"/>
  <c r="AB39" i="1"/>
  <c r="AB31" i="1"/>
  <c r="AB23" i="1"/>
  <c r="AB15" i="1"/>
  <c r="AB7" i="1"/>
  <c r="AB123" i="1"/>
  <c r="AB91" i="1"/>
  <c r="AB59" i="1"/>
  <c r="AB27" i="1"/>
  <c r="AH127" i="1"/>
  <c r="AH123" i="1"/>
  <c r="AH119" i="1"/>
  <c r="AH115" i="1"/>
  <c r="AH111" i="1"/>
  <c r="AH107" i="1"/>
  <c r="AH103" i="1"/>
  <c r="AH99" i="1"/>
  <c r="AH95" i="1"/>
  <c r="AH91" i="1"/>
  <c r="AH87" i="1"/>
  <c r="AH83" i="1"/>
  <c r="AH79" i="1"/>
  <c r="AH75" i="1"/>
  <c r="AH71" i="1"/>
  <c r="AH67" i="1"/>
  <c r="AH63" i="1"/>
  <c r="AH59" i="1"/>
  <c r="AH55" i="1"/>
  <c r="AH51" i="1"/>
  <c r="AH47" i="1"/>
  <c r="AH43" i="1"/>
  <c r="AH39" i="1"/>
  <c r="AH35" i="1"/>
  <c r="AH31" i="1"/>
  <c r="AH27" i="1"/>
  <c r="AH23" i="1"/>
  <c r="AH19" i="1"/>
  <c r="AH15" i="1"/>
  <c r="AH11" i="1"/>
  <c r="AH7" i="1"/>
  <c r="AH121" i="1"/>
  <c r="AH89" i="1"/>
  <c r="AH57" i="1"/>
  <c r="AH25" i="1"/>
  <c r="AN127" i="1"/>
  <c r="AN123" i="1"/>
  <c r="AN119" i="1"/>
  <c r="AN115" i="1"/>
  <c r="AN111" i="1"/>
  <c r="AN107" i="1"/>
  <c r="AN103" i="1"/>
  <c r="AN99" i="1"/>
  <c r="AN95" i="1"/>
  <c r="AN91" i="1"/>
  <c r="AN87" i="1"/>
  <c r="AN83" i="1"/>
  <c r="AN79" i="1"/>
  <c r="AN75" i="1"/>
  <c r="AN71" i="1"/>
  <c r="AN67" i="1"/>
  <c r="AN63" i="1"/>
  <c r="AN59" i="1"/>
  <c r="AN55" i="1"/>
  <c r="AN51" i="1"/>
  <c r="AN47" i="1"/>
  <c r="AN43" i="1"/>
  <c r="AN39" i="1"/>
  <c r="AN35" i="1"/>
  <c r="AN31" i="1"/>
  <c r="AN27" i="1"/>
  <c r="AN23" i="1"/>
  <c r="AN19" i="1"/>
  <c r="AN15" i="1"/>
  <c r="AN11" i="1"/>
  <c r="AN7" i="1"/>
  <c r="AN125" i="1"/>
  <c r="AN93" i="1"/>
  <c r="AN61" i="1"/>
  <c r="AN29" i="1"/>
  <c r="AQ124" i="1"/>
  <c r="AQ120" i="1"/>
  <c r="AQ116" i="1"/>
  <c r="AQ112" i="1"/>
  <c r="AQ108" i="1"/>
  <c r="AQ104" i="1"/>
  <c r="AQ100" i="1"/>
  <c r="AQ96" i="1"/>
  <c r="AQ92" i="1"/>
  <c r="AQ88" i="1"/>
  <c r="AQ84" i="1"/>
  <c r="AQ80" i="1"/>
  <c r="AQ76" i="1"/>
  <c r="AQ72" i="1"/>
  <c r="AQ68" i="1"/>
  <c r="AQ64" i="1"/>
  <c r="AQ60" i="1"/>
  <c r="AQ56" i="1"/>
  <c r="AQ52" i="1"/>
  <c r="AQ48" i="1"/>
  <c r="AQ44" i="1"/>
  <c r="AQ40" i="1"/>
  <c r="AQ36" i="1"/>
  <c r="AQ32" i="1"/>
  <c r="AQ28" i="1"/>
  <c r="AQ24" i="1"/>
  <c r="AQ20" i="1"/>
  <c r="AQ16" i="1"/>
  <c r="AQ12" i="1"/>
  <c r="AQ8" i="1"/>
  <c r="AW124" i="1"/>
  <c r="AW120" i="1"/>
  <c r="AW116" i="1"/>
  <c r="AW112" i="1"/>
  <c r="AW108" i="1"/>
  <c r="AW104" i="1"/>
  <c r="AW100" i="1"/>
  <c r="AW96" i="1"/>
  <c r="AW92" i="1"/>
  <c r="AW88" i="1"/>
  <c r="AW84" i="1"/>
  <c r="AW80" i="1"/>
  <c r="AW76" i="1"/>
  <c r="AW72" i="1"/>
  <c r="AW68" i="1"/>
  <c r="AW64" i="1"/>
  <c r="AW60" i="1"/>
  <c r="AW56" i="1"/>
  <c r="AW52" i="1"/>
  <c r="AW48" i="1"/>
  <c r="AW44" i="1"/>
  <c r="AW40" i="1"/>
  <c r="AW36" i="1"/>
  <c r="AW32" i="1"/>
  <c r="AW28" i="1"/>
  <c r="AW24" i="1"/>
  <c r="AW20" i="1"/>
  <c r="AW16" i="1"/>
  <c r="AW12" i="1"/>
  <c r="AW8" i="1"/>
  <c r="AW74" i="1"/>
  <c r="AW58" i="1"/>
  <c r="AW42" i="1"/>
  <c r="AZ124" i="1"/>
  <c r="AZ120" i="1"/>
  <c r="AZ116" i="1"/>
  <c r="AZ112" i="1"/>
  <c r="AZ108" i="1"/>
  <c r="AZ104" i="1"/>
  <c r="AZ100" i="1"/>
  <c r="AZ92" i="1"/>
  <c r="AZ88" i="1"/>
  <c r="AZ84" i="1"/>
  <c r="AZ80" i="1"/>
  <c r="AZ76" i="1"/>
  <c r="AZ72" i="1"/>
  <c r="AZ68" i="1"/>
  <c r="AZ60" i="1"/>
  <c r="AZ56" i="1"/>
  <c r="AZ52" i="1"/>
  <c r="AZ48" i="1"/>
  <c r="AZ44" i="1"/>
  <c r="AZ40" i="1"/>
  <c r="AZ36" i="1"/>
  <c r="AZ28" i="1"/>
  <c r="AZ24" i="1"/>
  <c r="AZ20" i="1"/>
  <c r="AZ16" i="1"/>
  <c r="AZ12" i="1"/>
  <c r="AZ8" i="1"/>
  <c r="AZ96" i="1"/>
  <c r="BC124" i="1"/>
  <c r="BC120" i="1"/>
  <c r="BC116" i="1"/>
  <c r="BC112" i="1"/>
  <c r="BC108" i="1"/>
  <c r="BC104" i="1"/>
  <c r="BC100" i="1"/>
  <c r="BC96" i="1"/>
  <c r="BC92" i="1"/>
  <c r="BC88" i="1"/>
  <c r="BC84" i="1"/>
  <c r="BC80" i="1"/>
  <c r="BC76" i="1"/>
  <c r="BC72" i="1"/>
  <c r="BC68" i="1"/>
  <c r="BC64" i="1"/>
  <c r="BC60" i="1"/>
  <c r="BC56" i="1"/>
  <c r="BC52" i="1"/>
  <c r="BC48" i="1"/>
  <c r="BC44" i="1"/>
  <c r="BC40" i="1"/>
  <c r="BC36" i="1"/>
  <c r="BC32" i="1"/>
  <c r="BC28" i="1"/>
  <c r="BC24" i="1"/>
  <c r="BC20" i="1"/>
  <c r="BC16" i="1"/>
  <c r="BC12" i="1"/>
  <c r="BC8" i="1"/>
  <c r="S125" i="1"/>
  <c r="S121" i="1"/>
  <c r="S117" i="1"/>
  <c r="S113" i="1"/>
  <c r="S109" i="1"/>
  <c r="S105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V126" i="1"/>
  <c r="V122" i="1"/>
  <c r="V118" i="1"/>
  <c r="V114" i="1"/>
  <c r="V110" i="1"/>
  <c r="V106" i="1"/>
  <c r="V102" i="1"/>
  <c r="V98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Y126" i="1"/>
  <c r="Y122" i="1"/>
  <c r="Y118" i="1"/>
  <c r="Y114" i="1"/>
  <c r="Y110" i="1"/>
  <c r="Y106" i="1"/>
  <c r="Y102" i="1"/>
  <c r="Y98" i="1"/>
  <c r="Y94" i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Y6" i="1"/>
  <c r="AB126" i="1"/>
  <c r="AB122" i="1"/>
  <c r="AB118" i="1"/>
  <c r="AB114" i="1"/>
  <c r="AB110" i="1"/>
  <c r="AB106" i="1"/>
  <c r="AB102" i="1"/>
  <c r="AB98" i="1"/>
  <c r="AB94" i="1"/>
  <c r="AB90" i="1"/>
  <c r="AB86" i="1"/>
  <c r="AB82" i="1"/>
  <c r="AB78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AB115" i="1"/>
  <c r="AB83" i="1"/>
  <c r="AB51" i="1"/>
  <c r="AB19" i="1"/>
  <c r="AH126" i="1"/>
  <c r="AH122" i="1"/>
  <c r="AH118" i="1"/>
  <c r="AH114" i="1"/>
  <c r="AH110" i="1"/>
  <c r="AH106" i="1"/>
  <c r="AH102" i="1"/>
  <c r="AH98" i="1"/>
  <c r="AH94" i="1"/>
  <c r="AH90" i="1"/>
  <c r="AH86" i="1"/>
  <c r="AH82" i="1"/>
  <c r="AH78" i="1"/>
  <c r="AH74" i="1"/>
  <c r="AH70" i="1"/>
  <c r="AH66" i="1"/>
  <c r="AH62" i="1"/>
  <c r="AH58" i="1"/>
  <c r="AH54" i="1"/>
  <c r="AH50" i="1"/>
  <c r="AH46" i="1"/>
  <c r="AH42" i="1"/>
  <c r="AH38" i="1"/>
  <c r="AH34" i="1"/>
  <c r="AH30" i="1"/>
  <c r="AH26" i="1"/>
  <c r="AH22" i="1"/>
  <c r="AH18" i="1"/>
  <c r="AH14" i="1"/>
  <c r="AH10" i="1"/>
  <c r="AH6" i="1"/>
  <c r="AH113" i="1"/>
  <c r="AH81" i="1"/>
  <c r="AH49" i="1"/>
  <c r="AH17" i="1"/>
  <c r="AN126" i="1"/>
  <c r="AN122" i="1"/>
  <c r="AN118" i="1"/>
  <c r="AN114" i="1"/>
  <c r="AN110" i="1"/>
  <c r="AN106" i="1"/>
  <c r="AN102" i="1"/>
  <c r="AN98" i="1"/>
  <c r="AN94" i="1"/>
  <c r="AN90" i="1"/>
  <c r="AN86" i="1"/>
  <c r="AN82" i="1"/>
  <c r="AN78" i="1"/>
  <c r="AN74" i="1"/>
  <c r="AN70" i="1"/>
  <c r="AN66" i="1"/>
  <c r="AN62" i="1"/>
  <c r="AN58" i="1"/>
  <c r="AN54" i="1"/>
  <c r="AN50" i="1"/>
  <c r="AN46" i="1"/>
  <c r="AN42" i="1"/>
  <c r="AN38" i="1"/>
  <c r="AN34" i="1"/>
  <c r="AN30" i="1"/>
  <c r="AN26" i="1"/>
  <c r="AN22" i="1"/>
  <c r="AN18" i="1"/>
  <c r="AN14" i="1"/>
  <c r="AN10" i="1"/>
  <c r="AN6" i="1"/>
  <c r="AN117" i="1"/>
  <c r="AN85" i="1"/>
  <c r="AN53" i="1"/>
  <c r="AN21" i="1"/>
  <c r="AQ127" i="1"/>
  <c r="AQ119" i="1"/>
  <c r="AQ111" i="1"/>
  <c r="AQ103" i="1"/>
  <c r="AQ95" i="1"/>
  <c r="AQ87" i="1"/>
  <c r="AQ79" i="1"/>
  <c r="AQ71" i="1"/>
  <c r="AQ63" i="1"/>
  <c r="AQ55" i="1"/>
  <c r="AQ47" i="1"/>
  <c r="AQ39" i="1"/>
  <c r="AQ31" i="1"/>
  <c r="AQ23" i="1"/>
  <c r="AQ15" i="1"/>
  <c r="AQ7" i="1"/>
  <c r="AQ123" i="1"/>
  <c r="AQ91" i="1"/>
  <c r="AQ59" i="1"/>
  <c r="AQ27" i="1"/>
  <c r="AW127" i="1"/>
  <c r="AW123" i="1"/>
  <c r="AW115" i="1"/>
  <c r="AW107" i="1"/>
  <c r="AW95" i="1"/>
  <c r="AW87" i="1"/>
  <c r="AW79" i="1"/>
  <c r="AW75" i="1"/>
  <c r="AW67" i="1"/>
  <c r="AW55" i="1"/>
  <c r="AW47" i="1"/>
  <c r="AW39" i="1"/>
  <c r="AW35" i="1"/>
  <c r="AW27" i="1"/>
  <c r="AW19" i="1"/>
  <c r="AW7" i="1"/>
  <c r="AW122" i="1"/>
  <c r="AW103" i="1"/>
  <c r="AW90" i="1"/>
  <c r="AW71" i="1"/>
  <c r="AW51" i="1"/>
  <c r="AW34" i="1"/>
  <c r="AW15" i="1"/>
  <c r="AZ127" i="1"/>
  <c r="AZ123" i="1"/>
  <c r="AZ119" i="1"/>
  <c r="AZ115" i="1"/>
  <c r="AZ111" i="1"/>
  <c r="AZ107" i="1"/>
  <c r="AZ103" i="1"/>
  <c r="AZ99" i="1"/>
  <c r="AZ95" i="1"/>
  <c r="AZ91" i="1"/>
  <c r="AZ87" i="1"/>
  <c r="AZ83" i="1"/>
  <c r="AZ79" i="1"/>
  <c r="AZ75" i="1"/>
  <c r="AZ71" i="1"/>
  <c r="AZ67" i="1"/>
  <c r="AZ63" i="1"/>
  <c r="AZ59" i="1"/>
  <c r="AZ55" i="1"/>
  <c r="AZ51" i="1"/>
  <c r="AZ47" i="1"/>
  <c r="AZ43" i="1"/>
  <c r="AZ39" i="1"/>
  <c r="AZ35" i="1"/>
  <c r="AZ31" i="1"/>
  <c r="AZ27" i="1"/>
  <c r="AZ23" i="1"/>
  <c r="AZ19" i="1"/>
  <c r="AZ15" i="1"/>
  <c r="AZ11" i="1"/>
  <c r="AZ7" i="1"/>
  <c r="AZ109" i="1"/>
  <c r="AZ93" i="1"/>
  <c r="AZ73" i="1"/>
  <c r="AZ53" i="1"/>
  <c r="AZ33" i="1"/>
  <c r="AZ17" i="1"/>
  <c r="BC127" i="1"/>
  <c r="BC123" i="1"/>
  <c r="BC119" i="1"/>
  <c r="BC115" i="1"/>
  <c r="BC111" i="1"/>
  <c r="BC107" i="1"/>
  <c r="BC103" i="1"/>
  <c r="BC99" i="1"/>
  <c r="BC95" i="1"/>
  <c r="BC91" i="1"/>
  <c r="BC87" i="1"/>
  <c r="BC83" i="1"/>
  <c r="BC79" i="1"/>
  <c r="BC75" i="1"/>
  <c r="BC71" i="1"/>
  <c r="BC67" i="1"/>
  <c r="BC63" i="1"/>
  <c r="BC59" i="1"/>
  <c r="BC55" i="1"/>
  <c r="BC51" i="1"/>
  <c r="BC47" i="1"/>
  <c r="BC43" i="1"/>
  <c r="BC39" i="1"/>
  <c r="BC35" i="1"/>
  <c r="BC31" i="1"/>
  <c r="BC27" i="1"/>
  <c r="BC23" i="1"/>
  <c r="BC19" i="1"/>
  <c r="BC15" i="1"/>
  <c r="BC11" i="1"/>
  <c r="BC7" i="1"/>
  <c r="BC117" i="1"/>
  <c r="BC73" i="1"/>
  <c r="BC25" i="1"/>
  <c r="AH125" i="1"/>
  <c r="AH117" i="1"/>
  <c r="AH109" i="1"/>
  <c r="AH101" i="1"/>
  <c r="AH93" i="1"/>
  <c r="AH85" i="1"/>
  <c r="AH77" i="1"/>
  <c r="AH69" i="1"/>
  <c r="AH61" i="1"/>
  <c r="AH53" i="1"/>
  <c r="AH45" i="1"/>
  <c r="AH37" i="1"/>
  <c r="AH29" i="1"/>
  <c r="AH21" i="1"/>
  <c r="AH13" i="1"/>
  <c r="AH5" i="1"/>
  <c r="AH105" i="1"/>
  <c r="AH73" i="1"/>
  <c r="AH41" i="1"/>
  <c r="AH9" i="1"/>
  <c r="AN121" i="1"/>
  <c r="AN113" i="1"/>
  <c r="AN105" i="1"/>
  <c r="AN97" i="1"/>
  <c r="AN89" i="1"/>
  <c r="AN81" i="1"/>
  <c r="AN73" i="1"/>
  <c r="AN65" i="1"/>
  <c r="AN57" i="1"/>
  <c r="AN49" i="1"/>
  <c r="AN41" i="1"/>
  <c r="AN33" i="1"/>
  <c r="AN25" i="1"/>
  <c r="AN17" i="1"/>
  <c r="AN9" i="1"/>
  <c r="AN109" i="1"/>
  <c r="AN77" i="1"/>
  <c r="AN45" i="1"/>
  <c r="AN13" i="1"/>
  <c r="AQ126" i="1"/>
  <c r="AQ122" i="1"/>
  <c r="AQ118" i="1"/>
  <c r="AQ114" i="1"/>
  <c r="AQ110" i="1"/>
  <c r="AQ106" i="1"/>
  <c r="AQ102" i="1"/>
  <c r="AQ98" i="1"/>
  <c r="AQ94" i="1"/>
  <c r="AQ90" i="1"/>
  <c r="AQ86" i="1"/>
  <c r="AQ82" i="1"/>
  <c r="AQ78" i="1"/>
  <c r="AQ74" i="1"/>
  <c r="AQ70" i="1"/>
  <c r="AQ66" i="1"/>
  <c r="AQ62" i="1"/>
  <c r="AQ58" i="1"/>
  <c r="AQ54" i="1"/>
  <c r="AQ50" i="1"/>
  <c r="AQ46" i="1"/>
  <c r="AQ42" i="1"/>
  <c r="AQ38" i="1"/>
  <c r="AQ34" i="1"/>
  <c r="AQ30" i="1"/>
  <c r="AQ26" i="1"/>
  <c r="AQ22" i="1"/>
  <c r="AQ18" i="1"/>
  <c r="AQ14" i="1"/>
  <c r="AQ10" i="1"/>
  <c r="AQ6" i="1"/>
  <c r="AW126" i="1"/>
  <c r="AW118" i="1"/>
  <c r="AW114" i="1"/>
  <c r="AW110" i="1"/>
  <c r="AW106" i="1"/>
  <c r="AW102" i="1"/>
  <c r="AW94" i="1"/>
  <c r="AW86" i="1"/>
  <c r="AW78" i="1"/>
  <c r="AW70" i="1"/>
  <c r="AW66" i="1"/>
  <c r="AW62" i="1"/>
  <c r="AW54" i="1"/>
  <c r="AW46" i="1"/>
  <c r="AW38" i="1"/>
  <c r="AW30" i="1"/>
  <c r="AW22" i="1"/>
  <c r="AW18" i="1"/>
  <c r="AW14" i="1"/>
  <c r="AW6" i="1"/>
  <c r="AW50" i="1"/>
  <c r="AZ126" i="1"/>
  <c r="AZ122" i="1"/>
  <c r="AZ118" i="1"/>
  <c r="AZ114" i="1"/>
  <c r="AZ110" i="1"/>
  <c r="AZ106" i="1"/>
  <c r="AZ102" i="1"/>
  <c r="AZ98" i="1"/>
  <c r="AZ94" i="1"/>
  <c r="AZ90" i="1"/>
  <c r="AZ86" i="1"/>
  <c r="AZ82" i="1"/>
  <c r="AZ78" i="1"/>
  <c r="AZ74" i="1"/>
  <c r="AZ70" i="1"/>
  <c r="AZ66" i="1"/>
  <c r="AZ62" i="1"/>
  <c r="AZ58" i="1"/>
  <c r="AZ54" i="1"/>
  <c r="AZ50" i="1"/>
  <c r="AZ46" i="1"/>
  <c r="AZ42" i="1"/>
  <c r="AZ38" i="1"/>
  <c r="AZ34" i="1"/>
  <c r="AZ30" i="1"/>
  <c r="AZ26" i="1"/>
  <c r="AZ22" i="1"/>
  <c r="AZ18" i="1"/>
  <c r="AZ14" i="1"/>
  <c r="AZ10" i="1"/>
  <c r="AZ6" i="1"/>
  <c r="AZ32" i="1"/>
  <c r="BC126" i="1"/>
  <c r="BC122" i="1"/>
  <c r="BC118" i="1"/>
  <c r="BC114" i="1"/>
  <c r="BC110" i="1"/>
  <c r="BC106" i="1"/>
  <c r="BC102" i="1"/>
  <c r="BC98" i="1"/>
  <c r="BC94" i="1"/>
  <c r="BC90" i="1"/>
  <c r="BC86" i="1"/>
  <c r="BC82" i="1"/>
  <c r="BC78" i="1"/>
  <c r="BC74" i="1"/>
  <c r="BC70" i="1"/>
  <c r="BC66" i="1"/>
  <c r="BC62" i="1"/>
  <c r="BC58" i="1"/>
  <c r="BC54" i="1"/>
  <c r="BC50" i="1"/>
  <c r="BC46" i="1"/>
  <c r="BC42" i="1"/>
  <c r="BC38" i="1"/>
  <c r="BC34" i="1"/>
  <c r="BC30" i="1"/>
  <c r="BC26" i="1"/>
  <c r="BC22" i="1"/>
  <c r="BC18" i="1"/>
  <c r="BC14" i="1"/>
  <c r="BC10" i="1"/>
  <c r="BC6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V124" i="1"/>
  <c r="V120" i="1"/>
  <c r="V116" i="1"/>
  <c r="V112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Y124" i="1"/>
  <c r="Y120" i="1"/>
  <c r="Y116" i="1"/>
  <c r="Y112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AB124" i="1"/>
  <c r="AB120" i="1"/>
  <c r="AB116" i="1"/>
  <c r="AB112" i="1"/>
  <c r="AB108" i="1"/>
  <c r="AB104" i="1"/>
  <c r="AB100" i="1"/>
  <c r="AB96" i="1"/>
  <c r="AB92" i="1"/>
  <c r="AB88" i="1"/>
  <c r="AB84" i="1"/>
  <c r="AB80" i="1"/>
  <c r="AB76" i="1"/>
  <c r="AB72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AB99" i="1"/>
  <c r="AB67" i="1"/>
  <c r="AB35" i="1"/>
  <c r="AB11" i="1"/>
  <c r="AH124" i="1"/>
  <c r="AH120" i="1"/>
  <c r="AH116" i="1"/>
  <c r="AH112" i="1"/>
  <c r="AH108" i="1"/>
  <c r="AH104" i="1"/>
  <c r="AH100" i="1"/>
  <c r="AH96" i="1"/>
  <c r="AH92" i="1"/>
  <c r="AH88" i="1"/>
  <c r="AH84" i="1"/>
  <c r="AH80" i="1"/>
  <c r="AH76" i="1"/>
  <c r="AH72" i="1"/>
  <c r="AH68" i="1"/>
  <c r="AH64" i="1"/>
  <c r="AH60" i="1"/>
  <c r="AH56" i="1"/>
  <c r="AH52" i="1"/>
  <c r="AH48" i="1"/>
  <c r="AH44" i="1"/>
  <c r="AH40" i="1"/>
  <c r="AH36" i="1"/>
  <c r="AH32" i="1"/>
  <c r="AH28" i="1"/>
  <c r="AH24" i="1"/>
  <c r="AH20" i="1"/>
  <c r="AH16" i="1"/>
  <c r="AH12" i="1"/>
  <c r="AH8" i="1"/>
  <c r="AH97" i="1"/>
  <c r="AH65" i="1"/>
  <c r="AH33" i="1"/>
  <c r="AN124" i="1"/>
  <c r="AN120" i="1"/>
  <c r="AN116" i="1"/>
  <c r="AN112" i="1"/>
  <c r="AN108" i="1"/>
  <c r="AN104" i="1"/>
  <c r="AN100" i="1"/>
  <c r="AN96" i="1"/>
  <c r="AN92" i="1"/>
  <c r="AN88" i="1"/>
  <c r="AN84" i="1"/>
  <c r="AN80" i="1"/>
  <c r="AN76" i="1"/>
  <c r="AN72" i="1"/>
  <c r="AN68" i="1"/>
  <c r="AN64" i="1"/>
  <c r="AN60" i="1"/>
  <c r="AN56" i="1"/>
  <c r="AN52" i="1"/>
  <c r="AN48" i="1"/>
  <c r="AN44" i="1"/>
  <c r="AN40" i="1"/>
  <c r="AN36" i="1"/>
  <c r="AN32" i="1"/>
  <c r="AN28" i="1"/>
  <c r="AN24" i="1"/>
  <c r="AN20" i="1"/>
  <c r="AN16" i="1"/>
  <c r="AN12" i="1"/>
  <c r="AN8" i="1"/>
  <c r="AN101" i="1"/>
  <c r="AN69" i="1"/>
  <c r="AN37" i="1"/>
  <c r="AN5" i="1"/>
  <c r="AQ125" i="1"/>
  <c r="AQ121" i="1"/>
  <c r="AQ117" i="1"/>
  <c r="AQ113" i="1"/>
  <c r="AQ109" i="1"/>
  <c r="AQ105" i="1"/>
  <c r="AQ101" i="1"/>
  <c r="AQ97" i="1"/>
  <c r="AQ93" i="1"/>
  <c r="AQ89" i="1"/>
  <c r="AQ85" i="1"/>
  <c r="AQ81" i="1"/>
  <c r="AQ77" i="1"/>
  <c r="AQ73" i="1"/>
  <c r="AQ69" i="1"/>
  <c r="AQ65" i="1"/>
  <c r="AQ61" i="1"/>
  <c r="AQ57" i="1"/>
  <c r="AQ53" i="1"/>
  <c r="AQ49" i="1"/>
  <c r="AQ45" i="1"/>
  <c r="AQ41" i="1"/>
  <c r="AQ37" i="1"/>
  <c r="AQ33" i="1"/>
  <c r="AQ29" i="1"/>
  <c r="AQ25" i="1"/>
  <c r="AQ21" i="1"/>
  <c r="AQ17" i="1"/>
  <c r="AQ13" i="1"/>
  <c r="AQ9" i="1"/>
  <c r="AQ5" i="1"/>
  <c r="AQ107" i="1"/>
  <c r="AQ75" i="1"/>
  <c r="AQ43" i="1"/>
  <c r="AW125" i="1"/>
  <c r="AW121" i="1"/>
  <c r="AW117" i="1"/>
  <c r="AW113" i="1"/>
  <c r="AW105" i="1"/>
  <c r="AW101" i="1"/>
  <c r="AW97" i="1"/>
  <c r="AW93" i="1"/>
  <c r="AW89" i="1"/>
  <c r="AW85" i="1"/>
  <c r="AW81" i="1"/>
  <c r="AW77" i="1"/>
  <c r="AW73" i="1"/>
  <c r="AW69" i="1"/>
  <c r="AW65" i="1"/>
  <c r="AW61" i="1"/>
  <c r="AW57" i="1"/>
  <c r="AW53" i="1"/>
  <c r="AW49" i="1"/>
  <c r="AW45" i="1"/>
  <c r="AW41" i="1"/>
  <c r="AW37" i="1"/>
  <c r="AW33" i="1"/>
  <c r="AW29" i="1"/>
  <c r="AW25" i="1"/>
  <c r="AW21" i="1"/>
  <c r="AW17" i="1"/>
  <c r="AW13" i="1"/>
  <c r="AW9" i="1"/>
  <c r="AW5" i="1"/>
  <c r="AW111" i="1"/>
  <c r="AW98" i="1"/>
  <c r="AW82" i="1"/>
  <c r="AW26" i="1"/>
  <c r="AW10" i="1"/>
  <c r="AZ121" i="1"/>
  <c r="AZ101" i="1"/>
  <c r="AZ89" i="1"/>
  <c r="AZ69" i="1"/>
  <c r="AZ57" i="1"/>
  <c r="AZ37" i="1"/>
  <c r="AZ25" i="1"/>
  <c r="AZ5" i="1"/>
  <c r="AZ117" i="1"/>
  <c r="AZ97" i="1"/>
  <c r="AZ81" i="1"/>
  <c r="AZ64" i="1"/>
  <c r="AZ45" i="1"/>
  <c r="AZ29" i="1"/>
  <c r="AZ9" i="1"/>
  <c r="BC125" i="1"/>
  <c r="BC121" i="1"/>
  <c r="BC113" i="1"/>
  <c r="BC109" i="1"/>
  <c r="BC105" i="1"/>
  <c r="BC97" i="1"/>
  <c r="BC93" i="1"/>
  <c r="BC85" i="1"/>
  <c r="BC77" i="1"/>
  <c r="BC69" i="1"/>
  <c r="BC61" i="1"/>
  <c r="BC57" i="1"/>
  <c r="BC49" i="1"/>
  <c r="BC45" i="1"/>
  <c r="BC41" i="1"/>
  <c r="BC33" i="1"/>
  <c r="BC29" i="1"/>
  <c r="BC21" i="1"/>
  <c r="BC13" i="1"/>
  <c r="BC5" i="1"/>
  <c r="BC89" i="1"/>
  <c r="BC53" i="1"/>
  <c r="BC9" i="1"/>
  <c r="I4" i="1"/>
  <c r="J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3" i="1"/>
  <c r="J3" i="1" s="1"/>
  <c r="F4" i="1"/>
  <c r="G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3" i="1"/>
  <c r="G3" i="1" s="1"/>
  <c r="Y525" i="1" l="1"/>
  <c r="T327" i="1"/>
  <c r="T590" i="1"/>
  <c r="T458" i="1"/>
  <c r="S363" i="1"/>
  <c r="S626" i="1"/>
  <c r="S494" i="1"/>
  <c r="R275" i="1"/>
  <c r="R538" i="1"/>
  <c r="R406" i="1"/>
  <c r="R339" i="1"/>
  <c r="R602" i="1"/>
  <c r="R470" i="1"/>
  <c r="R371" i="1"/>
  <c r="R634" i="1"/>
  <c r="R502" i="1"/>
  <c r="P550" i="1"/>
  <c r="P418" i="1"/>
  <c r="P614" i="1"/>
  <c r="P482" i="1"/>
  <c r="O278" i="1"/>
  <c r="O409" i="1"/>
  <c r="O541" i="1"/>
  <c r="O358" i="1"/>
  <c r="O489" i="1"/>
  <c r="O621" i="1"/>
  <c r="N290" i="1"/>
  <c r="N553" i="1"/>
  <c r="N421" i="1"/>
  <c r="N338" i="1"/>
  <c r="N601" i="1"/>
  <c r="N469" i="1"/>
  <c r="L596" i="1"/>
  <c r="L464" i="1"/>
  <c r="L346" i="1"/>
  <c r="L609" i="1"/>
  <c r="L477" i="1"/>
  <c r="K553" i="1"/>
  <c r="K421" i="1"/>
  <c r="K617" i="1"/>
  <c r="K485" i="1"/>
  <c r="J561" i="1"/>
  <c r="J429" i="1"/>
  <c r="J625" i="1"/>
  <c r="J493" i="1"/>
  <c r="I305" i="1"/>
  <c r="I568" i="1"/>
  <c r="I436" i="1"/>
  <c r="I632" i="1"/>
  <c r="I500" i="1"/>
  <c r="T308" i="1"/>
  <c r="T571" i="1"/>
  <c r="T439" i="1"/>
  <c r="T372" i="1"/>
  <c r="T635" i="1"/>
  <c r="T503" i="1"/>
  <c r="S292" i="1"/>
  <c r="S555" i="1"/>
  <c r="S423" i="1"/>
  <c r="S356" i="1"/>
  <c r="S619" i="1"/>
  <c r="S487" i="1"/>
  <c r="R304" i="1"/>
  <c r="R567" i="1"/>
  <c r="R435" i="1"/>
  <c r="P539" i="1"/>
  <c r="P407" i="1"/>
  <c r="P603" i="1"/>
  <c r="P471" i="1"/>
  <c r="O343" i="1"/>
  <c r="O474" i="1"/>
  <c r="O606" i="1"/>
  <c r="O387" i="1"/>
  <c r="O518" i="1"/>
  <c r="O650" i="1"/>
  <c r="N359" i="1"/>
  <c r="N622" i="1"/>
  <c r="N490" i="1"/>
  <c r="T305" i="1"/>
  <c r="T568" i="1"/>
  <c r="T436" i="1"/>
  <c r="T353" i="1"/>
  <c r="T616" i="1"/>
  <c r="T484" i="1"/>
  <c r="S375" i="1"/>
  <c r="S638" i="1"/>
  <c r="S506" i="1"/>
  <c r="S333" i="1"/>
  <c r="S596" i="1"/>
  <c r="S464" i="1"/>
  <c r="R281" i="1"/>
  <c r="R544" i="1"/>
  <c r="R412" i="1"/>
  <c r="R381" i="1"/>
  <c r="R644" i="1"/>
  <c r="R512" i="1"/>
  <c r="P608" i="1"/>
  <c r="P476" i="1"/>
  <c r="O292" i="1"/>
  <c r="O423" i="1"/>
  <c r="O555" i="1"/>
  <c r="O356" i="1"/>
  <c r="O487" i="1"/>
  <c r="O619" i="1"/>
  <c r="N347" i="1"/>
  <c r="N610" i="1"/>
  <c r="N478" i="1"/>
  <c r="N328" i="1"/>
  <c r="N591" i="1"/>
  <c r="N459" i="1"/>
  <c r="N392" i="1"/>
  <c r="N655" i="1"/>
  <c r="N523" i="1"/>
  <c r="L316" i="1"/>
  <c r="L579" i="1"/>
  <c r="L447" i="1"/>
  <c r="K535" i="1"/>
  <c r="K403" i="1"/>
  <c r="K599" i="1"/>
  <c r="K467" i="1"/>
  <c r="J539" i="1"/>
  <c r="J407" i="1"/>
  <c r="J603" i="1"/>
  <c r="J471" i="1"/>
  <c r="J635" i="1"/>
  <c r="J503" i="1"/>
  <c r="I295" i="1"/>
  <c r="I558" i="1"/>
  <c r="I426" i="1"/>
  <c r="I359" i="1"/>
  <c r="I622" i="1"/>
  <c r="I490" i="1"/>
  <c r="T302" i="1"/>
  <c r="T565" i="1"/>
  <c r="T433" i="1"/>
  <c r="T366" i="1"/>
  <c r="T629" i="1"/>
  <c r="T497" i="1"/>
  <c r="S310" i="1"/>
  <c r="S573" i="1"/>
  <c r="S441" i="1"/>
  <c r="R324" i="1"/>
  <c r="R587" i="1"/>
  <c r="R455" i="1"/>
  <c r="R330" i="1"/>
  <c r="R593" i="1"/>
  <c r="R461" i="1"/>
  <c r="P537" i="1"/>
  <c r="P405" i="1"/>
  <c r="P601" i="1"/>
  <c r="P469" i="1"/>
  <c r="O359" i="1"/>
  <c r="O490" i="1"/>
  <c r="O622" i="1"/>
  <c r="O329" i="1"/>
  <c r="O460" i="1"/>
  <c r="O592" i="1"/>
  <c r="O393" i="1"/>
  <c r="O524" i="1"/>
  <c r="O656" i="1"/>
  <c r="N317" i="1"/>
  <c r="N580" i="1"/>
  <c r="N448" i="1"/>
  <c r="N381" i="1"/>
  <c r="N644" i="1"/>
  <c r="N512" i="1"/>
  <c r="L600" i="1"/>
  <c r="L468" i="1"/>
  <c r="J389" i="1"/>
  <c r="J652" i="1"/>
  <c r="J520" i="1"/>
  <c r="I639" i="1"/>
  <c r="I507" i="1"/>
  <c r="G633" i="1"/>
  <c r="G501" i="1"/>
  <c r="K570" i="1"/>
  <c r="K438" i="1"/>
  <c r="K622" i="1"/>
  <c r="K490" i="1"/>
  <c r="G560" i="1"/>
  <c r="G428" i="1"/>
  <c r="G628" i="1"/>
  <c r="G496" i="1"/>
  <c r="L295" i="1"/>
  <c r="L558" i="1"/>
  <c r="L426" i="1"/>
  <c r="J550" i="1"/>
  <c r="J418" i="1"/>
  <c r="G586" i="1"/>
  <c r="G454" i="1"/>
  <c r="E533" i="1"/>
  <c r="E401" i="1"/>
  <c r="T355" i="1"/>
  <c r="T618" i="1"/>
  <c r="T486" i="1"/>
  <c r="T315" i="1"/>
  <c r="T578" i="1"/>
  <c r="T446" i="1"/>
  <c r="T371" i="1"/>
  <c r="T634" i="1"/>
  <c r="T502" i="1"/>
  <c r="S271" i="1"/>
  <c r="S534" i="1"/>
  <c r="S402" i="1"/>
  <c r="R276" i="1"/>
  <c r="R539" i="1"/>
  <c r="R407" i="1"/>
  <c r="R283" i="1"/>
  <c r="R546" i="1"/>
  <c r="R414" i="1"/>
  <c r="R315" i="1"/>
  <c r="R578" i="1"/>
  <c r="R446" i="1"/>
  <c r="R347" i="1"/>
  <c r="R610" i="1"/>
  <c r="R478" i="1"/>
  <c r="R383" i="1"/>
  <c r="R646" i="1"/>
  <c r="R514" i="1"/>
  <c r="P542" i="1"/>
  <c r="P410" i="1"/>
  <c r="P590" i="1"/>
  <c r="P458" i="1"/>
  <c r="P622" i="1"/>
  <c r="P490" i="1"/>
  <c r="P638" i="1"/>
  <c r="P506" i="1"/>
  <c r="O367" i="1"/>
  <c r="O498" i="1"/>
  <c r="O630" i="1"/>
  <c r="O302" i="1"/>
  <c r="O433" i="1"/>
  <c r="O565" i="1"/>
  <c r="O334" i="1"/>
  <c r="O465" i="1"/>
  <c r="O597" i="1"/>
  <c r="O366" i="1"/>
  <c r="O497" i="1"/>
  <c r="O629" i="1"/>
  <c r="N331" i="1"/>
  <c r="N594" i="1"/>
  <c r="N462" i="1"/>
  <c r="N314" i="1"/>
  <c r="N577" i="1"/>
  <c r="N445" i="1"/>
  <c r="N346" i="1"/>
  <c r="N609" i="1"/>
  <c r="N477" i="1"/>
  <c r="N378" i="1"/>
  <c r="N641" i="1"/>
  <c r="N509" i="1"/>
  <c r="L274" i="1"/>
  <c r="L537" i="1"/>
  <c r="L405" i="1"/>
  <c r="L306" i="1"/>
  <c r="L569" i="1"/>
  <c r="L437" i="1"/>
  <c r="L338" i="1"/>
  <c r="L601" i="1"/>
  <c r="L469" i="1"/>
  <c r="L370" i="1"/>
  <c r="L633" i="1"/>
  <c r="L501" i="1"/>
  <c r="K561" i="1"/>
  <c r="K429" i="1"/>
  <c r="K593" i="1"/>
  <c r="K461" i="1"/>
  <c r="K625" i="1"/>
  <c r="K493" i="1"/>
  <c r="J537" i="1"/>
  <c r="J405" i="1"/>
  <c r="J569" i="1"/>
  <c r="J437" i="1"/>
  <c r="J601" i="1"/>
  <c r="J469" i="1"/>
  <c r="J633" i="1"/>
  <c r="J501" i="1"/>
  <c r="I544" i="1"/>
  <c r="I412" i="1"/>
  <c r="I313" i="1"/>
  <c r="I576" i="1"/>
  <c r="I444" i="1"/>
  <c r="I345" i="1"/>
  <c r="I608" i="1"/>
  <c r="I476" i="1"/>
  <c r="I377" i="1"/>
  <c r="I640" i="1"/>
  <c r="I508" i="1"/>
  <c r="T284" i="1"/>
  <c r="T547" i="1"/>
  <c r="T415" i="1"/>
  <c r="T316" i="1"/>
  <c r="T579" i="1"/>
  <c r="T447" i="1"/>
  <c r="T348" i="1"/>
  <c r="T611" i="1"/>
  <c r="T479" i="1"/>
  <c r="T380" i="1"/>
  <c r="T643" i="1"/>
  <c r="T511" i="1"/>
  <c r="S284" i="1"/>
  <c r="S547" i="1"/>
  <c r="S415" i="1"/>
  <c r="S316" i="1"/>
  <c r="S579" i="1"/>
  <c r="S447" i="1"/>
  <c r="S348" i="1"/>
  <c r="S611" i="1"/>
  <c r="S479" i="1"/>
  <c r="S380" i="1"/>
  <c r="S643" i="1"/>
  <c r="S511" i="1"/>
  <c r="R288" i="1"/>
  <c r="R551" i="1"/>
  <c r="R419" i="1"/>
  <c r="R344" i="1"/>
  <c r="R607" i="1"/>
  <c r="R475" i="1"/>
  <c r="R392" i="1"/>
  <c r="R655" i="1"/>
  <c r="R523" i="1"/>
  <c r="P563" i="1"/>
  <c r="P431" i="1"/>
  <c r="P595" i="1"/>
  <c r="P463" i="1"/>
  <c r="P627" i="1"/>
  <c r="P495" i="1"/>
  <c r="O279" i="1"/>
  <c r="O410" i="1"/>
  <c r="O542" i="1"/>
  <c r="O307" i="1"/>
  <c r="O438" i="1"/>
  <c r="O570" i="1"/>
  <c r="O371" i="1"/>
  <c r="O502" i="1"/>
  <c r="O634" i="1"/>
  <c r="N279" i="1"/>
  <c r="N542" i="1"/>
  <c r="N410" i="1"/>
  <c r="N343" i="1"/>
  <c r="N606" i="1"/>
  <c r="N474" i="1"/>
  <c r="T339" i="1"/>
  <c r="T602" i="1"/>
  <c r="T470" i="1"/>
  <c r="T297" i="1"/>
  <c r="T560" i="1"/>
  <c r="T428" i="1"/>
  <c r="T329" i="1"/>
  <c r="T592" i="1"/>
  <c r="T460" i="1"/>
  <c r="T361" i="1"/>
  <c r="T624" i="1"/>
  <c r="T492" i="1"/>
  <c r="T393" i="1"/>
  <c r="T656" i="1"/>
  <c r="T524" i="1"/>
  <c r="S277" i="1"/>
  <c r="S540" i="1"/>
  <c r="S408" i="1"/>
  <c r="S309" i="1"/>
  <c r="S572" i="1"/>
  <c r="S440" i="1"/>
  <c r="S325" i="1"/>
  <c r="S588" i="1"/>
  <c r="S456" i="1"/>
  <c r="S341" i="1"/>
  <c r="S604" i="1"/>
  <c r="S472" i="1"/>
  <c r="S357" i="1"/>
  <c r="S620" i="1"/>
  <c r="S488" i="1"/>
  <c r="S373" i="1"/>
  <c r="S636" i="1"/>
  <c r="S504" i="1"/>
  <c r="S389" i="1"/>
  <c r="S652" i="1"/>
  <c r="S520" i="1"/>
  <c r="R388" i="1"/>
  <c r="R651" i="1"/>
  <c r="R519" i="1"/>
  <c r="R301" i="1"/>
  <c r="R564" i="1"/>
  <c r="R432" i="1"/>
  <c r="R333" i="1"/>
  <c r="R596" i="1"/>
  <c r="R464" i="1"/>
  <c r="R361" i="1"/>
  <c r="R624" i="1"/>
  <c r="R492" i="1"/>
  <c r="R393" i="1"/>
  <c r="R656" i="1"/>
  <c r="R524" i="1"/>
  <c r="P652" i="1"/>
  <c r="P520" i="1"/>
  <c r="P560" i="1"/>
  <c r="P428" i="1"/>
  <c r="P592" i="1"/>
  <c r="P460" i="1"/>
  <c r="P624" i="1"/>
  <c r="P492" i="1"/>
  <c r="P656" i="1"/>
  <c r="P524" i="1"/>
  <c r="O383" i="1"/>
  <c r="O514" i="1"/>
  <c r="O646" i="1"/>
  <c r="O284" i="1"/>
  <c r="O415" i="1"/>
  <c r="O547" i="1"/>
  <c r="O300" i="1"/>
  <c r="O431" i="1"/>
  <c r="O563" i="1"/>
  <c r="O316" i="1"/>
  <c r="O447" i="1"/>
  <c r="O579" i="1"/>
  <c r="O332" i="1"/>
  <c r="O463" i="1"/>
  <c r="O595" i="1"/>
  <c r="O348" i="1"/>
  <c r="O479" i="1"/>
  <c r="O611" i="1"/>
  <c r="O364" i="1"/>
  <c r="O495" i="1"/>
  <c r="O627" i="1"/>
  <c r="O380" i="1"/>
  <c r="O511" i="1"/>
  <c r="O643" i="1"/>
  <c r="N283" i="1"/>
  <c r="N546" i="1"/>
  <c r="N414" i="1"/>
  <c r="N272" i="1"/>
  <c r="N535" i="1"/>
  <c r="N403" i="1"/>
  <c r="N288" i="1"/>
  <c r="N551" i="1"/>
  <c r="N419" i="1"/>
  <c r="N304" i="1"/>
  <c r="N567" i="1"/>
  <c r="N435" i="1"/>
  <c r="N320" i="1"/>
  <c r="N583" i="1"/>
  <c r="N451" i="1"/>
  <c r="N336" i="1"/>
  <c r="N599" i="1"/>
  <c r="N467" i="1"/>
  <c r="N368" i="1"/>
  <c r="N631" i="1"/>
  <c r="N499" i="1"/>
  <c r="L317" i="1"/>
  <c r="L580" i="1"/>
  <c r="L448" i="1"/>
  <c r="L292" i="1"/>
  <c r="L555" i="1"/>
  <c r="L423" i="1"/>
  <c r="L324" i="1"/>
  <c r="L587" i="1"/>
  <c r="L455" i="1"/>
  <c r="L356" i="1"/>
  <c r="L619" i="1"/>
  <c r="L487" i="1"/>
  <c r="L388" i="1"/>
  <c r="L651" i="1"/>
  <c r="L519" i="1"/>
  <c r="K575" i="1"/>
  <c r="K443" i="1"/>
  <c r="K607" i="1"/>
  <c r="K475" i="1"/>
  <c r="K639" i="1"/>
  <c r="K507" i="1"/>
  <c r="J547" i="1"/>
  <c r="J415" i="1"/>
  <c r="J579" i="1"/>
  <c r="J447" i="1"/>
  <c r="J611" i="1"/>
  <c r="J479" i="1"/>
  <c r="J643" i="1"/>
  <c r="J511" i="1"/>
  <c r="I287" i="1"/>
  <c r="I550" i="1"/>
  <c r="I418" i="1"/>
  <c r="I319" i="1"/>
  <c r="I582" i="1"/>
  <c r="I450" i="1"/>
  <c r="I351" i="1"/>
  <c r="I614" i="1"/>
  <c r="I482" i="1"/>
  <c r="I383" i="1"/>
  <c r="I646" i="1"/>
  <c r="I514" i="1"/>
  <c r="T294" i="1"/>
  <c r="T557" i="1"/>
  <c r="T425" i="1"/>
  <c r="T326" i="1"/>
  <c r="T589" i="1"/>
  <c r="T457" i="1"/>
  <c r="T358" i="1"/>
  <c r="T621" i="1"/>
  <c r="T489" i="1"/>
  <c r="T390" i="1"/>
  <c r="T653" i="1"/>
  <c r="T521" i="1"/>
  <c r="S302" i="1"/>
  <c r="S565" i="1"/>
  <c r="S433" i="1"/>
  <c r="S318" i="1"/>
  <c r="S581" i="1"/>
  <c r="S449" i="1"/>
  <c r="S354" i="1"/>
  <c r="S617" i="1"/>
  <c r="S485" i="1"/>
  <c r="R274" i="1"/>
  <c r="R537" i="1"/>
  <c r="R405" i="1"/>
  <c r="R306" i="1"/>
  <c r="R569" i="1"/>
  <c r="R437" i="1"/>
  <c r="R338" i="1"/>
  <c r="R601" i="1"/>
  <c r="R469" i="1"/>
  <c r="R370" i="1"/>
  <c r="R633" i="1"/>
  <c r="R501" i="1"/>
  <c r="P545" i="1"/>
  <c r="P413" i="1"/>
  <c r="P561" i="1"/>
  <c r="P429" i="1"/>
  <c r="P593" i="1"/>
  <c r="P461" i="1"/>
  <c r="P625" i="1"/>
  <c r="P493" i="1"/>
  <c r="O295" i="1"/>
  <c r="O426" i="1"/>
  <c r="O558" i="1"/>
  <c r="O289" i="1"/>
  <c r="O420" i="1"/>
  <c r="O552" i="1"/>
  <c r="O321" i="1"/>
  <c r="O452" i="1"/>
  <c r="O584" i="1"/>
  <c r="O353" i="1"/>
  <c r="O484" i="1"/>
  <c r="O616" i="1"/>
  <c r="O385" i="1"/>
  <c r="O516" i="1"/>
  <c r="O648" i="1"/>
  <c r="N277" i="1"/>
  <c r="N540" i="1"/>
  <c r="N408" i="1"/>
  <c r="N309" i="1"/>
  <c r="N572" i="1"/>
  <c r="N440" i="1"/>
  <c r="N341" i="1"/>
  <c r="N604" i="1"/>
  <c r="N472" i="1"/>
  <c r="N373" i="1"/>
  <c r="N636" i="1"/>
  <c r="N504" i="1"/>
  <c r="L357" i="1"/>
  <c r="L620" i="1"/>
  <c r="L488" i="1"/>
  <c r="L321" i="1"/>
  <c r="L584" i="1"/>
  <c r="L452" i="1"/>
  <c r="L385" i="1"/>
  <c r="L648" i="1"/>
  <c r="L516" i="1"/>
  <c r="J640" i="1"/>
  <c r="J508" i="1"/>
  <c r="I615" i="1"/>
  <c r="I483" i="1"/>
  <c r="G587" i="1"/>
  <c r="G455" i="1"/>
  <c r="L279" i="1"/>
  <c r="L542" i="1"/>
  <c r="L410" i="1"/>
  <c r="K299" i="1"/>
  <c r="K562" i="1"/>
  <c r="K430" i="1"/>
  <c r="K331" i="1"/>
  <c r="K594" i="1"/>
  <c r="K462" i="1"/>
  <c r="K630" i="1"/>
  <c r="K498" i="1"/>
  <c r="G536" i="1"/>
  <c r="G404" i="1"/>
  <c r="G568" i="1"/>
  <c r="G436" i="1"/>
  <c r="G600" i="1"/>
  <c r="G468" i="1"/>
  <c r="G636" i="1"/>
  <c r="G504" i="1"/>
  <c r="L287" i="1"/>
  <c r="L550" i="1"/>
  <c r="L418" i="1"/>
  <c r="L339" i="1"/>
  <c r="L602" i="1"/>
  <c r="L470" i="1"/>
  <c r="J271" i="1"/>
  <c r="J534" i="1"/>
  <c r="J402" i="1"/>
  <c r="J327" i="1"/>
  <c r="J590" i="1"/>
  <c r="J458" i="1"/>
  <c r="I545" i="1"/>
  <c r="I413" i="1"/>
  <c r="I613" i="1"/>
  <c r="I481" i="1"/>
  <c r="I641" i="1"/>
  <c r="I509" i="1"/>
  <c r="G589" i="1"/>
  <c r="G457" i="1"/>
  <c r="L319" i="1"/>
  <c r="L582" i="1"/>
  <c r="L450" i="1"/>
  <c r="L387" i="1"/>
  <c r="L650" i="1"/>
  <c r="L518" i="1"/>
  <c r="J602" i="1"/>
  <c r="J470" i="1"/>
  <c r="J634" i="1"/>
  <c r="J502" i="1"/>
  <c r="I565" i="1"/>
  <c r="I433" i="1"/>
  <c r="I629" i="1"/>
  <c r="I497" i="1"/>
  <c r="G621" i="1"/>
  <c r="G489" i="1"/>
  <c r="K552" i="1"/>
  <c r="K420" i="1"/>
  <c r="K592" i="1"/>
  <c r="K460" i="1"/>
  <c r="K624" i="1"/>
  <c r="K492" i="1"/>
  <c r="J373" i="1"/>
  <c r="J636" i="1"/>
  <c r="J504" i="1"/>
  <c r="G562" i="1"/>
  <c r="G430" i="1"/>
  <c r="G594" i="1"/>
  <c r="G462" i="1"/>
  <c r="G626" i="1"/>
  <c r="G494" i="1"/>
  <c r="J588" i="1"/>
  <c r="J456" i="1"/>
  <c r="J576" i="1"/>
  <c r="J444" i="1"/>
  <c r="J600" i="1"/>
  <c r="J468" i="1"/>
  <c r="I555" i="1"/>
  <c r="I423" i="1"/>
  <c r="I599" i="1"/>
  <c r="I467" i="1"/>
  <c r="I647" i="1"/>
  <c r="I515" i="1"/>
  <c r="G571" i="1"/>
  <c r="G439" i="1"/>
  <c r="G619" i="1"/>
  <c r="G487" i="1"/>
  <c r="G581" i="1"/>
  <c r="G449" i="1"/>
  <c r="G637" i="1"/>
  <c r="G505" i="1"/>
  <c r="S331" i="1"/>
  <c r="S594" i="1"/>
  <c r="S462" i="1"/>
  <c r="R375" i="1"/>
  <c r="R638" i="1"/>
  <c r="R506" i="1"/>
  <c r="S307" i="1"/>
  <c r="S570" i="1"/>
  <c r="S438" i="1"/>
  <c r="R277" i="1"/>
  <c r="R540" i="1"/>
  <c r="R408" i="1"/>
  <c r="S315" i="1"/>
  <c r="S578" i="1"/>
  <c r="S446" i="1"/>
  <c r="F532" i="1"/>
  <c r="F400" i="1"/>
  <c r="F533" i="1"/>
  <c r="F401" i="1"/>
  <c r="T271" i="1"/>
  <c r="T534" i="1"/>
  <c r="T402" i="1"/>
  <c r="T299" i="1"/>
  <c r="T562" i="1"/>
  <c r="T430" i="1"/>
  <c r="T323" i="1"/>
  <c r="T586" i="1"/>
  <c r="T454" i="1"/>
  <c r="T351" i="1"/>
  <c r="T614" i="1"/>
  <c r="T482" i="1"/>
  <c r="T375" i="1"/>
  <c r="T638" i="1"/>
  <c r="T506" i="1"/>
  <c r="S275" i="1"/>
  <c r="S538" i="1"/>
  <c r="S406" i="1"/>
  <c r="S347" i="1"/>
  <c r="S610" i="1"/>
  <c r="S478" i="1"/>
  <c r="S291" i="1"/>
  <c r="S554" i="1"/>
  <c r="S422" i="1"/>
  <c r="S355" i="1"/>
  <c r="S618" i="1"/>
  <c r="S486" i="1"/>
  <c r="R292" i="1"/>
  <c r="R555" i="1"/>
  <c r="R423" i="1"/>
  <c r="R271" i="1"/>
  <c r="R534" i="1"/>
  <c r="R402" i="1"/>
  <c r="R287" i="1"/>
  <c r="R550" i="1"/>
  <c r="R418" i="1"/>
  <c r="R303" i="1"/>
  <c r="R566" i="1"/>
  <c r="R434" i="1"/>
  <c r="R319" i="1"/>
  <c r="R582" i="1"/>
  <c r="R450" i="1"/>
  <c r="R335" i="1"/>
  <c r="R598" i="1"/>
  <c r="R466" i="1"/>
  <c r="R351" i="1"/>
  <c r="R614" i="1"/>
  <c r="R482" i="1"/>
  <c r="R367" i="1"/>
  <c r="R630" i="1"/>
  <c r="R498" i="1"/>
  <c r="R387" i="1"/>
  <c r="R650" i="1"/>
  <c r="R518" i="1"/>
  <c r="P636" i="1"/>
  <c r="P504" i="1"/>
  <c r="P546" i="1"/>
  <c r="P414" i="1"/>
  <c r="P562" i="1"/>
  <c r="P430" i="1"/>
  <c r="P578" i="1"/>
  <c r="P446" i="1"/>
  <c r="P594" i="1"/>
  <c r="P462" i="1"/>
  <c r="P610" i="1"/>
  <c r="P478" i="1"/>
  <c r="P626" i="1"/>
  <c r="P494" i="1"/>
  <c r="P642" i="1"/>
  <c r="P510" i="1"/>
  <c r="O271" i="1"/>
  <c r="O402" i="1"/>
  <c r="O534" i="1"/>
  <c r="O274" i="1"/>
  <c r="O405" i="1"/>
  <c r="O537" i="1"/>
  <c r="O290" i="1"/>
  <c r="O421" i="1"/>
  <c r="O553" i="1"/>
  <c r="O306" i="1"/>
  <c r="O437" i="1"/>
  <c r="O569" i="1"/>
  <c r="O322" i="1"/>
  <c r="O453" i="1"/>
  <c r="O585" i="1"/>
  <c r="O338" i="1"/>
  <c r="O469" i="1"/>
  <c r="O601" i="1"/>
  <c r="O354" i="1"/>
  <c r="O485" i="1"/>
  <c r="O617" i="1"/>
  <c r="O370" i="1"/>
  <c r="O501" i="1"/>
  <c r="O633" i="1"/>
  <c r="O386" i="1"/>
  <c r="O517" i="1"/>
  <c r="O649" i="1"/>
  <c r="N363" i="1"/>
  <c r="N626" i="1"/>
  <c r="N494" i="1"/>
  <c r="N286" i="1"/>
  <c r="N549" i="1"/>
  <c r="N417" i="1"/>
  <c r="N302" i="1"/>
  <c r="N565" i="1"/>
  <c r="N433" i="1"/>
  <c r="N318" i="1"/>
  <c r="N581" i="1"/>
  <c r="N449" i="1"/>
  <c r="N334" i="1"/>
  <c r="N597" i="1"/>
  <c r="N465" i="1"/>
  <c r="N350" i="1"/>
  <c r="N613" i="1"/>
  <c r="N481" i="1"/>
  <c r="N366" i="1"/>
  <c r="N629" i="1"/>
  <c r="N497" i="1"/>
  <c r="N382" i="1"/>
  <c r="N645" i="1"/>
  <c r="N513" i="1"/>
  <c r="L301" i="1"/>
  <c r="L564" i="1"/>
  <c r="L432" i="1"/>
  <c r="L278" i="1"/>
  <c r="L541" i="1"/>
  <c r="L409" i="1"/>
  <c r="L294" i="1"/>
  <c r="L557" i="1"/>
  <c r="L425" i="1"/>
  <c r="L310" i="1"/>
  <c r="L573" i="1"/>
  <c r="L441" i="1"/>
  <c r="L326" i="1"/>
  <c r="L589" i="1"/>
  <c r="L457" i="1"/>
  <c r="L342" i="1"/>
  <c r="L605" i="1"/>
  <c r="L473" i="1"/>
  <c r="L358" i="1"/>
  <c r="L621" i="1"/>
  <c r="L489" i="1"/>
  <c r="L374" i="1"/>
  <c r="L637" i="1"/>
  <c r="L505" i="1"/>
  <c r="L390" i="1"/>
  <c r="L653" i="1"/>
  <c r="L521" i="1"/>
  <c r="K549" i="1"/>
  <c r="K417" i="1"/>
  <c r="K565" i="1"/>
  <c r="K433" i="1"/>
  <c r="K581" i="1"/>
  <c r="K449" i="1"/>
  <c r="K597" i="1"/>
  <c r="K465" i="1"/>
  <c r="K613" i="1"/>
  <c r="K481" i="1"/>
  <c r="K629" i="1"/>
  <c r="K497" i="1"/>
  <c r="K645" i="1"/>
  <c r="K513" i="1"/>
  <c r="J541" i="1"/>
  <c r="J409" i="1"/>
  <c r="J557" i="1"/>
  <c r="J425" i="1"/>
  <c r="J573" i="1"/>
  <c r="J441" i="1"/>
  <c r="J589" i="1"/>
  <c r="J457" i="1"/>
  <c r="J605" i="1"/>
  <c r="J473" i="1"/>
  <c r="J621" i="1"/>
  <c r="J489" i="1"/>
  <c r="J637" i="1"/>
  <c r="J505" i="1"/>
  <c r="J653" i="1"/>
  <c r="J521" i="1"/>
  <c r="I285" i="1"/>
  <c r="I548" i="1"/>
  <c r="I416" i="1"/>
  <c r="I564" i="1"/>
  <c r="I432" i="1"/>
  <c r="I580" i="1"/>
  <c r="I448" i="1"/>
  <c r="I596" i="1"/>
  <c r="I464" i="1"/>
  <c r="I349" i="1"/>
  <c r="I612" i="1"/>
  <c r="I480" i="1"/>
  <c r="I628" i="1"/>
  <c r="I496" i="1"/>
  <c r="I381" i="1"/>
  <c r="I644" i="1"/>
  <c r="I512" i="1"/>
  <c r="T272" i="1"/>
  <c r="T535" i="1"/>
  <c r="T403" i="1"/>
  <c r="T288" i="1"/>
  <c r="T551" i="1"/>
  <c r="T419" i="1"/>
  <c r="T304" i="1"/>
  <c r="T567" i="1"/>
  <c r="T435" i="1"/>
  <c r="T320" i="1"/>
  <c r="T583" i="1"/>
  <c r="T451" i="1"/>
  <c r="T336" i="1"/>
  <c r="T599" i="1"/>
  <c r="T467" i="1"/>
  <c r="T352" i="1"/>
  <c r="T615" i="1"/>
  <c r="T483" i="1"/>
  <c r="T368" i="1"/>
  <c r="T631" i="1"/>
  <c r="T499" i="1"/>
  <c r="T384" i="1"/>
  <c r="T647" i="1"/>
  <c r="T515" i="1"/>
  <c r="S272" i="1"/>
  <c r="S535" i="1"/>
  <c r="S403" i="1"/>
  <c r="S288" i="1"/>
  <c r="S551" i="1"/>
  <c r="S419" i="1"/>
  <c r="S304" i="1"/>
  <c r="S567" i="1"/>
  <c r="S435" i="1"/>
  <c r="S320" i="1"/>
  <c r="S583" i="1"/>
  <c r="S451" i="1"/>
  <c r="S336" i="1"/>
  <c r="S599" i="1"/>
  <c r="S467" i="1"/>
  <c r="S352" i="1"/>
  <c r="S615" i="1"/>
  <c r="S483" i="1"/>
  <c r="S368" i="1"/>
  <c r="S631" i="1"/>
  <c r="S499" i="1"/>
  <c r="S384" i="1"/>
  <c r="S647" i="1"/>
  <c r="S515" i="1"/>
  <c r="R272" i="1"/>
  <c r="R535" i="1"/>
  <c r="R403" i="1"/>
  <c r="R296" i="1"/>
  <c r="R559" i="1"/>
  <c r="R427" i="1"/>
  <c r="R328" i="1"/>
  <c r="R591" i="1"/>
  <c r="R459" i="1"/>
  <c r="R352" i="1"/>
  <c r="R615" i="1"/>
  <c r="R483" i="1"/>
  <c r="R376" i="1"/>
  <c r="R639" i="1"/>
  <c r="R507" i="1"/>
  <c r="P535" i="1"/>
  <c r="P403" i="1"/>
  <c r="P551" i="1"/>
  <c r="P419" i="1"/>
  <c r="P567" i="1"/>
  <c r="P435" i="1"/>
  <c r="P583" i="1"/>
  <c r="P451" i="1"/>
  <c r="P599" i="1"/>
  <c r="P467" i="1"/>
  <c r="P615" i="1"/>
  <c r="P483" i="1"/>
  <c r="P631" i="1"/>
  <c r="P499" i="1"/>
  <c r="P647" i="1"/>
  <c r="P515" i="1"/>
  <c r="O311" i="1"/>
  <c r="O442" i="1"/>
  <c r="O574" i="1"/>
  <c r="O283" i="1"/>
  <c r="O414" i="1"/>
  <c r="O546" i="1"/>
  <c r="O315" i="1"/>
  <c r="O446" i="1"/>
  <c r="O578" i="1"/>
  <c r="O347" i="1"/>
  <c r="O478" i="1"/>
  <c r="O610" i="1"/>
  <c r="O379" i="1"/>
  <c r="O510" i="1"/>
  <c r="O642" i="1"/>
  <c r="N339" i="1"/>
  <c r="N602" i="1"/>
  <c r="N470" i="1"/>
  <c r="N287" i="1"/>
  <c r="N550" i="1"/>
  <c r="N418" i="1"/>
  <c r="N319" i="1"/>
  <c r="N582" i="1"/>
  <c r="N450" i="1"/>
  <c r="N351" i="1"/>
  <c r="N614" i="1"/>
  <c r="N482" i="1"/>
  <c r="N383" i="1"/>
  <c r="N646" i="1"/>
  <c r="N514" i="1"/>
  <c r="T383" i="1"/>
  <c r="T646" i="1"/>
  <c r="T514" i="1"/>
  <c r="T285" i="1"/>
  <c r="T548" i="1"/>
  <c r="T416" i="1"/>
  <c r="T301" i="1"/>
  <c r="T564" i="1"/>
  <c r="T432" i="1"/>
  <c r="T317" i="1"/>
  <c r="T580" i="1"/>
  <c r="T448" i="1"/>
  <c r="T333" i="1"/>
  <c r="T596" i="1"/>
  <c r="T464" i="1"/>
  <c r="T349" i="1"/>
  <c r="T612" i="1"/>
  <c r="T480" i="1"/>
  <c r="T365" i="1"/>
  <c r="T628" i="1"/>
  <c r="T496" i="1"/>
  <c r="T381" i="1"/>
  <c r="T644" i="1"/>
  <c r="T512" i="1"/>
  <c r="S283" i="1"/>
  <c r="S546" i="1"/>
  <c r="S414" i="1"/>
  <c r="S359" i="1"/>
  <c r="S622" i="1"/>
  <c r="S490" i="1"/>
  <c r="S281" i="1"/>
  <c r="S544" i="1"/>
  <c r="S412" i="1"/>
  <c r="S297" i="1"/>
  <c r="S560" i="1"/>
  <c r="S428" i="1"/>
  <c r="S313" i="1"/>
  <c r="S576" i="1"/>
  <c r="S444" i="1"/>
  <c r="S329" i="1"/>
  <c r="S592" i="1"/>
  <c r="S460" i="1"/>
  <c r="S345" i="1"/>
  <c r="S608" i="1"/>
  <c r="S476" i="1"/>
  <c r="S361" i="1"/>
  <c r="S624" i="1"/>
  <c r="S492" i="1"/>
  <c r="S377" i="1"/>
  <c r="S640" i="1"/>
  <c r="S508" i="1"/>
  <c r="S393" i="1"/>
  <c r="S656" i="1"/>
  <c r="S524" i="1"/>
  <c r="R337" i="1"/>
  <c r="R600" i="1"/>
  <c r="R468" i="1"/>
  <c r="R273" i="1"/>
  <c r="R536" i="1"/>
  <c r="R404" i="1"/>
  <c r="R305" i="1"/>
  <c r="R568" i="1"/>
  <c r="R436" i="1"/>
  <c r="R341" i="1"/>
  <c r="R604" i="1"/>
  <c r="R472" i="1"/>
  <c r="R373" i="1"/>
  <c r="R636" i="1"/>
  <c r="R504" i="1"/>
  <c r="P556" i="1"/>
  <c r="P424" i="1"/>
  <c r="P536" i="1"/>
  <c r="P404" i="1"/>
  <c r="P568" i="1"/>
  <c r="P436" i="1"/>
  <c r="P600" i="1"/>
  <c r="P468" i="1"/>
  <c r="P632" i="1"/>
  <c r="P500" i="1"/>
  <c r="O287" i="1"/>
  <c r="O418" i="1"/>
  <c r="O550" i="1"/>
  <c r="O272" i="1"/>
  <c r="O403" i="1"/>
  <c r="O535" i="1"/>
  <c r="O288" i="1"/>
  <c r="O419" i="1"/>
  <c r="O551" i="1"/>
  <c r="O304" i="1"/>
  <c r="O435" i="1"/>
  <c r="O567" i="1"/>
  <c r="O320" i="1"/>
  <c r="O451" i="1"/>
  <c r="O583" i="1"/>
  <c r="O336" i="1"/>
  <c r="O467" i="1"/>
  <c r="O599" i="1"/>
  <c r="O352" i="1"/>
  <c r="O483" i="1"/>
  <c r="O615" i="1"/>
  <c r="O368" i="1"/>
  <c r="O499" i="1"/>
  <c r="O631" i="1"/>
  <c r="O384" i="1"/>
  <c r="O515" i="1"/>
  <c r="O647" i="1"/>
  <c r="N315" i="1"/>
  <c r="N578" i="1"/>
  <c r="N446" i="1"/>
  <c r="N276" i="1"/>
  <c r="N539" i="1"/>
  <c r="N407" i="1"/>
  <c r="N292" i="1"/>
  <c r="N555" i="1"/>
  <c r="N423" i="1"/>
  <c r="N308" i="1"/>
  <c r="N571" i="1"/>
  <c r="N439" i="1"/>
  <c r="N324" i="1"/>
  <c r="N587" i="1"/>
  <c r="N455" i="1"/>
  <c r="N340" i="1"/>
  <c r="N603" i="1"/>
  <c r="N471" i="1"/>
  <c r="N356" i="1"/>
  <c r="N619" i="1"/>
  <c r="N487" i="1"/>
  <c r="N372" i="1"/>
  <c r="N635" i="1"/>
  <c r="N503" i="1"/>
  <c r="N388" i="1"/>
  <c r="N651" i="1"/>
  <c r="N519" i="1"/>
  <c r="L349" i="1"/>
  <c r="L612" i="1"/>
  <c r="L480" i="1"/>
  <c r="L543" i="1"/>
  <c r="L411" i="1"/>
  <c r="L559" i="1"/>
  <c r="L427" i="1"/>
  <c r="L575" i="1"/>
  <c r="L443" i="1"/>
  <c r="L591" i="1"/>
  <c r="L459" i="1"/>
  <c r="L607" i="1"/>
  <c r="L475" i="1"/>
  <c r="L623" i="1"/>
  <c r="L491" i="1"/>
  <c r="L639" i="1"/>
  <c r="L507" i="1"/>
  <c r="L655" i="1"/>
  <c r="L523" i="1"/>
  <c r="K547" i="1"/>
  <c r="K415" i="1"/>
  <c r="K563" i="1"/>
  <c r="K431" i="1"/>
  <c r="K579" i="1"/>
  <c r="K447" i="1"/>
  <c r="K595" i="1"/>
  <c r="K463" i="1"/>
  <c r="K611" i="1"/>
  <c r="K479" i="1"/>
  <c r="K627" i="1"/>
  <c r="K495" i="1"/>
  <c r="K643" i="1"/>
  <c r="K511" i="1"/>
  <c r="J535" i="1"/>
  <c r="J403" i="1"/>
  <c r="J551" i="1"/>
  <c r="J419" i="1"/>
  <c r="J567" i="1"/>
  <c r="J435" i="1"/>
  <c r="J583" i="1"/>
  <c r="J451" i="1"/>
  <c r="J599" i="1"/>
  <c r="J467" i="1"/>
  <c r="J615" i="1"/>
  <c r="J483" i="1"/>
  <c r="J631" i="1"/>
  <c r="J499" i="1"/>
  <c r="J647" i="1"/>
  <c r="J515" i="1"/>
  <c r="I275" i="1"/>
  <c r="I538" i="1"/>
  <c r="I406" i="1"/>
  <c r="I291" i="1"/>
  <c r="I554" i="1"/>
  <c r="I422" i="1"/>
  <c r="I570" i="1"/>
  <c r="I438" i="1"/>
  <c r="I323" i="1"/>
  <c r="I586" i="1"/>
  <c r="I454" i="1"/>
  <c r="I339" i="1"/>
  <c r="I602" i="1"/>
  <c r="I470" i="1"/>
  <c r="I355" i="1"/>
  <c r="I618" i="1"/>
  <c r="I486" i="1"/>
  <c r="I371" i="1"/>
  <c r="I634" i="1"/>
  <c r="I502" i="1"/>
  <c r="I387" i="1"/>
  <c r="I650" i="1"/>
  <c r="I518" i="1"/>
  <c r="T282" i="1"/>
  <c r="T545" i="1"/>
  <c r="T413" i="1"/>
  <c r="T298" i="1"/>
  <c r="T561" i="1"/>
  <c r="T429" i="1"/>
  <c r="T314" i="1"/>
  <c r="T577" i="1"/>
  <c r="T445" i="1"/>
  <c r="T330" i="1"/>
  <c r="T593" i="1"/>
  <c r="T461" i="1"/>
  <c r="T346" i="1"/>
  <c r="T609" i="1"/>
  <c r="T477" i="1"/>
  <c r="T362" i="1"/>
  <c r="T625" i="1"/>
  <c r="T493" i="1"/>
  <c r="T378" i="1"/>
  <c r="T641" i="1"/>
  <c r="T509" i="1"/>
  <c r="S362" i="1"/>
  <c r="S625" i="1"/>
  <c r="S493" i="1"/>
  <c r="S286" i="1"/>
  <c r="S549" i="1"/>
  <c r="S417" i="1"/>
  <c r="S306" i="1"/>
  <c r="S569" i="1"/>
  <c r="S437" i="1"/>
  <c r="S322" i="1"/>
  <c r="S585" i="1"/>
  <c r="S453" i="1"/>
  <c r="S342" i="1"/>
  <c r="S605" i="1"/>
  <c r="S473" i="1"/>
  <c r="S358" i="1"/>
  <c r="S621" i="1"/>
  <c r="S489" i="1"/>
  <c r="S378" i="1"/>
  <c r="S641" i="1"/>
  <c r="S509" i="1"/>
  <c r="R308" i="1"/>
  <c r="R571" i="1"/>
  <c r="R439" i="1"/>
  <c r="R278" i="1"/>
  <c r="R541" i="1"/>
  <c r="R409" i="1"/>
  <c r="R294" i="1"/>
  <c r="R557" i="1"/>
  <c r="R425" i="1"/>
  <c r="R310" i="1"/>
  <c r="R573" i="1"/>
  <c r="R441" i="1"/>
  <c r="R326" i="1"/>
  <c r="R589" i="1"/>
  <c r="R457" i="1"/>
  <c r="R342" i="1"/>
  <c r="R605" i="1"/>
  <c r="R473" i="1"/>
  <c r="R358" i="1"/>
  <c r="R621" i="1"/>
  <c r="R489" i="1"/>
  <c r="R374" i="1"/>
  <c r="R637" i="1"/>
  <c r="R505" i="1"/>
  <c r="R390" i="1"/>
  <c r="R653" i="1"/>
  <c r="R521" i="1"/>
  <c r="P549" i="1"/>
  <c r="P417" i="1"/>
  <c r="P565" i="1"/>
  <c r="P433" i="1"/>
  <c r="P581" i="1"/>
  <c r="P449" i="1"/>
  <c r="P597" i="1"/>
  <c r="P465" i="1"/>
  <c r="P613" i="1"/>
  <c r="P481" i="1"/>
  <c r="P629" i="1"/>
  <c r="P497" i="1"/>
  <c r="P645" i="1"/>
  <c r="P513" i="1"/>
  <c r="O327" i="1"/>
  <c r="O458" i="1"/>
  <c r="O590" i="1"/>
  <c r="O277" i="1"/>
  <c r="O408" i="1"/>
  <c r="O540" i="1"/>
  <c r="O293" i="1"/>
  <c r="O424" i="1"/>
  <c r="O556" i="1"/>
  <c r="O309" i="1"/>
  <c r="O440" i="1"/>
  <c r="O572" i="1"/>
  <c r="O325" i="1"/>
  <c r="O456" i="1"/>
  <c r="O588" i="1"/>
  <c r="O341" i="1"/>
  <c r="O472" i="1"/>
  <c r="O604" i="1"/>
  <c r="O357" i="1"/>
  <c r="O488" i="1"/>
  <c r="O620" i="1"/>
  <c r="O373" i="1"/>
  <c r="O504" i="1"/>
  <c r="O636" i="1"/>
  <c r="O389" i="1"/>
  <c r="O520" i="1"/>
  <c r="O652" i="1"/>
  <c r="N355" i="1"/>
  <c r="N618" i="1"/>
  <c r="N486" i="1"/>
  <c r="N281" i="1"/>
  <c r="N544" i="1"/>
  <c r="N412" i="1"/>
  <c r="N297" i="1"/>
  <c r="N560" i="1"/>
  <c r="N428" i="1"/>
  <c r="N313" i="1"/>
  <c r="N576" i="1"/>
  <c r="N444" i="1"/>
  <c r="N329" i="1"/>
  <c r="N592" i="1"/>
  <c r="N460" i="1"/>
  <c r="N345" i="1"/>
  <c r="N608" i="1"/>
  <c r="N476" i="1"/>
  <c r="N361" i="1"/>
  <c r="N624" i="1"/>
  <c r="N492" i="1"/>
  <c r="N377" i="1"/>
  <c r="N640" i="1"/>
  <c r="N508" i="1"/>
  <c r="N393" i="1"/>
  <c r="N656" i="1"/>
  <c r="N524" i="1"/>
  <c r="L389" i="1"/>
  <c r="L652" i="1"/>
  <c r="L520" i="1"/>
  <c r="L297" i="1"/>
  <c r="L560" i="1"/>
  <c r="L428" i="1"/>
  <c r="L329" i="1"/>
  <c r="L592" i="1"/>
  <c r="L460" i="1"/>
  <c r="L361" i="1"/>
  <c r="L624" i="1"/>
  <c r="L492" i="1"/>
  <c r="L656" i="1"/>
  <c r="L524" i="1"/>
  <c r="J616" i="1"/>
  <c r="J484" i="1"/>
  <c r="J644" i="1"/>
  <c r="J512" i="1"/>
  <c r="I575" i="1"/>
  <c r="I443" i="1"/>
  <c r="I627" i="1"/>
  <c r="I495" i="1"/>
  <c r="G551" i="1"/>
  <c r="G419" i="1"/>
  <c r="G599" i="1"/>
  <c r="G467" i="1"/>
  <c r="G647" i="1"/>
  <c r="G515" i="1"/>
  <c r="G613" i="1"/>
  <c r="G481" i="1"/>
  <c r="K606" i="1"/>
  <c r="K474" i="1"/>
  <c r="K287" i="1"/>
  <c r="K550" i="1"/>
  <c r="K418" i="1"/>
  <c r="K303" i="1"/>
  <c r="K566" i="1"/>
  <c r="K434" i="1"/>
  <c r="K319" i="1"/>
  <c r="K582" i="1"/>
  <c r="K450" i="1"/>
  <c r="K335" i="1"/>
  <c r="K598" i="1"/>
  <c r="K466" i="1"/>
  <c r="K618" i="1"/>
  <c r="K486" i="1"/>
  <c r="K634" i="1"/>
  <c r="K502" i="1"/>
  <c r="K650" i="1"/>
  <c r="K518" i="1"/>
  <c r="G540" i="1"/>
  <c r="G408" i="1"/>
  <c r="G556" i="1"/>
  <c r="G424" i="1"/>
  <c r="G572" i="1"/>
  <c r="G440" i="1"/>
  <c r="G588" i="1"/>
  <c r="G456" i="1"/>
  <c r="G604" i="1"/>
  <c r="G472" i="1"/>
  <c r="G624" i="1"/>
  <c r="G492" i="1"/>
  <c r="G640" i="1"/>
  <c r="G508" i="1"/>
  <c r="G656" i="1"/>
  <c r="G524" i="1"/>
  <c r="L291" i="1"/>
  <c r="L554" i="1"/>
  <c r="L422" i="1"/>
  <c r="L315" i="1"/>
  <c r="L578" i="1"/>
  <c r="L446" i="1"/>
  <c r="L347" i="1"/>
  <c r="L610" i="1"/>
  <c r="L478" i="1"/>
  <c r="L379" i="1"/>
  <c r="L642" i="1"/>
  <c r="L510" i="1"/>
  <c r="J542" i="1"/>
  <c r="J410" i="1"/>
  <c r="J570" i="1"/>
  <c r="J438" i="1"/>
  <c r="J335" i="1"/>
  <c r="J598" i="1"/>
  <c r="J466" i="1"/>
  <c r="J367" i="1"/>
  <c r="J630" i="1"/>
  <c r="J498" i="1"/>
  <c r="I553" i="1"/>
  <c r="I421" i="1"/>
  <c r="I585" i="1"/>
  <c r="I453" i="1"/>
  <c r="I621" i="1"/>
  <c r="I489" i="1"/>
  <c r="I649" i="1"/>
  <c r="I517" i="1"/>
  <c r="G561" i="1"/>
  <c r="G429" i="1"/>
  <c r="G605" i="1"/>
  <c r="G473" i="1"/>
  <c r="L534" i="1"/>
  <c r="L402" i="1"/>
  <c r="L327" i="1"/>
  <c r="L590" i="1"/>
  <c r="L458" i="1"/>
  <c r="L359" i="1"/>
  <c r="L622" i="1"/>
  <c r="L490" i="1"/>
  <c r="J538" i="1"/>
  <c r="J406" i="1"/>
  <c r="J574" i="1"/>
  <c r="J442" i="1"/>
  <c r="J610" i="1"/>
  <c r="J478" i="1"/>
  <c r="J642" i="1"/>
  <c r="J510" i="1"/>
  <c r="I541" i="1"/>
  <c r="I409" i="1"/>
  <c r="I573" i="1"/>
  <c r="I441" i="1"/>
  <c r="I601" i="1"/>
  <c r="I469" i="1"/>
  <c r="I637" i="1"/>
  <c r="I505" i="1"/>
  <c r="G569" i="1"/>
  <c r="G437" i="1"/>
  <c r="G641" i="1"/>
  <c r="G509" i="1"/>
  <c r="K540" i="1"/>
  <c r="K408" i="1"/>
  <c r="K556" i="1"/>
  <c r="K424" i="1"/>
  <c r="K576" i="1"/>
  <c r="K444" i="1"/>
  <c r="K596" i="1"/>
  <c r="K464" i="1"/>
  <c r="K612" i="1"/>
  <c r="K480" i="1"/>
  <c r="K632" i="1"/>
  <c r="K500" i="1"/>
  <c r="K652" i="1"/>
  <c r="K520" i="1"/>
  <c r="G534" i="1"/>
  <c r="G402" i="1"/>
  <c r="G550" i="1"/>
  <c r="G418" i="1"/>
  <c r="G566" i="1"/>
  <c r="G434" i="1"/>
  <c r="G582" i="1"/>
  <c r="G450" i="1"/>
  <c r="G598" i="1"/>
  <c r="G466" i="1"/>
  <c r="G614" i="1"/>
  <c r="G482" i="1"/>
  <c r="G630" i="1"/>
  <c r="G498" i="1"/>
  <c r="G646" i="1"/>
  <c r="G514" i="1"/>
  <c r="J536" i="1"/>
  <c r="J404" i="1"/>
  <c r="J560" i="1"/>
  <c r="J428" i="1"/>
  <c r="J580" i="1"/>
  <c r="J448" i="1"/>
  <c r="J612" i="1"/>
  <c r="J480" i="1"/>
  <c r="I535" i="1"/>
  <c r="I403" i="1"/>
  <c r="I559" i="1"/>
  <c r="I427" i="1"/>
  <c r="I583" i="1"/>
  <c r="I451" i="1"/>
  <c r="I607" i="1"/>
  <c r="I475" i="1"/>
  <c r="I631" i="1"/>
  <c r="I499" i="1"/>
  <c r="I655" i="1"/>
  <c r="I523" i="1"/>
  <c r="G555" i="1"/>
  <c r="G423" i="1"/>
  <c r="G579" i="1"/>
  <c r="G447" i="1"/>
  <c r="G603" i="1"/>
  <c r="G471" i="1"/>
  <c r="G627" i="1"/>
  <c r="G495" i="1"/>
  <c r="G651" i="1"/>
  <c r="G519" i="1"/>
  <c r="G597" i="1"/>
  <c r="G465" i="1"/>
  <c r="G649" i="1"/>
  <c r="G517" i="1"/>
  <c r="S371" i="1"/>
  <c r="S634" i="1"/>
  <c r="S502" i="1"/>
  <c r="S379" i="1"/>
  <c r="S642" i="1"/>
  <c r="S510" i="1"/>
  <c r="G620" i="1"/>
  <c r="G488" i="1"/>
  <c r="S343" i="1"/>
  <c r="S606" i="1"/>
  <c r="S474" i="1"/>
  <c r="R385" i="1"/>
  <c r="R648" i="1"/>
  <c r="R516" i="1"/>
  <c r="R365" i="1"/>
  <c r="R628" i="1"/>
  <c r="R496" i="1"/>
  <c r="R325" i="1"/>
  <c r="R588" i="1"/>
  <c r="R456" i="1"/>
  <c r="R309" i="1"/>
  <c r="R572" i="1"/>
  <c r="R440" i="1"/>
  <c r="AN394" i="1"/>
  <c r="AM394" i="1"/>
  <c r="AL394" i="1"/>
  <c r="AO394" i="1"/>
  <c r="AJ394" i="1"/>
  <c r="X265" i="1"/>
  <c r="Q265" i="1"/>
  <c r="AI265" i="1"/>
  <c r="AA265" i="1"/>
  <c r="AH265" i="1"/>
  <c r="Z394" i="1"/>
  <c r="V394" i="1"/>
  <c r="Y265" i="1"/>
  <c r="U265" i="1"/>
  <c r="H265" i="1"/>
  <c r="AN657" i="1"/>
  <c r="AF657" i="1"/>
  <c r="AB525" i="1"/>
  <c r="AQ525" i="1"/>
  <c r="AI525" i="1"/>
  <c r="AA525" i="1"/>
  <c r="W525" i="1"/>
  <c r="AL657" i="1"/>
  <c r="Z525" i="1"/>
  <c r="V525" i="1"/>
  <c r="U525" i="1"/>
  <c r="Q525" i="1"/>
  <c r="AK657" i="1"/>
  <c r="T279" i="1"/>
  <c r="T542" i="1"/>
  <c r="T410" i="1"/>
  <c r="T379" i="1"/>
  <c r="T642" i="1"/>
  <c r="T510" i="1"/>
  <c r="S367" i="1"/>
  <c r="S630" i="1"/>
  <c r="S498" i="1"/>
  <c r="R307" i="1"/>
  <c r="R570" i="1"/>
  <c r="R438" i="1"/>
  <c r="R391" i="1"/>
  <c r="R654" i="1"/>
  <c r="R522" i="1"/>
  <c r="P598" i="1"/>
  <c r="P466" i="1"/>
  <c r="P646" i="1"/>
  <c r="P514" i="1"/>
  <c r="O310" i="1"/>
  <c r="O441" i="1"/>
  <c r="O573" i="1"/>
  <c r="O374" i="1"/>
  <c r="O505" i="1"/>
  <c r="O637" i="1"/>
  <c r="N322" i="1"/>
  <c r="N585" i="1"/>
  <c r="N453" i="1"/>
  <c r="N386" i="1"/>
  <c r="N649" i="1"/>
  <c r="N517" i="1"/>
  <c r="L314" i="1"/>
  <c r="L577" i="1"/>
  <c r="L445" i="1"/>
  <c r="L378" i="1"/>
  <c r="L641" i="1"/>
  <c r="L509" i="1"/>
  <c r="K585" i="1"/>
  <c r="K453" i="1"/>
  <c r="K649" i="1"/>
  <c r="K517" i="1"/>
  <c r="J609" i="1"/>
  <c r="J477" i="1"/>
  <c r="I289" i="1"/>
  <c r="I552" i="1"/>
  <c r="I420" i="1"/>
  <c r="I353" i="1"/>
  <c r="I616" i="1"/>
  <c r="I484" i="1"/>
  <c r="T292" i="1"/>
  <c r="T555" i="1"/>
  <c r="T423" i="1"/>
  <c r="T356" i="1"/>
  <c r="T619" i="1"/>
  <c r="T487" i="1"/>
  <c r="S324" i="1"/>
  <c r="S587" i="1"/>
  <c r="S455" i="1"/>
  <c r="S372" i="1"/>
  <c r="S635" i="1"/>
  <c r="S503" i="1"/>
  <c r="R360" i="1"/>
  <c r="R623" i="1"/>
  <c r="R491" i="1"/>
  <c r="P571" i="1"/>
  <c r="P439" i="1"/>
  <c r="P635" i="1"/>
  <c r="P503" i="1"/>
  <c r="O291" i="1"/>
  <c r="O422" i="1"/>
  <c r="O554" i="1"/>
  <c r="N371" i="1"/>
  <c r="N634" i="1"/>
  <c r="N502" i="1"/>
  <c r="N391" i="1"/>
  <c r="N654" i="1"/>
  <c r="N522" i="1"/>
  <c r="T321" i="1"/>
  <c r="T584" i="1"/>
  <c r="T452" i="1"/>
  <c r="T385" i="1"/>
  <c r="T648" i="1"/>
  <c r="T516" i="1"/>
  <c r="S285" i="1"/>
  <c r="S548" i="1"/>
  <c r="S416" i="1"/>
  <c r="S365" i="1"/>
  <c r="S628" i="1"/>
  <c r="S496" i="1"/>
  <c r="R313" i="1"/>
  <c r="R576" i="1"/>
  <c r="R444" i="1"/>
  <c r="P544" i="1"/>
  <c r="P412" i="1"/>
  <c r="P640" i="1"/>
  <c r="P508" i="1"/>
  <c r="O308" i="1"/>
  <c r="O439" i="1"/>
  <c r="O571" i="1"/>
  <c r="O372" i="1"/>
  <c r="O503" i="1"/>
  <c r="O635" i="1"/>
  <c r="N296" i="1"/>
  <c r="N559" i="1"/>
  <c r="N427" i="1"/>
  <c r="N360" i="1"/>
  <c r="N623" i="1"/>
  <c r="N491" i="1"/>
  <c r="L284" i="1"/>
  <c r="L547" i="1"/>
  <c r="L415" i="1"/>
  <c r="L348" i="1"/>
  <c r="L611" i="1"/>
  <c r="L479" i="1"/>
  <c r="K551" i="1"/>
  <c r="K419" i="1"/>
  <c r="K631" i="1"/>
  <c r="K499" i="1"/>
  <c r="J571" i="1"/>
  <c r="J439" i="1"/>
  <c r="J651" i="1"/>
  <c r="J519" i="1"/>
  <c r="I327" i="1"/>
  <c r="I590" i="1"/>
  <c r="I458" i="1"/>
  <c r="I654" i="1"/>
  <c r="I522" i="1"/>
  <c r="T334" i="1"/>
  <c r="T597" i="1"/>
  <c r="T465" i="1"/>
  <c r="S274" i="1"/>
  <c r="S537" i="1"/>
  <c r="S405" i="1"/>
  <c r="S346" i="1"/>
  <c r="S609" i="1"/>
  <c r="S477" i="1"/>
  <c r="R282" i="1"/>
  <c r="R545" i="1"/>
  <c r="R413" i="1"/>
  <c r="R346" i="1"/>
  <c r="R609" i="1"/>
  <c r="R477" i="1"/>
  <c r="P569" i="1"/>
  <c r="P437" i="1"/>
  <c r="P633" i="1"/>
  <c r="P501" i="1"/>
  <c r="O297" i="1"/>
  <c r="O428" i="1"/>
  <c r="O560" i="1"/>
  <c r="O377" i="1"/>
  <c r="O508" i="1"/>
  <c r="O640" i="1"/>
  <c r="N301" i="1"/>
  <c r="N564" i="1"/>
  <c r="N432" i="1"/>
  <c r="N365" i="1"/>
  <c r="N628" i="1"/>
  <c r="N496" i="1"/>
  <c r="L273" i="1"/>
  <c r="L536" i="1"/>
  <c r="L404" i="1"/>
  <c r="J624" i="1"/>
  <c r="J492" i="1"/>
  <c r="G611" i="1"/>
  <c r="G479" i="1"/>
  <c r="K291" i="1"/>
  <c r="K554" i="1"/>
  <c r="K422" i="1"/>
  <c r="K339" i="1"/>
  <c r="K602" i="1"/>
  <c r="K470" i="1"/>
  <c r="K654" i="1"/>
  <c r="K522" i="1"/>
  <c r="G592" i="1"/>
  <c r="G460" i="1"/>
  <c r="G644" i="1"/>
  <c r="G512" i="1"/>
  <c r="L355" i="1"/>
  <c r="L618" i="1"/>
  <c r="L486" i="1"/>
  <c r="J578" i="1"/>
  <c r="J446" i="1"/>
  <c r="J375" i="1"/>
  <c r="J638" i="1"/>
  <c r="J506" i="1"/>
  <c r="I593" i="1"/>
  <c r="I461" i="1"/>
  <c r="G537" i="1"/>
  <c r="G405" i="1"/>
  <c r="G617" i="1"/>
  <c r="G485" i="1"/>
  <c r="L367" i="1"/>
  <c r="L630" i="1"/>
  <c r="L498" i="1"/>
  <c r="J582" i="1"/>
  <c r="J450" i="1"/>
  <c r="J650" i="1"/>
  <c r="J518" i="1"/>
  <c r="I581" i="1"/>
  <c r="I449" i="1"/>
  <c r="I645" i="1"/>
  <c r="I513" i="1"/>
  <c r="K564" i="1"/>
  <c r="K432" i="1"/>
  <c r="K560" i="1"/>
  <c r="K428" i="1"/>
  <c r="K600" i="1"/>
  <c r="K468" i="1"/>
  <c r="K373" i="1"/>
  <c r="K636" i="1"/>
  <c r="K504" i="1"/>
  <c r="G570" i="1"/>
  <c r="G438" i="1"/>
  <c r="G618" i="1"/>
  <c r="G486" i="1"/>
  <c r="G650" i="1"/>
  <c r="G518" i="1"/>
  <c r="J564" i="1"/>
  <c r="J432" i="1"/>
  <c r="J628" i="1"/>
  <c r="J496" i="1"/>
  <c r="I567" i="1"/>
  <c r="I435" i="1"/>
  <c r="I611" i="1"/>
  <c r="I479" i="1"/>
  <c r="G535" i="1"/>
  <c r="G403" i="1"/>
  <c r="G583" i="1"/>
  <c r="G451" i="1"/>
  <c r="G631" i="1"/>
  <c r="G499" i="1"/>
  <c r="G609" i="1"/>
  <c r="G477" i="1"/>
  <c r="R289" i="1"/>
  <c r="R552" i="1"/>
  <c r="R420" i="1"/>
  <c r="T303" i="1"/>
  <c r="T566" i="1"/>
  <c r="T434" i="1"/>
  <c r="AN265" i="1"/>
  <c r="AO265" i="1"/>
  <c r="AJ265" i="1"/>
  <c r="AB394" i="1"/>
  <c r="Z265" i="1"/>
  <c r="V265" i="1"/>
  <c r="AC394" i="1"/>
  <c r="M394" i="1"/>
  <c r="AR525" i="1"/>
  <c r="AJ525" i="1"/>
  <c r="AB657" i="1"/>
  <c r="H525" i="1"/>
  <c r="AQ657" i="1"/>
  <c r="AI657" i="1"/>
  <c r="AE525" i="1"/>
  <c r="AA657" i="1"/>
  <c r="W265" i="1"/>
  <c r="AP525" i="1"/>
  <c r="AH525" i="1"/>
  <c r="Z657" i="1"/>
  <c r="V657" i="1"/>
  <c r="U657" i="1"/>
  <c r="AO525" i="1"/>
  <c r="AG525" i="1"/>
  <c r="T275" i="1"/>
  <c r="T538" i="1"/>
  <c r="T406" i="1"/>
  <c r="T359" i="1"/>
  <c r="T622" i="1"/>
  <c r="T490" i="1"/>
  <c r="S303" i="1"/>
  <c r="S566" i="1"/>
  <c r="S434" i="1"/>
  <c r="R291" i="1"/>
  <c r="R554" i="1"/>
  <c r="R422" i="1"/>
  <c r="R355" i="1"/>
  <c r="R618" i="1"/>
  <c r="R486" i="1"/>
  <c r="P566" i="1"/>
  <c r="P434" i="1"/>
  <c r="P630" i="1"/>
  <c r="P498" i="1"/>
  <c r="O294" i="1"/>
  <c r="O425" i="1"/>
  <c r="O557" i="1"/>
  <c r="O342" i="1"/>
  <c r="O473" i="1"/>
  <c r="O605" i="1"/>
  <c r="N274" i="1"/>
  <c r="N537" i="1"/>
  <c r="N405" i="1"/>
  <c r="N354" i="1"/>
  <c r="N617" i="1"/>
  <c r="N485" i="1"/>
  <c r="L282" i="1"/>
  <c r="L545" i="1"/>
  <c r="L413" i="1"/>
  <c r="L330" i="1"/>
  <c r="L593" i="1"/>
  <c r="L461" i="1"/>
  <c r="K537" i="1"/>
  <c r="K405" i="1"/>
  <c r="K601" i="1"/>
  <c r="K469" i="1"/>
  <c r="J545" i="1"/>
  <c r="J413" i="1"/>
  <c r="J593" i="1"/>
  <c r="J461" i="1"/>
  <c r="I273" i="1"/>
  <c r="I536" i="1"/>
  <c r="I404" i="1"/>
  <c r="I337" i="1"/>
  <c r="I600" i="1"/>
  <c r="I468" i="1"/>
  <c r="T276" i="1"/>
  <c r="T539" i="1"/>
  <c r="T407" i="1"/>
  <c r="T340" i="1"/>
  <c r="T603" i="1"/>
  <c r="T471" i="1"/>
  <c r="S276" i="1"/>
  <c r="S539" i="1"/>
  <c r="S407" i="1"/>
  <c r="S340" i="1"/>
  <c r="S603" i="1"/>
  <c r="S471" i="1"/>
  <c r="S388" i="1"/>
  <c r="S651" i="1"/>
  <c r="S519" i="1"/>
  <c r="R332" i="1"/>
  <c r="R595" i="1"/>
  <c r="R463" i="1"/>
  <c r="P555" i="1"/>
  <c r="P423" i="1"/>
  <c r="P619" i="1"/>
  <c r="P487" i="1"/>
  <c r="O323" i="1"/>
  <c r="O454" i="1"/>
  <c r="O586" i="1"/>
  <c r="N295" i="1"/>
  <c r="N558" i="1"/>
  <c r="N426" i="1"/>
  <c r="T273" i="1"/>
  <c r="T536" i="1"/>
  <c r="T404" i="1"/>
  <c r="T337" i="1"/>
  <c r="T600" i="1"/>
  <c r="T468" i="1"/>
  <c r="S299" i="1"/>
  <c r="S562" i="1"/>
  <c r="S430" i="1"/>
  <c r="S317" i="1"/>
  <c r="S580" i="1"/>
  <c r="S448" i="1"/>
  <c r="S349" i="1"/>
  <c r="S612" i="1"/>
  <c r="S480" i="1"/>
  <c r="R356" i="1"/>
  <c r="R619" i="1"/>
  <c r="R487" i="1"/>
  <c r="R345" i="1"/>
  <c r="R608" i="1"/>
  <c r="R476" i="1"/>
  <c r="P576" i="1"/>
  <c r="P444" i="1"/>
  <c r="O276" i="1"/>
  <c r="O407" i="1"/>
  <c r="O539" i="1"/>
  <c r="O340" i="1"/>
  <c r="O471" i="1"/>
  <c r="O603" i="1"/>
  <c r="N280" i="1"/>
  <c r="N543" i="1"/>
  <c r="N411" i="1"/>
  <c r="N344" i="1"/>
  <c r="N607" i="1"/>
  <c r="N475" i="1"/>
  <c r="L381" i="1"/>
  <c r="L644" i="1"/>
  <c r="L512" i="1"/>
  <c r="L332" i="1"/>
  <c r="L595" i="1"/>
  <c r="L463" i="1"/>
  <c r="L380" i="1"/>
  <c r="L643" i="1"/>
  <c r="L511" i="1"/>
  <c r="K583" i="1"/>
  <c r="K451" i="1"/>
  <c r="K647" i="1"/>
  <c r="K515" i="1"/>
  <c r="J587" i="1"/>
  <c r="J455" i="1"/>
  <c r="I279" i="1"/>
  <c r="I542" i="1"/>
  <c r="I410" i="1"/>
  <c r="I606" i="1"/>
  <c r="I474" i="1"/>
  <c r="I638" i="1"/>
  <c r="I506" i="1"/>
  <c r="T318" i="1"/>
  <c r="T581" i="1"/>
  <c r="T449" i="1"/>
  <c r="T382" i="1"/>
  <c r="T645" i="1"/>
  <c r="T513" i="1"/>
  <c r="S326" i="1"/>
  <c r="S589" i="1"/>
  <c r="S457" i="1"/>
  <c r="S382" i="1"/>
  <c r="S645" i="1"/>
  <c r="S513" i="1"/>
  <c r="R314" i="1"/>
  <c r="R577" i="1"/>
  <c r="R445" i="1"/>
  <c r="R378" i="1"/>
  <c r="R641" i="1"/>
  <c r="R509" i="1"/>
  <c r="P585" i="1"/>
  <c r="P453" i="1"/>
  <c r="P649" i="1"/>
  <c r="P517" i="1"/>
  <c r="O313" i="1"/>
  <c r="O444" i="1"/>
  <c r="O576" i="1"/>
  <c r="O345" i="1"/>
  <c r="O476" i="1"/>
  <c r="O608" i="1"/>
  <c r="N387" i="1"/>
  <c r="N650" i="1"/>
  <c r="N518" i="1"/>
  <c r="N333" i="1"/>
  <c r="N596" i="1"/>
  <c r="N464" i="1"/>
  <c r="L293" i="1"/>
  <c r="L556" i="1"/>
  <c r="L424" i="1"/>
  <c r="L369" i="1"/>
  <c r="L632" i="1"/>
  <c r="L500" i="1"/>
  <c r="I587" i="1"/>
  <c r="I455" i="1"/>
  <c r="G553" i="1"/>
  <c r="G421" i="1"/>
  <c r="K586" i="1"/>
  <c r="K454" i="1"/>
  <c r="K638" i="1"/>
  <c r="K506" i="1"/>
  <c r="G576" i="1"/>
  <c r="G444" i="1"/>
  <c r="G608" i="1"/>
  <c r="G476" i="1"/>
  <c r="L275" i="1"/>
  <c r="L538" i="1"/>
  <c r="L406" i="1"/>
  <c r="L323" i="1"/>
  <c r="L586" i="1"/>
  <c r="L454" i="1"/>
  <c r="L383" i="1"/>
  <c r="L646" i="1"/>
  <c r="L514" i="1"/>
  <c r="J343" i="1"/>
  <c r="J606" i="1"/>
  <c r="J474" i="1"/>
  <c r="I561" i="1"/>
  <c r="I429" i="1"/>
  <c r="I625" i="1"/>
  <c r="I493" i="1"/>
  <c r="G565" i="1"/>
  <c r="G433" i="1"/>
  <c r="L299" i="1"/>
  <c r="L562" i="1"/>
  <c r="L430" i="1"/>
  <c r="L335" i="1"/>
  <c r="L598" i="1"/>
  <c r="L466" i="1"/>
  <c r="J546" i="1"/>
  <c r="J414" i="1"/>
  <c r="J618" i="1"/>
  <c r="J486" i="1"/>
  <c r="I549" i="1"/>
  <c r="I417" i="1"/>
  <c r="I609" i="1"/>
  <c r="I477" i="1"/>
  <c r="G585" i="1"/>
  <c r="G453" i="1"/>
  <c r="K544" i="1"/>
  <c r="K412" i="1"/>
  <c r="K580" i="1"/>
  <c r="K448" i="1"/>
  <c r="K616" i="1"/>
  <c r="K484" i="1"/>
  <c r="K656" i="1"/>
  <c r="K524" i="1"/>
  <c r="G554" i="1"/>
  <c r="G422" i="1"/>
  <c r="G602" i="1"/>
  <c r="G470" i="1"/>
  <c r="G634" i="1"/>
  <c r="G502" i="1"/>
  <c r="J544" i="1"/>
  <c r="J412" i="1"/>
  <c r="J584" i="1"/>
  <c r="J452" i="1"/>
  <c r="I543" i="1"/>
  <c r="I411" i="1"/>
  <c r="I591" i="1"/>
  <c r="I459" i="1"/>
  <c r="I635" i="1"/>
  <c r="I503" i="1"/>
  <c r="G559" i="1"/>
  <c r="G427" i="1"/>
  <c r="G607" i="1"/>
  <c r="G475" i="1"/>
  <c r="G655" i="1"/>
  <c r="G523" i="1"/>
  <c r="T331" i="1"/>
  <c r="T594" i="1"/>
  <c r="T462" i="1"/>
  <c r="T347" i="1"/>
  <c r="T610" i="1"/>
  <c r="T478" i="1"/>
  <c r="T283" i="1"/>
  <c r="T546" i="1"/>
  <c r="T414" i="1"/>
  <c r="S391" i="1"/>
  <c r="S654" i="1"/>
  <c r="S522" i="1"/>
  <c r="AM265" i="1"/>
  <c r="AL265" i="1"/>
  <c r="T319" i="1"/>
  <c r="T582" i="1"/>
  <c r="T450" i="1"/>
  <c r="T287" i="1"/>
  <c r="T550" i="1"/>
  <c r="T418" i="1"/>
  <c r="T311" i="1"/>
  <c r="T574" i="1"/>
  <c r="T442" i="1"/>
  <c r="T335" i="1"/>
  <c r="T598" i="1"/>
  <c r="T466" i="1"/>
  <c r="T363" i="1"/>
  <c r="T626" i="1"/>
  <c r="T494" i="1"/>
  <c r="T387" i="1"/>
  <c r="T650" i="1"/>
  <c r="T518" i="1"/>
  <c r="S311" i="1"/>
  <c r="S574" i="1"/>
  <c r="S442" i="1"/>
  <c r="S383" i="1"/>
  <c r="S646" i="1"/>
  <c r="S514" i="1"/>
  <c r="S323" i="1"/>
  <c r="S586" i="1"/>
  <c r="S454" i="1"/>
  <c r="S387" i="1"/>
  <c r="S650" i="1"/>
  <c r="S518" i="1"/>
  <c r="R364" i="1"/>
  <c r="R627" i="1"/>
  <c r="R495" i="1"/>
  <c r="R279" i="1"/>
  <c r="R542" i="1"/>
  <c r="R410" i="1"/>
  <c r="R295" i="1"/>
  <c r="R558" i="1"/>
  <c r="R426" i="1"/>
  <c r="R311" i="1"/>
  <c r="R574" i="1"/>
  <c r="R442" i="1"/>
  <c r="R327" i="1"/>
  <c r="R590" i="1"/>
  <c r="R458" i="1"/>
  <c r="R343" i="1"/>
  <c r="R606" i="1"/>
  <c r="R474" i="1"/>
  <c r="R359" i="1"/>
  <c r="R622" i="1"/>
  <c r="R490" i="1"/>
  <c r="R379" i="1"/>
  <c r="R642" i="1"/>
  <c r="R510" i="1"/>
  <c r="P572" i="1"/>
  <c r="P440" i="1"/>
  <c r="P538" i="1"/>
  <c r="P406" i="1"/>
  <c r="P554" i="1"/>
  <c r="P422" i="1"/>
  <c r="P570" i="1"/>
  <c r="P438" i="1"/>
  <c r="P586" i="1"/>
  <c r="P454" i="1"/>
  <c r="P602" i="1"/>
  <c r="P470" i="1"/>
  <c r="P618" i="1"/>
  <c r="P486" i="1"/>
  <c r="P634" i="1"/>
  <c r="P502" i="1"/>
  <c r="P650" i="1"/>
  <c r="P518" i="1"/>
  <c r="O335" i="1"/>
  <c r="O466" i="1"/>
  <c r="O598" i="1"/>
  <c r="O282" i="1"/>
  <c r="O413" i="1"/>
  <c r="O545" i="1"/>
  <c r="O298" i="1"/>
  <c r="O429" i="1"/>
  <c r="O561" i="1"/>
  <c r="O314" i="1"/>
  <c r="O445" i="1"/>
  <c r="O577" i="1"/>
  <c r="O330" i="1"/>
  <c r="O461" i="1"/>
  <c r="O593" i="1"/>
  <c r="O346" i="1"/>
  <c r="O477" i="1"/>
  <c r="O609" i="1"/>
  <c r="O362" i="1"/>
  <c r="O493" i="1"/>
  <c r="O625" i="1"/>
  <c r="O378" i="1"/>
  <c r="O509" i="1"/>
  <c r="O641" i="1"/>
  <c r="N299" i="1"/>
  <c r="N562" i="1"/>
  <c r="N430" i="1"/>
  <c r="N278" i="1"/>
  <c r="N541" i="1"/>
  <c r="N409" i="1"/>
  <c r="N294" i="1"/>
  <c r="N557" i="1"/>
  <c r="N425" i="1"/>
  <c r="N310" i="1"/>
  <c r="N573" i="1"/>
  <c r="N441" i="1"/>
  <c r="N326" i="1"/>
  <c r="N589" i="1"/>
  <c r="N457" i="1"/>
  <c r="N342" i="1"/>
  <c r="N605" i="1"/>
  <c r="N473" i="1"/>
  <c r="N358" i="1"/>
  <c r="N621" i="1"/>
  <c r="N489" i="1"/>
  <c r="N374" i="1"/>
  <c r="N637" i="1"/>
  <c r="N505" i="1"/>
  <c r="N390" i="1"/>
  <c r="N653" i="1"/>
  <c r="N521" i="1"/>
  <c r="L365" i="1"/>
  <c r="L628" i="1"/>
  <c r="L496" i="1"/>
  <c r="L286" i="1"/>
  <c r="L549" i="1"/>
  <c r="L417" i="1"/>
  <c r="L302" i="1"/>
  <c r="L565" i="1"/>
  <c r="L433" i="1"/>
  <c r="L318" i="1"/>
  <c r="L581" i="1"/>
  <c r="L449" i="1"/>
  <c r="L334" i="1"/>
  <c r="L597" i="1"/>
  <c r="L465" i="1"/>
  <c r="L350" i="1"/>
  <c r="L613" i="1"/>
  <c r="L481" i="1"/>
  <c r="L366" i="1"/>
  <c r="L629" i="1"/>
  <c r="L497" i="1"/>
  <c r="L382" i="1"/>
  <c r="L645" i="1"/>
  <c r="L513" i="1"/>
  <c r="K541" i="1"/>
  <c r="K409" i="1"/>
  <c r="K557" i="1"/>
  <c r="K425" i="1"/>
  <c r="K573" i="1"/>
  <c r="K441" i="1"/>
  <c r="K589" i="1"/>
  <c r="K457" i="1"/>
  <c r="K605" i="1"/>
  <c r="K473" i="1"/>
  <c r="K621" i="1"/>
  <c r="K489" i="1"/>
  <c r="K637" i="1"/>
  <c r="K505" i="1"/>
  <c r="K653" i="1"/>
  <c r="K521" i="1"/>
  <c r="J549" i="1"/>
  <c r="J417" i="1"/>
  <c r="J565" i="1"/>
  <c r="J433" i="1"/>
  <c r="J581" i="1"/>
  <c r="J449" i="1"/>
  <c r="J597" i="1"/>
  <c r="J465" i="1"/>
  <c r="J613" i="1"/>
  <c r="J481" i="1"/>
  <c r="J629" i="1"/>
  <c r="J497" i="1"/>
  <c r="J645" i="1"/>
  <c r="J513" i="1"/>
  <c r="I540" i="1"/>
  <c r="I408" i="1"/>
  <c r="I293" i="1"/>
  <c r="I556" i="1"/>
  <c r="I424" i="1"/>
  <c r="I309" i="1"/>
  <c r="I572" i="1"/>
  <c r="I440" i="1"/>
  <c r="I325" i="1"/>
  <c r="I588" i="1"/>
  <c r="I456" i="1"/>
  <c r="I341" i="1"/>
  <c r="I604" i="1"/>
  <c r="I472" i="1"/>
  <c r="I620" i="1"/>
  <c r="I488" i="1"/>
  <c r="I373" i="1"/>
  <c r="I636" i="1"/>
  <c r="I504" i="1"/>
  <c r="I389" i="1"/>
  <c r="I652" i="1"/>
  <c r="I520" i="1"/>
  <c r="T280" i="1"/>
  <c r="T543" i="1"/>
  <c r="T411" i="1"/>
  <c r="T296" i="1"/>
  <c r="T559" i="1"/>
  <c r="T427" i="1"/>
  <c r="T312" i="1"/>
  <c r="T575" i="1"/>
  <c r="T443" i="1"/>
  <c r="T328" i="1"/>
  <c r="T591" i="1"/>
  <c r="T459" i="1"/>
  <c r="T344" i="1"/>
  <c r="T607" i="1"/>
  <c r="T475" i="1"/>
  <c r="T360" i="1"/>
  <c r="T623" i="1"/>
  <c r="T491" i="1"/>
  <c r="T376" i="1"/>
  <c r="T639" i="1"/>
  <c r="T507" i="1"/>
  <c r="T392" i="1"/>
  <c r="T655" i="1"/>
  <c r="T523" i="1"/>
  <c r="S280" i="1"/>
  <c r="S543" i="1"/>
  <c r="S411" i="1"/>
  <c r="S296" i="1"/>
  <c r="S559" i="1"/>
  <c r="S427" i="1"/>
  <c r="S312" i="1"/>
  <c r="S575" i="1"/>
  <c r="S443" i="1"/>
  <c r="S328" i="1"/>
  <c r="S591" i="1"/>
  <c r="S459" i="1"/>
  <c r="S344" i="1"/>
  <c r="S607" i="1"/>
  <c r="S475" i="1"/>
  <c r="S360" i="1"/>
  <c r="S623" i="1"/>
  <c r="S491" i="1"/>
  <c r="S376" i="1"/>
  <c r="S639" i="1"/>
  <c r="S507" i="1"/>
  <c r="S392" i="1"/>
  <c r="S655" i="1"/>
  <c r="S523" i="1"/>
  <c r="R284" i="1"/>
  <c r="R547" i="1"/>
  <c r="R415" i="1"/>
  <c r="R312" i="1"/>
  <c r="R575" i="1"/>
  <c r="R443" i="1"/>
  <c r="R336" i="1"/>
  <c r="R599" i="1"/>
  <c r="R467" i="1"/>
  <c r="R368" i="1"/>
  <c r="R631" i="1"/>
  <c r="R499" i="1"/>
  <c r="R384" i="1"/>
  <c r="R647" i="1"/>
  <c r="R515" i="1"/>
  <c r="P543" i="1"/>
  <c r="P411" i="1"/>
  <c r="P559" i="1"/>
  <c r="P427" i="1"/>
  <c r="P575" i="1"/>
  <c r="P443" i="1"/>
  <c r="P591" i="1"/>
  <c r="P459" i="1"/>
  <c r="P607" i="1"/>
  <c r="P475" i="1"/>
  <c r="P623" i="1"/>
  <c r="P491" i="1"/>
  <c r="P639" i="1"/>
  <c r="P507" i="1"/>
  <c r="P655" i="1"/>
  <c r="P523" i="1"/>
  <c r="O375" i="1"/>
  <c r="O506" i="1"/>
  <c r="O638" i="1"/>
  <c r="O299" i="1"/>
  <c r="O430" i="1"/>
  <c r="O562" i="1"/>
  <c r="O331" i="1"/>
  <c r="O462" i="1"/>
  <c r="O594" i="1"/>
  <c r="O363" i="1"/>
  <c r="O494" i="1"/>
  <c r="O626" i="1"/>
  <c r="N275" i="1"/>
  <c r="N538" i="1"/>
  <c r="N406" i="1"/>
  <c r="N271" i="1"/>
  <c r="N534" i="1"/>
  <c r="N402" i="1"/>
  <c r="N303" i="1"/>
  <c r="N566" i="1"/>
  <c r="N434" i="1"/>
  <c r="N335" i="1"/>
  <c r="N598" i="1"/>
  <c r="N466" i="1"/>
  <c r="N367" i="1"/>
  <c r="N630" i="1"/>
  <c r="N498" i="1"/>
  <c r="T291" i="1"/>
  <c r="T554" i="1"/>
  <c r="T422" i="1"/>
  <c r="T277" i="1"/>
  <c r="T540" i="1"/>
  <c r="T408" i="1"/>
  <c r="T293" i="1"/>
  <c r="T556" i="1"/>
  <c r="T424" i="1"/>
  <c r="T309" i="1"/>
  <c r="T572" i="1"/>
  <c r="T440" i="1"/>
  <c r="T325" i="1"/>
  <c r="T588" i="1"/>
  <c r="T456" i="1"/>
  <c r="T341" i="1"/>
  <c r="T604" i="1"/>
  <c r="T472" i="1"/>
  <c r="T357" i="1"/>
  <c r="T620" i="1"/>
  <c r="T488" i="1"/>
  <c r="T373" i="1"/>
  <c r="T636" i="1"/>
  <c r="T504" i="1"/>
  <c r="T389" i="1"/>
  <c r="T652" i="1"/>
  <c r="T520" i="1"/>
  <c r="S319" i="1"/>
  <c r="S582" i="1"/>
  <c r="S450" i="1"/>
  <c r="S273" i="1"/>
  <c r="S536" i="1"/>
  <c r="S404" i="1"/>
  <c r="S289" i="1"/>
  <c r="S552" i="1"/>
  <c r="S420" i="1"/>
  <c r="S305" i="1"/>
  <c r="S568" i="1"/>
  <c r="S436" i="1"/>
  <c r="S321" i="1"/>
  <c r="S584" i="1"/>
  <c r="S452" i="1"/>
  <c r="S337" i="1"/>
  <c r="S600" i="1"/>
  <c r="S468" i="1"/>
  <c r="S353" i="1"/>
  <c r="S616" i="1"/>
  <c r="S484" i="1"/>
  <c r="S369" i="1"/>
  <c r="S632" i="1"/>
  <c r="S500" i="1"/>
  <c r="S385" i="1"/>
  <c r="S648" i="1"/>
  <c r="S516" i="1"/>
  <c r="R300" i="1"/>
  <c r="R563" i="1"/>
  <c r="R431" i="1"/>
  <c r="R369" i="1"/>
  <c r="R632" i="1"/>
  <c r="R500" i="1"/>
  <c r="R293" i="1"/>
  <c r="R556" i="1"/>
  <c r="R424" i="1"/>
  <c r="R321" i="1"/>
  <c r="R584" i="1"/>
  <c r="R452" i="1"/>
  <c r="R353" i="1"/>
  <c r="R616" i="1"/>
  <c r="R484" i="1"/>
  <c r="R389" i="1"/>
  <c r="R652" i="1"/>
  <c r="R520" i="1"/>
  <c r="P620" i="1"/>
  <c r="P488" i="1"/>
  <c r="P552" i="1"/>
  <c r="P420" i="1"/>
  <c r="P584" i="1"/>
  <c r="P452" i="1"/>
  <c r="P616" i="1"/>
  <c r="P484" i="1"/>
  <c r="P648" i="1"/>
  <c r="P516" i="1"/>
  <c r="O351" i="1"/>
  <c r="O482" i="1"/>
  <c r="O614" i="1"/>
  <c r="O280" i="1"/>
  <c r="O411" i="1"/>
  <c r="O543" i="1"/>
  <c r="O296" i="1"/>
  <c r="O427" i="1"/>
  <c r="O559" i="1"/>
  <c r="O312" i="1"/>
  <c r="O443" i="1"/>
  <c r="O575" i="1"/>
  <c r="O328" i="1"/>
  <c r="O459" i="1"/>
  <c r="O591" i="1"/>
  <c r="O344" i="1"/>
  <c r="O475" i="1"/>
  <c r="O607" i="1"/>
  <c r="O360" i="1"/>
  <c r="O491" i="1"/>
  <c r="O623" i="1"/>
  <c r="O376" i="1"/>
  <c r="O507" i="1"/>
  <c r="O639" i="1"/>
  <c r="O392" i="1"/>
  <c r="O523" i="1"/>
  <c r="O655" i="1"/>
  <c r="N379" i="1"/>
  <c r="N642" i="1"/>
  <c r="N510" i="1"/>
  <c r="N284" i="1"/>
  <c r="N547" i="1"/>
  <c r="N415" i="1"/>
  <c r="N300" i="1"/>
  <c r="N563" i="1"/>
  <c r="N431" i="1"/>
  <c r="N316" i="1"/>
  <c r="N579" i="1"/>
  <c r="N447" i="1"/>
  <c r="N332" i="1"/>
  <c r="N595" i="1"/>
  <c r="N463" i="1"/>
  <c r="N348" i="1"/>
  <c r="N611" i="1"/>
  <c r="N479" i="1"/>
  <c r="N364" i="1"/>
  <c r="N627" i="1"/>
  <c r="N495" i="1"/>
  <c r="N380" i="1"/>
  <c r="N643" i="1"/>
  <c r="N511" i="1"/>
  <c r="L285" i="1"/>
  <c r="L548" i="1"/>
  <c r="L416" i="1"/>
  <c r="L535" i="1"/>
  <c r="L403" i="1"/>
  <c r="L551" i="1"/>
  <c r="L419" i="1"/>
  <c r="L567" i="1"/>
  <c r="L435" i="1"/>
  <c r="L583" i="1"/>
  <c r="L451" i="1"/>
  <c r="L599" i="1"/>
  <c r="L467" i="1"/>
  <c r="L615" i="1"/>
  <c r="L483" i="1"/>
  <c r="L631" i="1"/>
  <c r="L499" i="1"/>
  <c r="L647" i="1"/>
  <c r="L515" i="1"/>
  <c r="K539" i="1"/>
  <c r="K407" i="1"/>
  <c r="K555" i="1"/>
  <c r="K423" i="1"/>
  <c r="K571" i="1"/>
  <c r="K439" i="1"/>
  <c r="K587" i="1"/>
  <c r="K455" i="1"/>
  <c r="K603" i="1"/>
  <c r="K471" i="1"/>
  <c r="K619" i="1"/>
  <c r="K487" i="1"/>
  <c r="K635" i="1"/>
  <c r="K503" i="1"/>
  <c r="K651" i="1"/>
  <c r="K519" i="1"/>
  <c r="J543" i="1"/>
  <c r="J411" i="1"/>
  <c r="J559" i="1"/>
  <c r="J427" i="1"/>
  <c r="J575" i="1"/>
  <c r="J443" i="1"/>
  <c r="J591" i="1"/>
  <c r="J459" i="1"/>
  <c r="J607" i="1"/>
  <c r="J475" i="1"/>
  <c r="J623" i="1"/>
  <c r="J491" i="1"/>
  <c r="J639" i="1"/>
  <c r="J507" i="1"/>
  <c r="J655" i="1"/>
  <c r="J523" i="1"/>
  <c r="I546" i="1"/>
  <c r="I414" i="1"/>
  <c r="I299" i="1"/>
  <c r="I562" i="1"/>
  <c r="I430" i="1"/>
  <c r="I315" i="1"/>
  <c r="I578" i="1"/>
  <c r="I446" i="1"/>
  <c r="I594" i="1"/>
  <c r="I462" i="1"/>
  <c r="I347" i="1"/>
  <c r="I610" i="1"/>
  <c r="I478" i="1"/>
  <c r="I626" i="1"/>
  <c r="I494" i="1"/>
  <c r="I379" i="1"/>
  <c r="I642" i="1"/>
  <c r="I510" i="1"/>
  <c r="T274" i="1"/>
  <c r="T537" i="1"/>
  <c r="T405" i="1"/>
  <c r="T290" i="1"/>
  <c r="T553" i="1"/>
  <c r="T421" i="1"/>
  <c r="T306" i="1"/>
  <c r="T569" i="1"/>
  <c r="T437" i="1"/>
  <c r="T322" i="1"/>
  <c r="T585" i="1"/>
  <c r="T453" i="1"/>
  <c r="T338" i="1"/>
  <c r="T601" i="1"/>
  <c r="T469" i="1"/>
  <c r="T354" i="1"/>
  <c r="T617" i="1"/>
  <c r="T485" i="1"/>
  <c r="T370" i="1"/>
  <c r="T633" i="1"/>
  <c r="T501" i="1"/>
  <c r="T386" i="1"/>
  <c r="T649" i="1"/>
  <c r="T517" i="1"/>
  <c r="S278" i="1"/>
  <c r="S541" i="1"/>
  <c r="S409" i="1"/>
  <c r="S294" i="1"/>
  <c r="S557" i="1"/>
  <c r="S425" i="1"/>
  <c r="S314" i="1"/>
  <c r="S577" i="1"/>
  <c r="S445" i="1"/>
  <c r="S334" i="1"/>
  <c r="S597" i="1"/>
  <c r="S465" i="1"/>
  <c r="S350" i="1"/>
  <c r="S613" i="1"/>
  <c r="S481" i="1"/>
  <c r="S370" i="1"/>
  <c r="S633" i="1"/>
  <c r="S501" i="1"/>
  <c r="S386" i="1"/>
  <c r="S649" i="1"/>
  <c r="S517" i="1"/>
  <c r="R340" i="1"/>
  <c r="R603" i="1"/>
  <c r="R471" i="1"/>
  <c r="R286" i="1"/>
  <c r="R549" i="1"/>
  <c r="R417" i="1"/>
  <c r="R302" i="1"/>
  <c r="R565" i="1"/>
  <c r="R433" i="1"/>
  <c r="R318" i="1"/>
  <c r="R581" i="1"/>
  <c r="R449" i="1"/>
  <c r="R334" i="1"/>
  <c r="R597" i="1"/>
  <c r="R465" i="1"/>
  <c r="R350" i="1"/>
  <c r="R613" i="1"/>
  <c r="R481" i="1"/>
  <c r="R366" i="1"/>
  <c r="R629" i="1"/>
  <c r="R497" i="1"/>
  <c r="R382" i="1"/>
  <c r="R645" i="1"/>
  <c r="R513" i="1"/>
  <c r="P541" i="1"/>
  <c r="P409" i="1"/>
  <c r="P557" i="1"/>
  <c r="P425" i="1"/>
  <c r="P573" i="1"/>
  <c r="P441" i="1"/>
  <c r="P589" i="1"/>
  <c r="P457" i="1"/>
  <c r="P605" i="1"/>
  <c r="P473" i="1"/>
  <c r="P621" i="1"/>
  <c r="P489" i="1"/>
  <c r="P637" i="1"/>
  <c r="P505" i="1"/>
  <c r="P653" i="1"/>
  <c r="P521" i="1"/>
  <c r="O391" i="1"/>
  <c r="O522" i="1"/>
  <c r="O654" i="1"/>
  <c r="O285" i="1"/>
  <c r="O416" i="1"/>
  <c r="O548" i="1"/>
  <c r="O301" i="1"/>
  <c r="O432" i="1"/>
  <c r="O564" i="1"/>
  <c r="O317" i="1"/>
  <c r="O448" i="1"/>
  <c r="O580" i="1"/>
  <c r="O333" i="1"/>
  <c r="O464" i="1"/>
  <c r="O596" i="1"/>
  <c r="O349" i="1"/>
  <c r="O480" i="1"/>
  <c r="O612" i="1"/>
  <c r="O365" i="1"/>
  <c r="O496" i="1"/>
  <c r="O628" i="1"/>
  <c r="O381" i="1"/>
  <c r="O512" i="1"/>
  <c r="O644" i="1"/>
  <c r="N291" i="1"/>
  <c r="N554" i="1"/>
  <c r="N422" i="1"/>
  <c r="N273" i="1"/>
  <c r="N536" i="1"/>
  <c r="N404" i="1"/>
  <c r="N289" i="1"/>
  <c r="N552" i="1"/>
  <c r="N420" i="1"/>
  <c r="N305" i="1"/>
  <c r="N568" i="1"/>
  <c r="N436" i="1"/>
  <c r="N321" i="1"/>
  <c r="N584" i="1"/>
  <c r="N452" i="1"/>
  <c r="N337" i="1"/>
  <c r="N600" i="1"/>
  <c r="N468" i="1"/>
  <c r="N353" i="1"/>
  <c r="N616" i="1"/>
  <c r="N484" i="1"/>
  <c r="N369" i="1"/>
  <c r="N632" i="1"/>
  <c r="N500" i="1"/>
  <c r="N385" i="1"/>
  <c r="N648" i="1"/>
  <c r="N516" i="1"/>
  <c r="L325" i="1"/>
  <c r="L588" i="1"/>
  <c r="L456" i="1"/>
  <c r="L281" i="1"/>
  <c r="L544" i="1"/>
  <c r="L412" i="1"/>
  <c r="L313" i="1"/>
  <c r="L576" i="1"/>
  <c r="L444" i="1"/>
  <c r="L345" i="1"/>
  <c r="L608" i="1"/>
  <c r="L476" i="1"/>
  <c r="L377" i="1"/>
  <c r="L640" i="1"/>
  <c r="L508" i="1"/>
  <c r="J596" i="1"/>
  <c r="J464" i="1"/>
  <c r="J369" i="1"/>
  <c r="J632" i="1"/>
  <c r="J500" i="1"/>
  <c r="I551" i="1"/>
  <c r="I419" i="1"/>
  <c r="I603" i="1"/>
  <c r="I471" i="1"/>
  <c r="I651" i="1"/>
  <c r="I519" i="1"/>
  <c r="G575" i="1"/>
  <c r="G443" i="1"/>
  <c r="G623" i="1"/>
  <c r="G491" i="1"/>
  <c r="G577" i="1"/>
  <c r="G445" i="1"/>
  <c r="G653" i="1"/>
  <c r="G521" i="1"/>
  <c r="K538" i="1"/>
  <c r="K406" i="1"/>
  <c r="K295" i="1"/>
  <c r="K558" i="1"/>
  <c r="K426" i="1"/>
  <c r="K574" i="1"/>
  <c r="K442" i="1"/>
  <c r="K327" i="1"/>
  <c r="K590" i="1"/>
  <c r="K458" i="1"/>
  <c r="K610" i="1"/>
  <c r="K478" i="1"/>
  <c r="K626" i="1"/>
  <c r="K494" i="1"/>
  <c r="K642" i="1"/>
  <c r="K510" i="1"/>
  <c r="J341" i="1"/>
  <c r="J604" i="1"/>
  <c r="J472" i="1"/>
  <c r="G548" i="1"/>
  <c r="G416" i="1"/>
  <c r="G564" i="1"/>
  <c r="G432" i="1"/>
  <c r="G580" i="1"/>
  <c r="G448" i="1"/>
  <c r="G596" i="1"/>
  <c r="G464" i="1"/>
  <c r="G612" i="1"/>
  <c r="G480" i="1"/>
  <c r="G632" i="1"/>
  <c r="G500" i="1"/>
  <c r="G648" i="1"/>
  <c r="G516" i="1"/>
  <c r="L283" i="1"/>
  <c r="L546" i="1"/>
  <c r="L414" i="1"/>
  <c r="L303" i="1"/>
  <c r="L566" i="1"/>
  <c r="L434" i="1"/>
  <c r="L331" i="1"/>
  <c r="L594" i="1"/>
  <c r="L462" i="1"/>
  <c r="L363" i="1"/>
  <c r="L626" i="1"/>
  <c r="L494" i="1"/>
  <c r="L391" i="1"/>
  <c r="L654" i="1"/>
  <c r="L522" i="1"/>
  <c r="J558" i="1"/>
  <c r="J426" i="1"/>
  <c r="J586" i="1"/>
  <c r="J454" i="1"/>
  <c r="J351" i="1"/>
  <c r="J614" i="1"/>
  <c r="J482" i="1"/>
  <c r="J646" i="1"/>
  <c r="J514" i="1"/>
  <c r="I569" i="1"/>
  <c r="I437" i="1"/>
  <c r="I605" i="1"/>
  <c r="I473" i="1"/>
  <c r="I633" i="1"/>
  <c r="I501" i="1"/>
  <c r="G541" i="1"/>
  <c r="G409" i="1"/>
  <c r="G573" i="1"/>
  <c r="G441" i="1"/>
  <c r="G629" i="1"/>
  <c r="G497" i="1"/>
  <c r="L307" i="1"/>
  <c r="L570" i="1"/>
  <c r="L438" i="1"/>
  <c r="L343" i="1"/>
  <c r="L606" i="1"/>
  <c r="L474" i="1"/>
  <c r="L375" i="1"/>
  <c r="L638" i="1"/>
  <c r="L506" i="1"/>
  <c r="J554" i="1"/>
  <c r="J422" i="1"/>
  <c r="J594" i="1"/>
  <c r="J462" i="1"/>
  <c r="J626" i="1"/>
  <c r="J494" i="1"/>
  <c r="J654" i="1"/>
  <c r="J522" i="1"/>
  <c r="I557" i="1"/>
  <c r="I425" i="1"/>
  <c r="I589" i="1"/>
  <c r="I457" i="1"/>
  <c r="I617" i="1"/>
  <c r="I485" i="1"/>
  <c r="I653" i="1"/>
  <c r="I521" i="1"/>
  <c r="G601" i="1"/>
  <c r="G469" i="1"/>
  <c r="K648" i="1"/>
  <c r="K516" i="1"/>
  <c r="K548" i="1"/>
  <c r="K416" i="1"/>
  <c r="K568" i="1"/>
  <c r="K436" i="1"/>
  <c r="K588" i="1"/>
  <c r="K456" i="1"/>
  <c r="K341" i="1"/>
  <c r="K604" i="1"/>
  <c r="K472" i="1"/>
  <c r="K620" i="1"/>
  <c r="K488" i="1"/>
  <c r="K640" i="1"/>
  <c r="K508" i="1"/>
  <c r="J309" i="1"/>
  <c r="J572" i="1"/>
  <c r="J440" i="1"/>
  <c r="G542" i="1"/>
  <c r="G410" i="1"/>
  <c r="G558" i="1"/>
  <c r="G426" i="1"/>
  <c r="G574" i="1"/>
  <c r="G442" i="1"/>
  <c r="G590" i="1"/>
  <c r="G458" i="1"/>
  <c r="G606" i="1"/>
  <c r="G474" i="1"/>
  <c r="G622" i="1"/>
  <c r="G490" i="1"/>
  <c r="G638" i="1"/>
  <c r="G506" i="1"/>
  <c r="G654" i="1"/>
  <c r="G522" i="1"/>
  <c r="J548" i="1"/>
  <c r="J416" i="1"/>
  <c r="J568" i="1"/>
  <c r="J436" i="1"/>
  <c r="J592" i="1"/>
  <c r="J460" i="1"/>
  <c r="J648" i="1"/>
  <c r="J516" i="1"/>
  <c r="I547" i="1"/>
  <c r="I415" i="1"/>
  <c r="I571" i="1"/>
  <c r="I439" i="1"/>
  <c r="I595" i="1"/>
  <c r="I463" i="1"/>
  <c r="I619" i="1"/>
  <c r="I487" i="1"/>
  <c r="I643" i="1"/>
  <c r="I511" i="1"/>
  <c r="G543" i="1"/>
  <c r="G411" i="1"/>
  <c r="G567" i="1"/>
  <c r="G435" i="1"/>
  <c r="G591" i="1"/>
  <c r="G459" i="1"/>
  <c r="G615" i="1"/>
  <c r="G483" i="1"/>
  <c r="G639" i="1"/>
  <c r="G507" i="1"/>
  <c r="G549" i="1"/>
  <c r="G417" i="1"/>
  <c r="G625" i="1"/>
  <c r="G493" i="1"/>
  <c r="S279" i="1"/>
  <c r="S542" i="1"/>
  <c r="S410" i="1"/>
  <c r="S287" i="1"/>
  <c r="S550" i="1"/>
  <c r="S418" i="1"/>
  <c r="R329" i="1"/>
  <c r="R592" i="1"/>
  <c r="R460" i="1"/>
  <c r="T367" i="1"/>
  <c r="T630" i="1"/>
  <c r="T498" i="1"/>
  <c r="R297" i="1"/>
  <c r="R560" i="1"/>
  <c r="R428" i="1"/>
  <c r="R357" i="1"/>
  <c r="R620" i="1"/>
  <c r="R488" i="1"/>
  <c r="AR394" i="1"/>
  <c r="AQ394" i="1"/>
  <c r="AP394" i="1"/>
  <c r="AK394" i="1"/>
  <c r="AF394" i="1"/>
  <c r="AB265" i="1"/>
  <c r="AE265" i="1"/>
  <c r="AD394" i="1"/>
  <c r="AG394" i="1"/>
  <c r="AC265" i="1"/>
  <c r="M265" i="1"/>
  <c r="AR657" i="1"/>
  <c r="AJ657" i="1"/>
  <c r="X525" i="1"/>
  <c r="H657" i="1"/>
  <c r="Y657" i="1"/>
  <c r="M525" i="1"/>
  <c r="AM525" i="1"/>
  <c r="AE657" i="1"/>
  <c r="W657" i="1"/>
  <c r="AP657" i="1"/>
  <c r="AH657" i="1"/>
  <c r="AD525" i="1"/>
  <c r="AO657" i="1"/>
  <c r="AG657" i="1"/>
  <c r="AC525" i="1"/>
  <c r="T307" i="1"/>
  <c r="T570" i="1"/>
  <c r="T438" i="1"/>
  <c r="S295" i="1"/>
  <c r="S558" i="1"/>
  <c r="S426" i="1"/>
  <c r="R348" i="1"/>
  <c r="R611" i="1"/>
  <c r="R479" i="1"/>
  <c r="R323" i="1"/>
  <c r="R586" i="1"/>
  <c r="R454" i="1"/>
  <c r="P534" i="1"/>
  <c r="P402" i="1"/>
  <c r="P582" i="1"/>
  <c r="P450" i="1"/>
  <c r="O303" i="1"/>
  <c r="O434" i="1"/>
  <c r="O566" i="1"/>
  <c r="O326" i="1"/>
  <c r="O457" i="1"/>
  <c r="O589" i="1"/>
  <c r="O390" i="1"/>
  <c r="O521" i="1"/>
  <c r="O653" i="1"/>
  <c r="N306" i="1"/>
  <c r="N569" i="1"/>
  <c r="N437" i="1"/>
  <c r="N370" i="1"/>
  <c r="N633" i="1"/>
  <c r="N501" i="1"/>
  <c r="L298" i="1"/>
  <c r="L561" i="1"/>
  <c r="L429" i="1"/>
  <c r="L362" i="1"/>
  <c r="L625" i="1"/>
  <c r="L493" i="1"/>
  <c r="K569" i="1"/>
  <c r="K437" i="1"/>
  <c r="K633" i="1"/>
  <c r="K501" i="1"/>
  <c r="J577" i="1"/>
  <c r="J445" i="1"/>
  <c r="J641" i="1"/>
  <c r="J509" i="1"/>
  <c r="I321" i="1"/>
  <c r="I584" i="1"/>
  <c r="I452" i="1"/>
  <c r="I648" i="1"/>
  <c r="I516" i="1"/>
  <c r="T324" i="1"/>
  <c r="T587" i="1"/>
  <c r="T455" i="1"/>
  <c r="T388" i="1"/>
  <c r="T651" i="1"/>
  <c r="T519" i="1"/>
  <c r="S308" i="1"/>
  <c r="S571" i="1"/>
  <c r="S439" i="1"/>
  <c r="R280" i="1"/>
  <c r="R543" i="1"/>
  <c r="R411" i="1"/>
  <c r="R380" i="1"/>
  <c r="R643" i="1"/>
  <c r="R511" i="1"/>
  <c r="P587" i="1"/>
  <c r="P455" i="1"/>
  <c r="P651" i="1"/>
  <c r="P519" i="1"/>
  <c r="O355" i="1"/>
  <c r="O486" i="1"/>
  <c r="O618" i="1"/>
  <c r="N327" i="1"/>
  <c r="N590" i="1"/>
  <c r="N458" i="1"/>
  <c r="T289" i="1"/>
  <c r="T552" i="1"/>
  <c r="T420" i="1"/>
  <c r="T369" i="1"/>
  <c r="T632" i="1"/>
  <c r="T500" i="1"/>
  <c r="S301" i="1"/>
  <c r="S564" i="1"/>
  <c r="S432" i="1"/>
  <c r="S381" i="1"/>
  <c r="S644" i="1"/>
  <c r="S512" i="1"/>
  <c r="R285" i="1"/>
  <c r="R548" i="1"/>
  <c r="R416" i="1"/>
  <c r="P588" i="1"/>
  <c r="P456" i="1"/>
  <c r="O319" i="1"/>
  <c r="O450" i="1"/>
  <c r="O582" i="1"/>
  <c r="O324" i="1"/>
  <c r="O455" i="1"/>
  <c r="O587" i="1"/>
  <c r="O388" i="1"/>
  <c r="O519" i="1"/>
  <c r="O651" i="1"/>
  <c r="N312" i="1"/>
  <c r="N575" i="1"/>
  <c r="N443" i="1"/>
  <c r="N376" i="1"/>
  <c r="N639" i="1"/>
  <c r="N507" i="1"/>
  <c r="L300" i="1"/>
  <c r="L563" i="1"/>
  <c r="L431" i="1"/>
  <c r="L364" i="1"/>
  <c r="L627" i="1"/>
  <c r="L495" i="1"/>
  <c r="K567" i="1"/>
  <c r="K435" i="1"/>
  <c r="K615" i="1"/>
  <c r="K483" i="1"/>
  <c r="J555" i="1"/>
  <c r="J423" i="1"/>
  <c r="J619" i="1"/>
  <c r="J487" i="1"/>
  <c r="I311" i="1"/>
  <c r="I574" i="1"/>
  <c r="I442" i="1"/>
  <c r="T286" i="1"/>
  <c r="T549" i="1"/>
  <c r="T417" i="1"/>
  <c r="T350" i="1"/>
  <c r="T613" i="1"/>
  <c r="T481" i="1"/>
  <c r="S290" i="1"/>
  <c r="S553" i="1"/>
  <c r="S421" i="1"/>
  <c r="S366" i="1"/>
  <c r="S629" i="1"/>
  <c r="S497" i="1"/>
  <c r="R298" i="1"/>
  <c r="R561" i="1"/>
  <c r="R429" i="1"/>
  <c r="R362" i="1"/>
  <c r="R625" i="1"/>
  <c r="R493" i="1"/>
  <c r="P553" i="1"/>
  <c r="P421" i="1"/>
  <c r="P617" i="1"/>
  <c r="P485" i="1"/>
  <c r="O281" i="1"/>
  <c r="O412" i="1"/>
  <c r="O544" i="1"/>
  <c r="O361" i="1"/>
  <c r="O492" i="1"/>
  <c r="O624" i="1"/>
  <c r="N285" i="1"/>
  <c r="N548" i="1"/>
  <c r="N416" i="1"/>
  <c r="N349" i="1"/>
  <c r="N612" i="1"/>
  <c r="N480" i="1"/>
  <c r="L568" i="1"/>
  <c r="L436" i="1"/>
  <c r="I539" i="1"/>
  <c r="I407" i="1"/>
  <c r="G563" i="1"/>
  <c r="G431" i="1"/>
  <c r="K271" i="1"/>
  <c r="K534" i="1"/>
  <c r="K402" i="1"/>
  <c r="G544" i="1"/>
  <c r="G412" i="1"/>
  <c r="G538" i="1"/>
  <c r="G406" i="1"/>
  <c r="E532" i="1"/>
  <c r="E400" i="1"/>
  <c r="T295" i="1"/>
  <c r="T558" i="1"/>
  <c r="T426" i="1"/>
  <c r="T343" i="1"/>
  <c r="T606" i="1"/>
  <c r="T474" i="1"/>
  <c r="T391" i="1"/>
  <c r="T654" i="1"/>
  <c r="T522" i="1"/>
  <c r="S330" i="1"/>
  <c r="S593" i="1"/>
  <c r="S461" i="1"/>
  <c r="S335" i="1"/>
  <c r="S598" i="1"/>
  <c r="S466" i="1"/>
  <c r="R377" i="1"/>
  <c r="R640" i="1"/>
  <c r="R508" i="1"/>
  <c r="R299" i="1"/>
  <c r="R562" i="1"/>
  <c r="R430" i="1"/>
  <c r="R331" i="1"/>
  <c r="R594" i="1"/>
  <c r="R462" i="1"/>
  <c r="R363" i="1"/>
  <c r="R626" i="1"/>
  <c r="R494" i="1"/>
  <c r="P604" i="1"/>
  <c r="P472" i="1"/>
  <c r="P558" i="1"/>
  <c r="P426" i="1"/>
  <c r="P574" i="1"/>
  <c r="P442" i="1"/>
  <c r="P606" i="1"/>
  <c r="P474" i="1"/>
  <c r="P654" i="1"/>
  <c r="P522" i="1"/>
  <c r="O286" i="1"/>
  <c r="O417" i="1"/>
  <c r="O549" i="1"/>
  <c r="O318" i="1"/>
  <c r="O449" i="1"/>
  <c r="O581" i="1"/>
  <c r="O350" i="1"/>
  <c r="O481" i="1"/>
  <c r="O613" i="1"/>
  <c r="O382" i="1"/>
  <c r="O513" i="1"/>
  <c r="O645" i="1"/>
  <c r="N282" i="1"/>
  <c r="N545" i="1"/>
  <c r="N413" i="1"/>
  <c r="N298" i="1"/>
  <c r="N561" i="1"/>
  <c r="N429" i="1"/>
  <c r="N330" i="1"/>
  <c r="N593" i="1"/>
  <c r="N461" i="1"/>
  <c r="N362" i="1"/>
  <c r="N625" i="1"/>
  <c r="N493" i="1"/>
  <c r="L277" i="1"/>
  <c r="L540" i="1"/>
  <c r="L408" i="1"/>
  <c r="L290" i="1"/>
  <c r="L553" i="1"/>
  <c r="L421" i="1"/>
  <c r="L322" i="1"/>
  <c r="L585" i="1"/>
  <c r="L453" i="1"/>
  <c r="L354" i="1"/>
  <c r="L617" i="1"/>
  <c r="L485" i="1"/>
  <c r="L386" i="1"/>
  <c r="L649" i="1"/>
  <c r="L517" i="1"/>
  <c r="K545" i="1"/>
  <c r="K413" i="1"/>
  <c r="K577" i="1"/>
  <c r="K445" i="1"/>
  <c r="K609" i="1"/>
  <c r="K477" i="1"/>
  <c r="K641" i="1"/>
  <c r="K509" i="1"/>
  <c r="J553" i="1"/>
  <c r="J421" i="1"/>
  <c r="J585" i="1"/>
  <c r="J453" i="1"/>
  <c r="J617" i="1"/>
  <c r="J485" i="1"/>
  <c r="J649" i="1"/>
  <c r="J517" i="1"/>
  <c r="I297" i="1"/>
  <c r="I560" i="1"/>
  <c r="I428" i="1"/>
  <c r="I329" i="1"/>
  <c r="I592" i="1"/>
  <c r="I460" i="1"/>
  <c r="I361" i="1"/>
  <c r="I624" i="1"/>
  <c r="I492" i="1"/>
  <c r="I393" i="1"/>
  <c r="I656" i="1"/>
  <c r="I524" i="1"/>
  <c r="T300" i="1"/>
  <c r="T563" i="1"/>
  <c r="T431" i="1"/>
  <c r="T332" i="1"/>
  <c r="T595" i="1"/>
  <c r="T463" i="1"/>
  <c r="T364" i="1"/>
  <c r="T627" i="1"/>
  <c r="T495" i="1"/>
  <c r="S298" i="1"/>
  <c r="S561" i="1"/>
  <c r="S429" i="1"/>
  <c r="S300" i="1"/>
  <c r="S563" i="1"/>
  <c r="S431" i="1"/>
  <c r="S332" i="1"/>
  <c r="S595" i="1"/>
  <c r="S463" i="1"/>
  <c r="S364" i="1"/>
  <c r="S627" i="1"/>
  <c r="S495" i="1"/>
  <c r="R316" i="1"/>
  <c r="R579" i="1"/>
  <c r="R447" i="1"/>
  <c r="R320" i="1"/>
  <c r="R583" i="1"/>
  <c r="R451" i="1"/>
  <c r="R372" i="1"/>
  <c r="R635" i="1"/>
  <c r="R503" i="1"/>
  <c r="P547" i="1"/>
  <c r="P415" i="1"/>
  <c r="P579" i="1"/>
  <c r="P447" i="1"/>
  <c r="P611" i="1"/>
  <c r="P479" i="1"/>
  <c r="P643" i="1"/>
  <c r="P511" i="1"/>
  <c r="O275" i="1"/>
  <c r="O406" i="1"/>
  <c r="O538" i="1"/>
  <c r="O339" i="1"/>
  <c r="O470" i="1"/>
  <c r="O602" i="1"/>
  <c r="N307" i="1"/>
  <c r="N570" i="1"/>
  <c r="N438" i="1"/>
  <c r="N311" i="1"/>
  <c r="N574" i="1"/>
  <c r="N442" i="1"/>
  <c r="N375" i="1"/>
  <c r="N638" i="1"/>
  <c r="N506" i="1"/>
  <c r="T281" i="1"/>
  <c r="T544" i="1"/>
  <c r="T412" i="1"/>
  <c r="T313" i="1"/>
  <c r="T576" i="1"/>
  <c r="T444" i="1"/>
  <c r="T345" i="1"/>
  <c r="T608" i="1"/>
  <c r="T476" i="1"/>
  <c r="T377" i="1"/>
  <c r="T640" i="1"/>
  <c r="T508" i="1"/>
  <c r="S339" i="1"/>
  <c r="S602" i="1"/>
  <c r="S470" i="1"/>
  <c r="S293" i="1"/>
  <c r="S556" i="1"/>
  <c r="S424" i="1"/>
  <c r="R317" i="1"/>
  <c r="R580" i="1"/>
  <c r="R448" i="1"/>
  <c r="N352" i="1"/>
  <c r="N615" i="1"/>
  <c r="N483" i="1"/>
  <c r="N384" i="1"/>
  <c r="N647" i="1"/>
  <c r="N515" i="1"/>
  <c r="L276" i="1"/>
  <c r="L539" i="1"/>
  <c r="L407" i="1"/>
  <c r="L308" i="1"/>
  <c r="L571" i="1"/>
  <c r="L439" i="1"/>
  <c r="L340" i="1"/>
  <c r="L603" i="1"/>
  <c r="L471" i="1"/>
  <c r="L372" i="1"/>
  <c r="L635" i="1"/>
  <c r="L503" i="1"/>
  <c r="K543" i="1"/>
  <c r="K411" i="1"/>
  <c r="K559" i="1"/>
  <c r="K427" i="1"/>
  <c r="K591" i="1"/>
  <c r="K459" i="1"/>
  <c r="K623" i="1"/>
  <c r="K491" i="1"/>
  <c r="K655" i="1"/>
  <c r="K523" i="1"/>
  <c r="J563" i="1"/>
  <c r="J431" i="1"/>
  <c r="J595" i="1"/>
  <c r="J463" i="1"/>
  <c r="J627" i="1"/>
  <c r="J495" i="1"/>
  <c r="I271" i="1"/>
  <c r="I534" i="1"/>
  <c r="I402" i="1"/>
  <c r="I566" i="1"/>
  <c r="I434" i="1"/>
  <c r="I335" i="1"/>
  <c r="I598" i="1"/>
  <c r="I466" i="1"/>
  <c r="I367" i="1"/>
  <c r="I630" i="1"/>
  <c r="I498" i="1"/>
  <c r="T278" i="1"/>
  <c r="T541" i="1"/>
  <c r="T409" i="1"/>
  <c r="T310" i="1"/>
  <c r="T573" i="1"/>
  <c r="T441" i="1"/>
  <c r="T342" i="1"/>
  <c r="T605" i="1"/>
  <c r="T473" i="1"/>
  <c r="T374" i="1"/>
  <c r="T637" i="1"/>
  <c r="T505" i="1"/>
  <c r="S282" i="1"/>
  <c r="S545" i="1"/>
  <c r="S413" i="1"/>
  <c r="S338" i="1"/>
  <c r="S601" i="1"/>
  <c r="S469" i="1"/>
  <c r="S374" i="1"/>
  <c r="S637" i="1"/>
  <c r="S505" i="1"/>
  <c r="S390" i="1"/>
  <c r="S653" i="1"/>
  <c r="S521" i="1"/>
  <c r="R290" i="1"/>
  <c r="R553" i="1"/>
  <c r="R421" i="1"/>
  <c r="R322" i="1"/>
  <c r="R585" i="1"/>
  <c r="R453" i="1"/>
  <c r="R354" i="1"/>
  <c r="R617" i="1"/>
  <c r="R485" i="1"/>
  <c r="R386" i="1"/>
  <c r="R649" i="1"/>
  <c r="R517" i="1"/>
  <c r="P577" i="1"/>
  <c r="P445" i="1"/>
  <c r="P609" i="1"/>
  <c r="P477" i="1"/>
  <c r="P641" i="1"/>
  <c r="P509" i="1"/>
  <c r="O273" i="1"/>
  <c r="O404" i="1"/>
  <c r="O536" i="1"/>
  <c r="O305" i="1"/>
  <c r="O436" i="1"/>
  <c r="O568" i="1"/>
  <c r="O337" i="1"/>
  <c r="O468" i="1"/>
  <c r="O600" i="1"/>
  <c r="O369" i="1"/>
  <c r="O500" i="1"/>
  <c r="O632" i="1"/>
  <c r="N323" i="1"/>
  <c r="N586" i="1"/>
  <c r="N454" i="1"/>
  <c r="N293" i="1"/>
  <c r="N556" i="1"/>
  <c r="N424" i="1"/>
  <c r="N325" i="1"/>
  <c r="N588" i="1"/>
  <c r="N456" i="1"/>
  <c r="N357" i="1"/>
  <c r="N620" i="1"/>
  <c r="N488" i="1"/>
  <c r="N389" i="1"/>
  <c r="N652" i="1"/>
  <c r="N520" i="1"/>
  <c r="L289" i="1"/>
  <c r="L552" i="1"/>
  <c r="L420" i="1"/>
  <c r="L353" i="1"/>
  <c r="L616" i="1"/>
  <c r="L484" i="1"/>
  <c r="J608" i="1"/>
  <c r="J476" i="1"/>
  <c r="I563" i="1"/>
  <c r="I431" i="1"/>
  <c r="G539" i="1"/>
  <c r="G407" i="1"/>
  <c r="G635" i="1"/>
  <c r="G503" i="1"/>
  <c r="G593" i="1"/>
  <c r="G461" i="1"/>
  <c r="K546" i="1"/>
  <c r="K414" i="1"/>
  <c r="K315" i="1"/>
  <c r="K578" i="1"/>
  <c r="K446" i="1"/>
  <c r="K614" i="1"/>
  <c r="K482" i="1"/>
  <c r="K646" i="1"/>
  <c r="K514" i="1"/>
  <c r="G552" i="1"/>
  <c r="G420" i="1"/>
  <c r="G584" i="1"/>
  <c r="G452" i="1"/>
  <c r="G616" i="1"/>
  <c r="G484" i="1"/>
  <c r="G652" i="1"/>
  <c r="G520" i="1"/>
  <c r="L311" i="1"/>
  <c r="L574" i="1"/>
  <c r="L442" i="1"/>
  <c r="L371" i="1"/>
  <c r="L634" i="1"/>
  <c r="L502" i="1"/>
  <c r="J566" i="1"/>
  <c r="J434" i="1"/>
  <c r="J359" i="1"/>
  <c r="J622" i="1"/>
  <c r="J490" i="1"/>
  <c r="I577" i="1"/>
  <c r="I445" i="1"/>
  <c r="G545" i="1"/>
  <c r="G413" i="1"/>
  <c r="G645" i="1"/>
  <c r="G513" i="1"/>
  <c r="L351" i="1"/>
  <c r="L614" i="1"/>
  <c r="L482" i="1"/>
  <c r="J562" i="1"/>
  <c r="J430" i="1"/>
  <c r="I537" i="1"/>
  <c r="I405" i="1"/>
  <c r="I597" i="1"/>
  <c r="I465" i="1"/>
  <c r="G557" i="1"/>
  <c r="G425" i="1"/>
  <c r="K536" i="1"/>
  <c r="K404" i="1"/>
  <c r="K309" i="1"/>
  <c r="K572" i="1"/>
  <c r="K440" i="1"/>
  <c r="K608" i="1"/>
  <c r="K476" i="1"/>
  <c r="K644" i="1"/>
  <c r="K512" i="1"/>
  <c r="G546" i="1"/>
  <c r="G414" i="1"/>
  <c r="G578" i="1"/>
  <c r="G446" i="1"/>
  <c r="G610" i="1"/>
  <c r="G478" i="1"/>
  <c r="G642" i="1"/>
  <c r="G510" i="1"/>
  <c r="J552" i="1"/>
  <c r="J420" i="1"/>
  <c r="J656" i="1"/>
  <c r="J524" i="1"/>
  <c r="I579" i="1"/>
  <c r="I447" i="1"/>
  <c r="I623" i="1"/>
  <c r="I491" i="1"/>
  <c r="G547" i="1"/>
  <c r="G415" i="1"/>
  <c r="G595" i="1"/>
  <c r="G463" i="1"/>
  <c r="G643" i="1"/>
  <c r="G511" i="1"/>
  <c r="S327" i="1"/>
  <c r="S590" i="1"/>
  <c r="S458" i="1"/>
  <c r="R349" i="1"/>
  <c r="R612" i="1"/>
  <c r="R480" i="1"/>
  <c r="AR265" i="1"/>
  <c r="AQ265" i="1"/>
  <c r="AP265" i="1"/>
  <c r="AK265" i="1"/>
  <c r="AF265" i="1"/>
  <c r="X394" i="1"/>
  <c r="Q394" i="1"/>
  <c r="AI394" i="1"/>
  <c r="AA394" i="1"/>
  <c r="AH394" i="1"/>
  <c r="AD265" i="1"/>
  <c r="AG265" i="1"/>
  <c r="Y394" i="1"/>
  <c r="U394" i="1"/>
  <c r="H394" i="1"/>
  <c r="AN525" i="1"/>
  <c r="AF525" i="1"/>
  <c r="X657" i="1"/>
  <c r="M657" i="1"/>
  <c r="AM657" i="1"/>
  <c r="AE394" i="1"/>
  <c r="W394" i="1"/>
  <c r="AL525" i="1"/>
  <c r="AD657" i="1"/>
  <c r="Q657" i="1"/>
  <c r="AK525" i="1"/>
  <c r="AC657" i="1"/>
  <c r="S186" i="1"/>
  <c r="P182" i="1"/>
  <c r="P311" i="1"/>
  <c r="P230" i="1"/>
  <c r="P359" i="1"/>
  <c r="K185" i="1"/>
  <c r="K314" i="1"/>
  <c r="K233" i="1"/>
  <c r="K362" i="1"/>
  <c r="J161" i="1"/>
  <c r="J290" i="1"/>
  <c r="J193" i="1"/>
  <c r="J322" i="1"/>
  <c r="J241" i="1"/>
  <c r="J370" i="1"/>
  <c r="I152" i="1"/>
  <c r="I281" i="1"/>
  <c r="P171" i="1"/>
  <c r="P300" i="1"/>
  <c r="P219" i="1"/>
  <c r="P348" i="1"/>
  <c r="P168" i="1"/>
  <c r="P297" i="1"/>
  <c r="K151" i="1"/>
  <c r="K280" i="1"/>
  <c r="K199" i="1"/>
  <c r="K328" i="1"/>
  <c r="K247" i="1"/>
  <c r="K376" i="1"/>
  <c r="J171" i="1"/>
  <c r="J300" i="1"/>
  <c r="J235" i="1"/>
  <c r="J364" i="1"/>
  <c r="P169" i="1"/>
  <c r="P298" i="1"/>
  <c r="P217" i="1"/>
  <c r="P346" i="1"/>
  <c r="I171" i="1"/>
  <c r="I300" i="1"/>
  <c r="G195" i="1"/>
  <c r="G324" i="1"/>
  <c r="G201" i="1"/>
  <c r="G330" i="1"/>
  <c r="K154" i="1"/>
  <c r="K283" i="1"/>
  <c r="K254" i="1"/>
  <c r="K383" i="1"/>
  <c r="G192" i="1"/>
  <c r="G321" i="1"/>
  <c r="G224" i="1"/>
  <c r="G353" i="1"/>
  <c r="G260" i="1"/>
  <c r="G389" i="1"/>
  <c r="I185" i="1"/>
  <c r="I314" i="1"/>
  <c r="I249" i="1"/>
  <c r="I378" i="1"/>
  <c r="G253" i="1"/>
  <c r="G382" i="1"/>
  <c r="J210" i="1"/>
  <c r="J339" i="1"/>
  <c r="I173" i="1"/>
  <c r="I302" i="1"/>
  <c r="G165" i="1"/>
  <c r="G294" i="1"/>
  <c r="K144" i="1"/>
  <c r="K273" i="1"/>
  <c r="K200" i="1"/>
  <c r="K329" i="1"/>
  <c r="G170" i="1"/>
  <c r="G299" i="1"/>
  <c r="G202" i="1"/>
  <c r="G331" i="1"/>
  <c r="G250" i="1"/>
  <c r="G379" i="1"/>
  <c r="J160" i="1"/>
  <c r="J289" i="1"/>
  <c r="J264" i="1"/>
  <c r="J393" i="1"/>
  <c r="I187" i="1"/>
  <c r="I316" i="1"/>
  <c r="I231" i="1"/>
  <c r="I360" i="1"/>
  <c r="G155" i="1"/>
  <c r="G284" i="1"/>
  <c r="G203" i="1"/>
  <c r="G332" i="1"/>
  <c r="G251" i="1"/>
  <c r="G380" i="1"/>
  <c r="G245" i="1"/>
  <c r="G374" i="1"/>
  <c r="F141" i="1"/>
  <c r="F270" i="1"/>
  <c r="P154" i="1"/>
  <c r="P283" i="1"/>
  <c r="P186" i="1"/>
  <c r="P315" i="1"/>
  <c r="P218" i="1"/>
  <c r="P347" i="1"/>
  <c r="P234" i="1"/>
  <c r="P363" i="1"/>
  <c r="P250" i="1"/>
  <c r="P379" i="1"/>
  <c r="K157" i="1"/>
  <c r="K286" i="1"/>
  <c r="K173" i="1"/>
  <c r="K302" i="1"/>
  <c r="K189" i="1"/>
  <c r="K318" i="1"/>
  <c r="K205" i="1"/>
  <c r="K334" i="1"/>
  <c r="K221" i="1"/>
  <c r="K350" i="1"/>
  <c r="K237" i="1"/>
  <c r="K366" i="1"/>
  <c r="K253" i="1"/>
  <c r="K382" i="1"/>
  <c r="J149" i="1"/>
  <c r="J278" i="1"/>
  <c r="J181" i="1"/>
  <c r="J310" i="1"/>
  <c r="J197" i="1"/>
  <c r="J326" i="1"/>
  <c r="J213" i="1"/>
  <c r="J342" i="1"/>
  <c r="J229" i="1"/>
  <c r="J358" i="1"/>
  <c r="J245" i="1"/>
  <c r="J374" i="1"/>
  <c r="J261" i="1"/>
  <c r="J390" i="1"/>
  <c r="I172" i="1"/>
  <c r="I301" i="1"/>
  <c r="I188" i="1"/>
  <c r="I317" i="1"/>
  <c r="I204" i="1"/>
  <c r="I333" i="1"/>
  <c r="I236" i="1"/>
  <c r="I365" i="1"/>
  <c r="P143" i="1"/>
  <c r="P272" i="1"/>
  <c r="P159" i="1"/>
  <c r="P288" i="1"/>
  <c r="P175" i="1"/>
  <c r="P304" i="1"/>
  <c r="P191" i="1"/>
  <c r="P320" i="1"/>
  <c r="P207" i="1"/>
  <c r="P336" i="1"/>
  <c r="P223" i="1"/>
  <c r="P352" i="1"/>
  <c r="P239" i="1"/>
  <c r="P368" i="1"/>
  <c r="P255" i="1"/>
  <c r="P384" i="1"/>
  <c r="P164" i="1"/>
  <c r="P293" i="1"/>
  <c r="P144" i="1"/>
  <c r="P273" i="1"/>
  <c r="P176" i="1"/>
  <c r="P305" i="1"/>
  <c r="P208" i="1"/>
  <c r="P337" i="1"/>
  <c r="P240" i="1"/>
  <c r="P369" i="1"/>
  <c r="L151" i="1"/>
  <c r="L280" i="1"/>
  <c r="L167" i="1"/>
  <c r="L296" i="1"/>
  <c r="L183" i="1"/>
  <c r="L312" i="1"/>
  <c r="L199" i="1"/>
  <c r="L328" i="1"/>
  <c r="L215" i="1"/>
  <c r="L344" i="1"/>
  <c r="L231" i="1"/>
  <c r="L360" i="1"/>
  <c r="L247" i="1"/>
  <c r="L376" i="1"/>
  <c r="L263" i="1"/>
  <c r="L392" i="1"/>
  <c r="K155" i="1"/>
  <c r="K284" i="1"/>
  <c r="K171" i="1"/>
  <c r="K300" i="1"/>
  <c r="K187" i="1"/>
  <c r="K316" i="1"/>
  <c r="K203" i="1"/>
  <c r="K332" i="1"/>
  <c r="K219" i="1"/>
  <c r="K348" i="1"/>
  <c r="K235" i="1"/>
  <c r="K364" i="1"/>
  <c r="K251" i="1"/>
  <c r="K380" i="1"/>
  <c r="J143" i="1"/>
  <c r="J272" i="1"/>
  <c r="J159" i="1"/>
  <c r="J288" i="1"/>
  <c r="J175" i="1"/>
  <c r="J304" i="1"/>
  <c r="J191" i="1"/>
  <c r="J320" i="1"/>
  <c r="J207" i="1"/>
  <c r="J336" i="1"/>
  <c r="J223" i="1"/>
  <c r="J352" i="1"/>
  <c r="J239" i="1"/>
  <c r="J368" i="1"/>
  <c r="J255" i="1"/>
  <c r="J384" i="1"/>
  <c r="I178" i="1"/>
  <c r="I307" i="1"/>
  <c r="P157" i="1"/>
  <c r="P286" i="1"/>
  <c r="P173" i="1"/>
  <c r="P302" i="1"/>
  <c r="P189" i="1"/>
  <c r="P318" i="1"/>
  <c r="P205" i="1"/>
  <c r="P334" i="1"/>
  <c r="P221" i="1"/>
  <c r="P350" i="1"/>
  <c r="P237" i="1"/>
  <c r="P366" i="1"/>
  <c r="P253" i="1"/>
  <c r="P382" i="1"/>
  <c r="L264" i="1"/>
  <c r="L393" i="1"/>
  <c r="J224" i="1"/>
  <c r="J353" i="1"/>
  <c r="J252" i="1"/>
  <c r="J381" i="1"/>
  <c r="I183" i="1"/>
  <c r="I312" i="1"/>
  <c r="I235" i="1"/>
  <c r="I364" i="1"/>
  <c r="G159" i="1"/>
  <c r="G288" i="1"/>
  <c r="G207" i="1"/>
  <c r="G336" i="1"/>
  <c r="G255" i="1"/>
  <c r="G384" i="1"/>
  <c r="G221" i="1"/>
  <c r="G350" i="1"/>
  <c r="K214" i="1"/>
  <c r="K343" i="1"/>
  <c r="K226" i="1"/>
  <c r="K355" i="1"/>
  <c r="K242" i="1"/>
  <c r="K371" i="1"/>
  <c r="K258" i="1"/>
  <c r="K387" i="1"/>
  <c r="G148" i="1"/>
  <c r="G277" i="1"/>
  <c r="G164" i="1"/>
  <c r="G293" i="1"/>
  <c r="G180" i="1"/>
  <c r="G309" i="1"/>
  <c r="G196" i="1"/>
  <c r="G325" i="1"/>
  <c r="G212" i="1"/>
  <c r="G341" i="1"/>
  <c r="G232" i="1"/>
  <c r="G361" i="1"/>
  <c r="G248" i="1"/>
  <c r="G377" i="1"/>
  <c r="G264" i="1"/>
  <c r="G393" i="1"/>
  <c r="J150" i="1"/>
  <c r="J279" i="1"/>
  <c r="J178" i="1"/>
  <c r="J307" i="1"/>
  <c r="I161" i="1"/>
  <c r="I290" i="1"/>
  <c r="I193" i="1"/>
  <c r="I322" i="1"/>
  <c r="I229" i="1"/>
  <c r="I358" i="1"/>
  <c r="I257" i="1"/>
  <c r="I386" i="1"/>
  <c r="G169" i="1"/>
  <c r="G298" i="1"/>
  <c r="G213" i="1"/>
  <c r="G342" i="1"/>
  <c r="L142" i="1"/>
  <c r="L271" i="1"/>
  <c r="J146" i="1"/>
  <c r="J275" i="1"/>
  <c r="J182" i="1"/>
  <c r="J311" i="1"/>
  <c r="J218" i="1"/>
  <c r="J347" i="1"/>
  <c r="J250" i="1"/>
  <c r="J379" i="1"/>
  <c r="I149" i="1"/>
  <c r="I278" i="1"/>
  <c r="I181" i="1"/>
  <c r="I310" i="1"/>
  <c r="I209" i="1"/>
  <c r="I338" i="1"/>
  <c r="I245" i="1"/>
  <c r="I374" i="1"/>
  <c r="G177" i="1"/>
  <c r="G306" i="1"/>
  <c r="G249" i="1"/>
  <c r="G378" i="1"/>
  <c r="K148" i="1"/>
  <c r="K277" i="1"/>
  <c r="K164" i="1"/>
  <c r="K293" i="1"/>
  <c r="K184" i="1"/>
  <c r="K313" i="1"/>
  <c r="K204" i="1"/>
  <c r="K333" i="1"/>
  <c r="K220" i="1"/>
  <c r="K349" i="1"/>
  <c r="K240" i="1"/>
  <c r="K369" i="1"/>
  <c r="K260" i="1"/>
  <c r="K389" i="1"/>
  <c r="G142" i="1"/>
  <c r="G271" i="1"/>
  <c r="G158" i="1"/>
  <c r="G287" i="1"/>
  <c r="G174" i="1"/>
  <c r="G303" i="1"/>
  <c r="G190" i="1"/>
  <c r="G319" i="1"/>
  <c r="G206" i="1"/>
  <c r="G335" i="1"/>
  <c r="G222" i="1"/>
  <c r="G351" i="1"/>
  <c r="G238" i="1"/>
  <c r="G367" i="1"/>
  <c r="G254" i="1"/>
  <c r="G383" i="1"/>
  <c r="J144" i="1"/>
  <c r="J273" i="1"/>
  <c r="J168" i="1"/>
  <c r="J297" i="1"/>
  <c r="J188" i="1"/>
  <c r="J317" i="1"/>
  <c r="J220" i="1"/>
  <c r="J349" i="1"/>
  <c r="I143" i="1"/>
  <c r="I272" i="1"/>
  <c r="I167" i="1"/>
  <c r="I296" i="1"/>
  <c r="I191" i="1"/>
  <c r="I320" i="1"/>
  <c r="I215" i="1"/>
  <c r="I344" i="1"/>
  <c r="I239" i="1"/>
  <c r="I368" i="1"/>
  <c r="I263" i="1"/>
  <c r="I392" i="1"/>
  <c r="G163" i="1"/>
  <c r="G292" i="1"/>
  <c r="G187" i="1"/>
  <c r="G316" i="1"/>
  <c r="G211" i="1"/>
  <c r="G340" i="1"/>
  <c r="G235" i="1"/>
  <c r="G364" i="1"/>
  <c r="G259" i="1"/>
  <c r="G388" i="1"/>
  <c r="G205" i="1"/>
  <c r="G334" i="1"/>
  <c r="G257" i="1"/>
  <c r="G386" i="1"/>
  <c r="G228" i="1"/>
  <c r="G357" i="1"/>
  <c r="P150" i="1"/>
  <c r="P279" i="1"/>
  <c r="P198" i="1"/>
  <c r="P327" i="1"/>
  <c r="P246" i="1"/>
  <c r="P375" i="1"/>
  <c r="P262" i="1"/>
  <c r="P391" i="1"/>
  <c r="K153" i="1"/>
  <c r="K282" i="1"/>
  <c r="K201" i="1"/>
  <c r="K330" i="1"/>
  <c r="J145" i="1"/>
  <c r="J274" i="1"/>
  <c r="J209" i="1"/>
  <c r="J338" i="1"/>
  <c r="J257" i="1"/>
  <c r="J386" i="1"/>
  <c r="P187" i="1"/>
  <c r="P316" i="1"/>
  <c r="P251" i="1"/>
  <c r="P380" i="1"/>
  <c r="P232" i="1"/>
  <c r="P361" i="1"/>
  <c r="K183" i="1"/>
  <c r="K312" i="1"/>
  <c r="K231" i="1"/>
  <c r="K360" i="1"/>
  <c r="J155" i="1"/>
  <c r="J284" i="1"/>
  <c r="J203" i="1"/>
  <c r="J332" i="1"/>
  <c r="I174" i="1"/>
  <c r="I303" i="1"/>
  <c r="P153" i="1"/>
  <c r="P282" i="1"/>
  <c r="P201" i="1"/>
  <c r="P330" i="1"/>
  <c r="P249" i="1"/>
  <c r="P378" i="1"/>
  <c r="J216" i="1"/>
  <c r="J345" i="1"/>
  <c r="G147" i="1"/>
  <c r="G276" i="1"/>
  <c r="K238" i="1"/>
  <c r="K367" i="1"/>
  <c r="G160" i="1"/>
  <c r="G289" i="1"/>
  <c r="G208" i="1"/>
  <c r="G337" i="1"/>
  <c r="I221" i="1"/>
  <c r="I350" i="1"/>
  <c r="G197" i="1"/>
  <c r="G326" i="1"/>
  <c r="J242" i="1"/>
  <c r="J371" i="1"/>
  <c r="I237" i="1"/>
  <c r="I366" i="1"/>
  <c r="K232" i="1"/>
  <c r="K361" i="1"/>
  <c r="G234" i="1"/>
  <c r="G363" i="1"/>
  <c r="F140" i="1"/>
  <c r="F269" i="1"/>
  <c r="P244" i="1"/>
  <c r="P373" i="1"/>
  <c r="P170" i="1"/>
  <c r="P299" i="1"/>
  <c r="P202" i="1"/>
  <c r="P331" i="1"/>
  <c r="J165" i="1"/>
  <c r="J294" i="1"/>
  <c r="P142" i="1"/>
  <c r="P271" i="1"/>
  <c r="P158" i="1"/>
  <c r="P287" i="1"/>
  <c r="P174" i="1"/>
  <c r="P303" i="1"/>
  <c r="P190" i="1"/>
  <c r="P319" i="1"/>
  <c r="P206" i="1"/>
  <c r="P335" i="1"/>
  <c r="P222" i="1"/>
  <c r="P351" i="1"/>
  <c r="P238" i="1"/>
  <c r="P367" i="1"/>
  <c r="P254" i="1"/>
  <c r="P383" i="1"/>
  <c r="L204" i="1"/>
  <c r="L333" i="1"/>
  <c r="K145" i="1"/>
  <c r="K274" i="1"/>
  <c r="K161" i="1"/>
  <c r="K290" i="1"/>
  <c r="K177" i="1"/>
  <c r="K306" i="1"/>
  <c r="K193" i="1"/>
  <c r="K322" i="1"/>
  <c r="K209" i="1"/>
  <c r="K338" i="1"/>
  <c r="K225" i="1"/>
  <c r="K354" i="1"/>
  <c r="K241" i="1"/>
  <c r="K370" i="1"/>
  <c r="K257" i="1"/>
  <c r="K386" i="1"/>
  <c r="J153" i="1"/>
  <c r="J282" i="1"/>
  <c r="J169" i="1"/>
  <c r="J298" i="1"/>
  <c r="J185" i="1"/>
  <c r="J314" i="1"/>
  <c r="J201" i="1"/>
  <c r="J330" i="1"/>
  <c r="J217" i="1"/>
  <c r="J346" i="1"/>
  <c r="J233" i="1"/>
  <c r="J362" i="1"/>
  <c r="J249" i="1"/>
  <c r="J378" i="1"/>
  <c r="I240" i="1"/>
  <c r="I369" i="1"/>
  <c r="I256" i="1"/>
  <c r="I385" i="1"/>
  <c r="P147" i="1"/>
  <c r="P276" i="1"/>
  <c r="P163" i="1"/>
  <c r="P292" i="1"/>
  <c r="P179" i="1"/>
  <c r="P308" i="1"/>
  <c r="P195" i="1"/>
  <c r="P324" i="1"/>
  <c r="P211" i="1"/>
  <c r="P340" i="1"/>
  <c r="P227" i="1"/>
  <c r="P356" i="1"/>
  <c r="P243" i="1"/>
  <c r="P372" i="1"/>
  <c r="P259" i="1"/>
  <c r="P388" i="1"/>
  <c r="P196" i="1"/>
  <c r="P325" i="1"/>
  <c r="P152" i="1"/>
  <c r="P281" i="1"/>
  <c r="P184" i="1"/>
  <c r="P313" i="1"/>
  <c r="P216" i="1"/>
  <c r="P345" i="1"/>
  <c r="P248" i="1"/>
  <c r="P377" i="1"/>
  <c r="K143" i="1"/>
  <c r="K272" i="1"/>
  <c r="K159" i="1"/>
  <c r="K288" i="1"/>
  <c r="K175" i="1"/>
  <c r="K304" i="1"/>
  <c r="K191" i="1"/>
  <c r="K320" i="1"/>
  <c r="K207" i="1"/>
  <c r="K336" i="1"/>
  <c r="K223" i="1"/>
  <c r="K352" i="1"/>
  <c r="K239" i="1"/>
  <c r="K368" i="1"/>
  <c r="K255" i="1"/>
  <c r="K384" i="1"/>
  <c r="J147" i="1"/>
  <c r="J276" i="1"/>
  <c r="J163" i="1"/>
  <c r="J292" i="1"/>
  <c r="J179" i="1"/>
  <c r="J308" i="1"/>
  <c r="J195" i="1"/>
  <c r="J324" i="1"/>
  <c r="J211" i="1"/>
  <c r="J340" i="1"/>
  <c r="J227" i="1"/>
  <c r="J356" i="1"/>
  <c r="J243" i="1"/>
  <c r="J372" i="1"/>
  <c r="J259" i="1"/>
  <c r="J388" i="1"/>
  <c r="I214" i="1"/>
  <c r="I343" i="1"/>
  <c r="I246" i="1"/>
  <c r="I375" i="1"/>
  <c r="I262" i="1"/>
  <c r="I391" i="1"/>
  <c r="P145" i="1"/>
  <c r="P274" i="1"/>
  <c r="P161" i="1"/>
  <c r="P290" i="1"/>
  <c r="P177" i="1"/>
  <c r="P306" i="1"/>
  <c r="P193" i="1"/>
  <c r="P322" i="1"/>
  <c r="P209" i="1"/>
  <c r="P338" i="1"/>
  <c r="P225" i="1"/>
  <c r="P354" i="1"/>
  <c r="P241" i="1"/>
  <c r="P370" i="1"/>
  <c r="P257" i="1"/>
  <c r="P386" i="1"/>
  <c r="L176" i="1"/>
  <c r="L305" i="1"/>
  <c r="L208" i="1"/>
  <c r="L337" i="1"/>
  <c r="J232" i="1"/>
  <c r="J361" i="1"/>
  <c r="I147" i="1"/>
  <c r="I276" i="1"/>
  <c r="I195" i="1"/>
  <c r="I324" i="1"/>
  <c r="I247" i="1"/>
  <c r="I376" i="1"/>
  <c r="G171" i="1"/>
  <c r="G300" i="1"/>
  <c r="G219" i="1"/>
  <c r="G348" i="1"/>
  <c r="G161" i="1"/>
  <c r="G290" i="1"/>
  <c r="G241" i="1"/>
  <c r="G370" i="1"/>
  <c r="K178" i="1"/>
  <c r="K307" i="1"/>
  <c r="K194" i="1"/>
  <c r="K323" i="1"/>
  <c r="K230" i="1"/>
  <c r="K359" i="1"/>
  <c r="K246" i="1"/>
  <c r="K375" i="1"/>
  <c r="K262" i="1"/>
  <c r="K391" i="1"/>
  <c r="G152" i="1"/>
  <c r="G281" i="1"/>
  <c r="G168" i="1"/>
  <c r="G297" i="1"/>
  <c r="G184" i="1"/>
  <c r="G313" i="1"/>
  <c r="G200" i="1"/>
  <c r="G329" i="1"/>
  <c r="G216" i="1"/>
  <c r="G345" i="1"/>
  <c r="G236" i="1"/>
  <c r="G365" i="1"/>
  <c r="G252" i="1"/>
  <c r="G381" i="1"/>
  <c r="J158" i="1"/>
  <c r="J287" i="1"/>
  <c r="J186" i="1"/>
  <c r="J315" i="1"/>
  <c r="I169" i="1"/>
  <c r="I298" i="1"/>
  <c r="I201" i="1"/>
  <c r="I330" i="1"/>
  <c r="I233" i="1"/>
  <c r="I362" i="1"/>
  <c r="G145" i="1"/>
  <c r="G274" i="1"/>
  <c r="G173" i="1"/>
  <c r="G302" i="1"/>
  <c r="G225" i="1"/>
  <c r="G354" i="1"/>
  <c r="J154" i="1"/>
  <c r="J283" i="1"/>
  <c r="J190" i="1"/>
  <c r="J319" i="1"/>
  <c r="J226" i="1"/>
  <c r="J355" i="1"/>
  <c r="J258" i="1"/>
  <c r="J387" i="1"/>
  <c r="I157" i="1"/>
  <c r="I286" i="1"/>
  <c r="I189" i="1"/>
  <c r="I318" i="1"/>
  <c r="I217" i="1"/>
  <c r="I346" i="1"/>
  <c r="I253" i="1"/>
  <c r="I382" i="1"/>
  <c r="G193" i="1"/>
  <c r="G322" i="1"/>
  <c r="K172" i="1"/>
  <c r="K301" i="1"/>
  <c r="K152" i="1"/>
  <c r="K281" i="1"/>
  <c r="K168" i="1"/>
  <c r="K297" i="1"/>
  <c r="K188" i="1"/>
  <c r="K317" i="1"/>
  <c r="K208" i="1"/>
  <c r="K337" i="1"/>
  <c r="K224" i="1"/>
  <c r="K353" i="1"/>
  <c r="K264" i="1"/>
  <c r="K393" i="1"/>
  <c r="G146" i="1"/>
  <c r="G275" i="1"/>
  <c r="G162" i="1"/>
  <c r="G291" i="1"/>
  <c r="G178" i="1"/>
  <c r="G307" i="1"/>
  <c r="G194" i="1"/>
  <c r="G323" i="1"/>
  <c r="G210" i="1"/>
  <c r="G339" i="1"/>
  <c r="G226" i="1"/>
  <c r="G355" i="1"/>
  <c r="G242" i="1"/>
  <c r="G371" i="1"/>
  <c r="G258" i="1"/>
  <c r="G387" i="1"/>
  <c r="J152" i="1"/>
  <c r="J281" i="1"/>
  <c r="J172" i="1"/>
  <c r="J301" i="1"/>
  <c r="J192" i="1"/>
  <c r="J321" i="1"/>
  <c r="J236" i="1"/>
  <c r="J365" i="1"/>
  <c r="I151" i="1"/>
  <c r="I280" i="1"/>
  <c r="I175" i="1"/>
  <c r="I304" i="1"/>
  <c r="I199" i="1"/>
  <c r="I328" i="1"/>
  <c r="I219" i="1"/>
  <c r="I348" i="1"/>
  <c r="I243" i="1"/>
  <c r="I372" i="1"/>
  <c r="G143" i="1"/>
  <c r="G272" i="1"/>
  <c r="G167" i="1"/>
  <c r="G296" i="1"/>
  <c r="G191" i="1"/>
  <c r="G320" i="1"/>
  <c r="G215" i="1"/>
  <c r="G344" i="1"/>
  <c r="G239" i="1"/>
  <c r="G368" i="1"/>
  <c r="G263" i="1"/>
  <c r="G392" i="1"/>
  <c r="G217" i="1"/>
  <c r="G346" i="1"/>
  <c r="E140" i="1"/>
  <c r="E269" i="1"/>
  <c r="E141" i="1"/>
  <c r="E270" i="1"/>
  <c r="P212" i="1"/>
  <c r="P341" i="1"/>
  <c r="P166" i="1"/>
  <c r="P295" i="1"/>
  <c r="P214" i="1"/>
  <c r="P343" i="1"/>
  <c r="K169" i="1"/>
  <c r="K298" i="1"/>
  <c r="K217" i="1"/>
  <c r="K346" i="1"/>
  <c r="K249" i="1"/>
  <c r="K378" i="1"/>
  <c r="J177" i="1"/>
  <c r="J306" i="1"/>
  <c r="J225" i="1"/>
  <c r="J354" i="1"/>
  <c r="P155" i="1"/>
  <c r="P284" i="1"/>
  <c r="P203" i="1"/>
  <c r="P332" i="1"/>
  <c r="P235" i="1"/>
  <c r="P364" i="1"/>
  <c r="P260" i="1"/>
  <c r="P389" i="1"/>
  <c r="P200" i="1"/>
  <c r="P329" i="1"/>
  <c r="P264" i="1"/>
  <c r="P393" i="1"/>
  <c r="K167" i="1"/>
  <c r="K296" i="1"/>
  <c r="K215" i="1"/>
  <c r="K344" i="1"/>
  <c r="K263" i="1"/>
  <c r="K392" i="1"/>
  <c r="J187" i="1"/>
  <c r="J316" i="1"/>
  <c r="J219" i="1"/>
  <c r="J348" i="1"/>
  <c r="J251" i="1"/>
  <c r="J380" i="1"/>
  <c r="P185" i="1"/>
  <c r="P314" i="1"/>
  <c r="P233" i="1"/>
  <c r="P362" i="1"/>
  <c r="J248" i="1"/>
  <c r="J377" i="1"/>
  <c r="I223" i="1"/>
  <c r="I352" i="1"/>
  <c r="G243" i="1"/>
  <c r="G372" i="1"/>
  <c r="K222" i="1"/>
  <c r="K351" i="1"/>
  <c r="G144" i="1"/>
  <c r="G273" i="1"/>
  <c r="G176" i="1"/>
  <c r="G305" i="1"/>
  <c r="G244" i="1"/>
  <c r="G373" i="1"/>
  <c r="J174" i="1"/>
  <c r="J303" i="1"/>
  <c r="I153" i="1"/>
  <c r="I282" i="1"/>
  <c r="G153" i="1"/>
  <c r="G282" i="1"/>
  <c r="J170" i="1"/>
  <c r="J299" i="1"/>
  <c r="I145" i="1"/>
  <c r="I274" i="1"/>
  <c r="I205" i="1"/>
  <c r="I334" i="1"/>
  <c r="G229" i="1"/>
  <c r="G358" i="1"/>
  <c r="K160" i="1"/>
  <c r="K289" i="1"/>
  <c r="K216" i="1"/>
  <c r="K345" i="1"/>
  <c r="K252" i="1"/>
  <c r="K381" i="1"/>
  <c r="G154" i="1"/>
  <c r="G283" i="1"/>
  <c r="G186" i="1"/>
  <c r="G315" i="1"/>
  <c r="G218" i="1"/>
  <c r="G347" i="1"/>
  <c r="J196" i="1"/>
  <c r="J325" i="1"/>
  <c r="J184" i="1"/>
  <c r="J313" i="1"/>
  <c r="J208" i="1"/>
  <c r="J337" i="1"/>
  <c r="I163" i="1"/>
  <c r="I292" i="1"/>
  <c r="I207" i="1"/>
  <c r="I336" i="1"/>
  <c r="I255" i="1"/>
  <c r="I384" i="1"/>
  <c r="G179" i="1"/>
  <c r="G308" i="1"/>
  <c r="G227" i="1"/>
  <c r="G356" i="1"/>
  <c r="G189" i="1"/>
  <c r="G318" i="1"/>
  <c r="P180" i="1"/>
  <c r="P309" i="1"/>
  <c r="P146" i="1"/>
  <c r="P275" i="1"/>
  <c r="P162" i="1"/>
  <c r="P291" i="1"/>
  <c r="P178" i="1"/>
  <c r="P307" i="1"/>
  <c r="P194" i="1"/>
  <c r="P323" i="1"/>
  <c r="P210" i="1"/>
  <c r="P339" i="1"/>
  <c r="P226" i="1"/>
  <c r="P355" i="1"/>
  <c r="P242" i="1"/>
  <c r="P371" i="1"/>
  <c r="P258" i="1"/>
  <c r="P387" i="1"/>
  <c r="K149" i="1"/>
  <c r="K278" i="1"/>
  <c r="K165" i="1"/>
  <c r="K294" i="1"/>
  <c r="K181" i="1"/>
  <c r="K310" i="1"/>
  <c r="K197" i="1"/>
  <c r="K326" i="1"/>
  <c r="K213" i="1"/>
  <c r="K342" i="1"/>
  <c r="K229" i="1"/>
  <c r="K358" i="1"/>
  <c r="K245" i="1"/>
  <c r="K374" i="1"/>
  <c r="K261" i="1"/>
  <c r="K390" i="1"/>
  <c r="J157" i="1"/>
  <c r="J286" i="1"/>
  <c r="J173" i="1"/>
  <c r="J302" i="1"/>
  <c r="J189" i="1"/>
  <c r="J318" i="1"/>
  <c r="J205" i="1"/>
  <c r="J334" i="1"/>
  <c r="J221" i="1"/>
  <c r="J350" i="1"/>
  <c r="J237" i="1"/>
  <c r="J366" i="1"/>
  <c r="J253" i="1"/>
  <c r="J382" i="1"/>
  <c r="I148" i="1"/>
  <c r="I277" i="1"/>
  <c r="I228" i="1"/>
  <c r="I357" i="1"/>
  <c r="P151" i="1"/>
  <c r="P280" i="1"/>
  <c r="P167" i="1"/>
  <c r="P296" i="1"/>
  <c r="P183" i="1"/>
  <c r="P312" i="1"/>
  <c r="P199" i="1"/>
  <c r="P328" i="1"/>
  <c r="P215" i="1"/>
  <c r="P344" i="1"/>
  <c r="P231" i="1"/>
  <c r="P360" i="1"/>
  <c r="P247" i="1"/>
  <c r="P376" i="1"/>
  <c r="P263" i="1"/>
  <c r="P392" i="1"/>
  <c r="P228" i="1"/>
  <c r="P357" i="1"/>
  <c r="P160" i="1"/>
  <c r="P289" i="1"/>
  <c r="P192" i="1"/>
  <c r="P321" i="1"/>
  <c r="P224" i="1"/>
  <c r="P353" i="1"/>
  <c r="P256" i="1"/>
  <c r="P385" i="1"/>
  <c r="L143" i="1"/>
  <c r="L272" i="1"/>
  <c r="L159" i="1"/>
  <c r="L288" i="1"/>
  <c r="L175" i="1"/>
  <c r="L304" i="1"/>
  <c r="L191" i="1"/>
  <c r="L320" i="1"/>
  <c r="L207" i="1"/>
  <c r="L336" i="1"/>
  <c r="L223" i="1"/>
  <c r="L352" i="1"/>
  <c r="L239" i="1"/>
  <c r="L368" i="1"/>
  <c r="L255" i="1"/>
  <c r="L384" i="1"/>
  <c r="K147" i="1"/>
  <c r="K276" i="1"/>
  <c r="K163" i="1"/>
  <c r="K292" i="1"/>
  <c r="K179" i="1"/>
  <c r="K308" i="1"/>
  <c r="K195" i="1"/>
  <c r="K324" i="1"/>
  <c r="K211" i="1"/>
  <c r="K340" i="1"/>
  <c r="K227" i="1"/>
  <c r="K356" i="1"/>
  <c r="K243" i="1"/>
  <c r="K372" i="1"/>
  <c r="K259" i="1"/>
  <c r="K388" i="1"/>
  <c r="J151" i="1"/>
  <c r="J280" i="1"/>
  <c r="J167" i="1"/>
  <c r="J296" i="1"/>
  <c r="J183" i="1"/>
  <c r="J312" i="1"/>
  <c r="J199" i="1"/>
  <c r="J328" i="1"/>
  <c r="J215" i="1"/>
  <c r="J344" i="1"/>
  <c r="J231" i="1"/>
  <c r="J360" i="1"/>
  <c r="J247" i="1"/>
  <c r="J376" i="1"/>
  <c r="J263" i="1"/>
  <c r="J392" i="1"/>
  <c r="I154" i="1"/>
  <c r="I283" i="1"/>
  <c r="I202" i="1"/>
  <c r="I331" i="1"/>
  <c r="I234" i="1"/>
  <c r="I363" i="1"/>
  <c r="P149" i="1"/>
  <c r="P278" i="1"/>
  <c r="P165" i="1"/>
  <c r="P294" i="1"/>
  <c r="P181" i="1"/>
  <c r="P310" i="1"/>
  <c r="P197" i="1"/>
  <c r="P326" i="1"/>
  <c r="P213" i="1"/>
  <c r="P342" i="1"/>
  <c r="P229" i="1"/>
  <c r="P358" i="1"/>
  <c r="P245" i="1"/>
  <c r="P374" i="1"/>
  <c r="P261" i="1"/>
  <c r="P390" i="1"/>
  <c r="J204" i="1"/>
  <c r="J333" i="1"/>
  <c r="I159" i="1"/>
  <c r="I288" i="1"/>
  <c r="I211" i="1"/>
  <c r="I340" i="1"/>
  <c r="I259" i="1"/>
  <c r="I388" i="1"/>
  <c r="G183" i="1"/>
  <c r="G312" i="1"/>
  <c r="G231" i="1"/>
  <c r="G360" i="1"/>
  <c r="G185" i="1"/>
  <c r="G314" i="1"/>
  <c r="G261" i="1"/>
  <c r="G390" i="1"/>
  <c r="K146" i="1"/>
  <c r="K275" i="1"/>
  <c r="K182" i="1"/>
  <c r="K311" i="1"/>
  <c r="K218" i="1"/>
  <c r="K347" i="1"/>
  <c r="K234" i="1"/>
  <c r="K363" i="1"/>
  <c r="K250" i="1"/>
  <c r="K379" i="1"/>
  <c r="G156" i="1"/>
  <c r="G285" i="1"/>
  <c r="G172" i="1"/>
  <c r="G301" i="1"/>
  <c r="G188" i="1"/>
  <c r="G317" i="1"/>
  <c r="G204" i="1"/>
  <c r="G333" i="1"/>
  <c r="G220" i="1"/>
  <c r="G349" i="1"/>
  <c r="G240" i="1"/>
  <c r="G369" i="1"/>
  <c r="G256" i="1"/>
  <c r="G385" i="1"/>
  <c r="J166" i="1"/>
  <c r="J295" i="1"/>
  <c r="J194" i="1"/>
  <c r="J323" i="1"/>
  <c r="J254" i="1"/>
  <c r="J383" i="1"/>
  <c r="I177" i="1"/>
  <c r="I306" i="1"/>
  <c r="I213" i="1"/>
  <c r="I342" i="1"/>
  <c r="I241" i="1"/>
  <c r="I370" i="1"/>
  <c r="G149" i="1"/>
  <c r="G278" i="1"/>
  <c r="G181" i="1"/>
  <c r="G310" i="1"/>
  <c r="G237" i="1"/>
  <c r="G366" i="1"/>
  <c r="J162" i="1"/>
  <c r="J291" i="1"/>
  <c r="J202" i="1"/>
  <c r="J331" i="1"/>
  <c r="J234" i="1"/>
  <c r="J363" i="1"/>
  <c r="J262" i="1"/>
  <c r="J391" i="1"/>
  <c r="I165" i="1"/>
  <c r="I294" i="1"/>
  <c r="I197" i="1"/>
  <c r="I326" i="1"/>
  <c r="I225" i="1"/>
  <c r="I354" i="1"/>
  <c r="I261" i="1"/>
  <c r="I390" i="1"/>
  <c r="G209" i="1"/>
  <c r="G338" i="1"/>
  <c r="K256" i="1"/>
  <c r="K385" i="1"/>
  <c r="K156" i="1"/>
  <c r="K285" i="1"/>
  <c r="K176" i="1"/>
  <c r="K305" i="1"/>
  <c r="K196" i="1"/>
  <c r="K325" i="1"/>
  <c r="K228" i="1"/>
  <c r="K357" i="1"/>
  <c r="K248" i="1"/>
  <c r="K377" i="1"/>
  <c r="G150" i="1"/>
  <c r="G279" i="1"/>
  <c r="G166" i="1"/>
  <c r="G295" i="1"/>
  <c r="G182" i="1"/>
  <c r="G311" i="1"/>
  <c r="G198" i="1"/>
  <c r="G327" i="1"/>
  <c r="G214" i="1"/>
  <c r="G343" i="1"/>
  <c r="G230" i="1"/>
  <c r="G359" i="1"/>
  <c r="G246" i="1"/>
  <c r="G375" i="1"/>
  <c r="G262" i="1"/>
  <c r="G391" i="1"/>
  <c r="J156" i="1"/>
  <c r="J285" i="1"/>
  <c r="J176" i="1"/>
  <c r="J305" i="1"/>
  <c r="J200" i="1"/>
  <c r="J329" i="1"/>
  <c r="J256" i="1"/>
  <c r="J385" i="1"/>
  <c r="I155" i="1"/>
  <c r="I284" i="1"/>
  <c r="I179" i="1"/>
  <c r="I308" i="1"/>
  <c r="I203" i="1"/>
  <c r="I332" i="1"/>
  <c r="I227" i="1"/>
  <c r="I356" i="1"/>
  <c r="I251" i="1"/>
  <c r="I380" i="1"/>
  <c r="G151" i="1"/>
  <c r="G280" i="1"/>
  <c r="G175" i="1"/>
  <c r="G304" i="1"/>
  <c r="G199" i="1"/>
  <c r="G328" i="1"/>
  <c r="G223" i="1"/>
  <c r="G352" i="1"/>
  <c r="G247" i="1"/>
  <c r="G376" i="1"/>
  <c r="G157" i="1"/>
  <c r="G286" i="1"/>
  <c r="G233" i="1"/>
  <c r="G362" i="1"/>
  <c r="S162" i="1"/>
  <c r="R235" i="1"/>
  <c r="O206" i="1"/>
  <c r="S147" i="1"/>
  <c r="S171" i="1"/>
  <c r="S187" i="1"/>
  <c r="S211" i="1"/>
  <c r="S235" i="1"/>
  <c r="S259" i="1"/>
  <c r="O170" i="1"/>
  <c r="O218" i="1"/>
  <c r="S154" i="1"/>
  <c r="R144" i="1"/>
  <c r="R192" i="1"/>
  <c r="R244" i="1"/>
  <c r="O147" i="1"/>
  <c r="O179" i="1"/>
  <c r="O195" i="1"/>
  <c r="O219" i="1"/>
  <c r="O243" i="1"/>
  <c r="T149" i="1"/>
  <c r="T173" i="1"/>
  <c r="T197" i="1"/>
  <c r="T221" i="1"/>
  <c r="T253" i="1"/>
  <c r="R161" i="1"/>
  <c r="R177" i="1"/>
  <c r="R201" i="1"/>
  <c r="R225" i="1"/>
  <c r="R257" i="1"/>
  <c r="O148" i="1"/>
  <c r="O164" i="1"/>
  <c r="O180" i="1"/>
  <c r="O196" i="1"/>
  <c r="O212" i="1"/>
  <c r="O228" i="1"/>
  <c r="O244" i="1"/>
  <c r="O260" i="1"/>
  <c r="S262" i="1"/>
  <c r="T226" i="1"/>
  <c r="T150" i="1"/>
  <c r="T166" i="1"/>
  <c r="T178" i="1"/>
  <c r="T186" i="1"/>
  <c r="T198" i="1"/>
  <c r="T214" i="1"/>
  <c r="T230" i="1"/>
  <c r="T242" i="1"/>
  <c r="T250" i="1"/>
  <c r="T262" i="1"/>
  <c r="S201" i="1"/>
  <c r="R147" i="1"/>
  <c r="R248" i="1"/>
  <c r="R146" i="1"/>
  <c r="R154" i="1"/>
  <c r="R162" i="1"/>
  <c r="R170" i="1"/>
  <c r="R178" i="1"/>
  <c r="R186" i="1"/>
  <c r="R194" i="1"/>
  <c r="R202" i="1"/>
  <c r="R210" i="1"/>
  <c r="R218" i="1"/>
  <c r="R226" i="1"/>
  <c r="R234" i="1"/>
  <c r="R242" i="1"/>
  <c r="R254" i="1"/>
  <c r="R262" i="1"/>
  <c r="O238" i="1"/>
  <c r="O149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53" i="1"/>
  <c r="O261" i="1"/>
  <c r="T147" i="1"/>
  <c r="T155" i="1"/>
  <c r="T163" i="1"/>
  <c r="T171" i="1"/>
  <c r="T179" i="1"/>
  <c r="T187" i="1"/>
  <c r="T195" i="1"/>
  <c r="T203" i="1"/>
  <c r="T211" i="1"/>
  <c r="T219" i="1"/>
  <c r="T227" i="1"/>
  <c r="T235" i="1"/>
  <c r="T243" i="1"/>
  <c r="T251" i="1"/>
  <c r="T259" i="1"/>
  <c r="R143" i="1"/>
  <c r="R155" i="1"/>
  <c r="R167" i="1"/>
  <c r="R183" i="1"/>
  <c r="R199" i="1"/>
  <c r="R207" i="1"/>
  <c r="R223" i="1"/>
  <c r="R239" i="1"/>
  <c r="R247" i="1"/>
  <c r="R255" i="1"/>
  <c r="O150" i="1"/>
  <c r="T254" i="1"/>
  <c r="T148" i="1"/>
  <c r="T156" i="1"/>
  <c r="T164" i="1"/>
  <c r="T172" i="1"/>
  <c r="T180" i="1"/>
  <c r="T188" i="1"/>
  <c r="T196" i="1"/>
  <c r="T204" i="1"/>
  <c r="T212" i="1"/>
  <c r="T220" i="1"/>
  <c r="T228" i="1"/>
  <c r="T236" i="1"/>
  <c r="T244" i="1"/>
  <c r="T252" i="1"/>
  <c r="T260" i="1"/>
  <c r="S170" i="1"/>
  <c r="S246" i="1"/>
  <c r="S148" i="1"/>
  <c r="S156" i="1"/>
  <c r="S164" i="1"/>
  <c r="S172" i="1"/>
  <c r="S180" i="1"/>
  <c r="S188" i="1"/>
  <c r="S196" i="1"/>
  <c r="S204" i="1"/>
  <c r="S212" i="1"/>
  <c r="S220" i="1"/>
  <c r="S228" i="1"/>
  <c r="S236" i="1"/>
  <c r="S244" i="1"/>
  <c r="S252" i="1"/>
  <c r="S260" i="1"/>
  <c r="R171" i="1"/>
  <c r="R240" i="1"/>
  <c r="O158" i="1"/>
  <c r="S233" i="1"/>
  <c r="S149" i="1"/>
  <c r="S157" i="1"/>
  <c r="S165" i="1"/>
  <c r="S177" i="1"/>
  <c r="S185" i="1"/>
  <c r="S193" i="1"/>
  <c r="S205" i="1"/>
  <c r="S213" i="1"/>
  <c r="S221" i="1"/>
  <c r="S229" i="1"/>
  <c r="S241" i="1"/>
  <c r="S249" i="1"/>
  <c r="S257" i="1"/>
  <c r="R195" i="1"/>
  <c r="O166" i="1"/>
  <c r="T202" i="1"/>
  <c r="T218" i="1"/>
  <c r="R160" i="1"/>
  <c r="T238" i="1"/>
  <c r="R168" i="1"/>
  <c r="R228" i="1"/>
  <c r="R180" i="1"/>
  <c r="S182" i="1"/>
  <c r="S194" i="1"/>
  <c r="S258" i="1"/>
  <c r="S169" i="1"/>
  <c r="S163" i="1"/>
  <c r="S195" i="1"/>
  <c r="S219" i="1"/>
  <c r="S243" i="1"/>
  <c r="O246" i="1"/>
  <c r="O154" i="1"/>
  <c r="O202" i="1"/>
  <c r="O250" i="1"/>
  <c r="R152" i="1"/>
  <c r="R164" i="1"/>
  <c r="R212" i="1"/>
  <c r="R260" i="1"/>
  <c r="O155" i="1"/>
  <c r="O171" i="1"/>
  <c r="O203" i="1"/>
  <c r="O227" i="1"/>
  <c r="O251" i="1"/>
  <c r="T157" i="1"/>
  <c r="T181" i="1"/>
  <c r="T205" i="1"/>
  <c r="T229" i="1"/>
  <c r="T245" i="1"/>
  <c r="R179" i="1"/>
  <c r="R153" i="1"/>
  <c r="R185" i="1"/>
  <c r="R209" i="1"/>
  <c r="R241" i="1"/>
  <c r="S242" i="1"/>
  <c r="S250" i="1"/>
  <c r="T154" i="1"/>
  <c r="T174" i="1"/>
  <c r="S146" i="1"/>
  <c r="S218" i="1"/>
  <c r="S142" i="1"/>
  <c r="S174" i="1"/>
  <c r="S206" i="1"/>
  <c r="S238" i="1"/>
  <c r="R163" i="1"/>
  <c r="O142" i="1"/>
  <c r="S143" i="1"/>
  <c r="S151" i="1"/>
  <c r="S159" i="1"/>
  <c r="S167" i="1"/>
  <c r="S175" i="1"/>
  <c r="S183" i="1"/>
  <c r="S191" i="1"/>
  <c r="S199" i="1"/>
  <c r="S207" i="1"/>
  <c r="S215" i="1"/>
  <c r="S223" i="1"/>
  <c r="S231" i="1"/>
  <c r="S239" i="1"/>
  <c r="S247" i="1"/>
  <c r="S255" i="1"/>
  <c r="S263" i="1"/>
  <c r="O182" i="1"/>
  <c r="O146" i="1"/>
  <c r="O162" i="1"/>
  <c r="O178" i="1"/>
  <c r="O194" i="1"/>
  <c r="O210" i="1"/>
  <c r="O226" i="1"/>
  <c r="O242" i="1"/>
  <c r="O258" i="1"/>
  <c r="S190" i="1"/>
  <c r="R188" i="1"/>
  <c r="R259" i="1"/>
  <c r="R156" i="1"/>
  <c r="R172" i="1"/>
  <c r="R184" i="1"/>
  <c r="R204" i="1"/>
  <c r="R216" i="1"/>
  <c r="R232" i="1"/>
  <c r="R252" i="1"/>
  <c r="R264" i="1"/>
  <c r="O190" i="1"/>
  <c r="O143" i="1"/>
  <c r="O151" i="1"/>
  <c r="O159" i="1"/>
  <c r="O167" i="1"/>
  <c r="O175" i="1"/>
  <c r="O183" i="1"/>
  <c r="O191" i="1"/>
  <c r="O199" i="1"/>
  <c r="O207" i="1"/>
  <c r="O215" i="1"/>
  <c r="O223" i="1"/>
  <c r="O231" i="1"/>
  <c r="O239" i="1"/>
  <c r="O247" i="1"/>
  <c r="O255" i="1"/>
  <c r="O263" i="1"/>
  <c r="T145" i="1"/>
  <c r="T153" i="1"/>
  <c r="T161" i="1"/>
  <c r="T169" i="1"/>
  <c r="T177" i="1"/>
  <c r="T185" i="1"/>
  <c r="T193" i="1"/>
  <c r="T201" i="1"/>
  <c r="T209" i="1"/>
  <c r="T217" i="1"/>
  <c r="T225" i="1"/>
  <c r="T233" i="1"/>
  <c r="T241" i="1"/>
  <c r="T249" i="1"/>
  <c r="T257" i="1"/>
  <c r="R211" i="1"/>
  <c r="R149" i="1"/>
  <c r="R157" i="1"/>
  <c r="R165" i="1"/>
  <c r="R173" i="1"/>
  <c r="R181" i="1"/>
  <c r="R189" i="1"/>
  <c r="R197" i="1"/>
  <c r="R205" i="1"/>
  <c r="R213" i="1"/>
  <c r="R221" i="1"/>
  <c r="R229" i="1"/>
  <c r="R237" i="1"/>
  <c r="R245" i="1"/>
  <c r="R253" i="1"/>
  <c r="R261" i="1"/>
  <c r="O198" i="1"/>
  <c r="O144" i="1"/>
  <c r="O152" i="1"/>
  <c r="O160" i="1"/>
  <c r="O168" i="1"/>
  <c r="O176" i="1"/>
  <c r="O184" i="1"/>
  <c r="O192" i="1"/>
  <c r="O200" i="1"/>
  <c r="O208" i="1"/>
  <c r="O216" i="1"/>
  <c r="O224" i="1"/>
  <c r="O232" i="1"/>
  <c r="O240" i="1"/>
  <c r="O248" i="1"/>
  <c r="O256" i="1"/>
  <c r="O264" i="1"/>
  <c r="S150" i="1"/>
  <c r="S158" i="1"/>
  <c r="R200" i="1"/>
  <c r="S178" i="1"/>
  <c r="R220" i="1"/>
  <c r="R148" i="1"/>
  <c r="R196" i="1"/>
  <c r="T190" i="1"/>
  <c r="S254" i="1"/>
  <c r="S226" i="1"/>
  <c r="S155" i="1"/>
  <c r="S179" i="1"/>
  <c r="S203" i="1"/>
  <c r="S227" i="1"/>
  <c r="S251" i="1"/>
  <c r="O186" i="1"/>
  <c r="O234" i="1"/>
  <c r="T210" i="1"/>
  <c r="S230" i="1"/>
  <c r="R227" i="1"/>
  <c r="R176" i="1"/>
  <c r="R224" i="1"/>
  <c r="O254" i="1"/>
  <c r="O163" i="1"/>
  <c r="O187" i="1"/>
  <c r="O211" i="1"/>
  <c r="O235" i="1"/>
  <c r="O259" i="1"/>
  <c r="T165" i="1"/>
  <c r="T189" i="1"/>
  <c r="T213" i="1"/>
  <c r="T237" i="1"/>
  <c r="T261" i="1"/>
  <c r="R145" i="1"/>
  <c r="R169" i="1"/>
  <c r="R193" i="1"/>
  <c r="R217" i="1"/>
  <c r="R233" i="1"/>
  <c r="R249" i="1"/>
  <c r="O262" i="1"/>
  <c r="O156" i="1"/>
  <c r="O172" i="1"/>
  <c r="O188" i="1"/>
  <c r="O204" i="1"/>
  <c r="O220" i="1"/>
  <c r="O236" i="1"/>
  <c r="O252" i="1"/>
  <c r="T146" i="1"/>
  <c r="T142" i="1"/>
  <c r="T158" i="1"/>
  <c r="T170" i="1"/>
  <c r="T182" i="1"/>
  <c r="T194" i="1"/>
  <c r="T206" i="1"/>
  <c r="T222" i="1"/>
  <c r="T234" i="1"/>
  <c r="T246" i="1"/>
  <c r="T258" i="1"/>
  <c r="S166" i="1"/>
  <c r="S234" i="1"/>
  <c r="R219" i="1"/>
  <c r="R142" i="1"/>
  <c r="R150" i="1"/>
  <c r="R158" i="1"/>
  <c r="R166" i="1"/>
  <c r="R174" i="1"/>
  <c r="R182" i="1"/>
  <c r="R190" i="1"/>
  <c r="R198" i="1"/>
  <c r="R206" i="1"/>
  <c r="R214" i="1"/>
  <c r="R222" i="1"/>
  <c r="R230" i="1"/>
  <c r="R238" i="1"/>
  <c r="R250" i="1"/>
  <c r="R258" i="1"/>
  <c r="O174" i="1"/>
  <c r="O145" i="1"/>
  <c r="O153" i="1"/>
  <c r="O161" i="1"/>
  <c r="O169" i="1"/>
  <c r="O177" i="1"/>
  <c r="O185" i="1"/>
  <c r="O193" i="1"/>
  <c r="O201" i="1"/>
  <c r="O209" i="1"/>
  <c r="O217" i="1"/>
  <c r="O225" i="1"/>
  <c r="O233" i="1"/>
  <c r="O241" i="1"/>
  <c r="O249" i="1"/>
  <c r="O257" i="1"/>
  <c r="T143" i="1"/>
  <c r="T151" i="1"/>
  <c r="T159" i="1"/>
  <c r="T167" i="1"/>
  <c r="T175" i="1"/>
  <c r="T183" i="1"/>
  <c r="T191" i="1"/>
  <c r="T199" i="1"/>
  <c r="T207" i="1"/>
  <c r="T215" i="1"/>
  <c r="T223" i="1"/>
  <c r="T231" i="1"/>
  <c r="T239" i="1"/>
  <c r="T247" i="1"/>
  <c r="T255" i="1"/>
  <c r="T263" i="1"/>
  <c r="R187" i="1"/>
  <c r="R151" i="1"/>
  <c r="R159" i="1"/>
  <c r="R175" i="1"/>
  <c r="R191" i="1"/>
  <c r="R203" i="1"/>
  <c r="R215" i="1"/>
  <c r="R231" i="1"/>
  <c r="R243" i="1"/>
  <c r="R251" i="1"/>
  <c r="R263" i="1"/>
  <c r="O214" i="1"/>
  <c r="T162" i="1"/>
  <c r="T144" i="1"/>
  <c r="T152" i="1"/>
  <c r="T160" i="1"/>
  <c r="T168" i="1"/>
  <c r="T176" i="1"/>
  <c r="T184" i="1"/>
  <c r="T192" i="1"/>
  <c r="T200" i="1"/>
  <c r="T208" i="1"/>
  <c r="T216" i="1"/>
  <c r="T224" i="1"/>
  <c r="T232" i="1"/>
  <c r="T240" i="1"/>
  <c r="T248" i="1"/>
  <c r="T256" i="1"/>
  <c r="T264" i="1"/>
  <c r="S210" i="1"/>
  <c r="S144" i="1"/>
  <c r="S152" i="1"/>
  <c r="S160" i="1"/>
  <c r="S168" i="1"/>
  <c r="S176" i="1"/>
  <c r="S184" i="1"/>
  <c r="S192" i="1"/>
  <c r="S200" i="1"/>
  <c r="S208" i="1"/>
  <c r="S216" i="1"/>
  <c r="S224" i="1"/>
  <c r="S232" i="1"/>
  <c r="S240" i="1"/>
  <c r="S248" i="1"/>
  <c r="S256" i="1"/>
  <c r="S264" i="1"/>
  <c r="R208" i="1"/>
  <c r="O222" i="1"/>
  <c r="S145" i="1"/>
  <c r="S153" i="1"/>
  <c r="S161" i="1"/>
  <c r="S173" i="1"/>
  <c r="S181" i="1"/>
  <c r="S189" i="1"/>
  <c r="S197" i="1"/>
  <c r="S209" i="1"/>
  <c r="S217" i="1"/>
  <c r="S225" i="1"/>
  <c r="S237" i="1"/>
  <c r="S245" i="1"/>
  <c r="S253" i="1"/>
  <c r="S261" i="1"/>
  <c r="O230" i="1"/>
  <c r="S198" i="1"/>
  <c r="S202" i="1"/>
  <c r="R246" i="1"/>
  <c r="S214" i="1"/>
  <c r="R256" i="1"/>
  <c r="R236" i="1"/>
  <c r="L148" i="1"/>
  <c r="L177" i="1"/>
  <c r="L225" i="1"/>
  <c r="L257" i="1"/>
  <c r="I176" i="1"/>
  <c r="N154" i="1"/>
  <c r="L220" i="1"/>
  <c r="I142" i="1"/>
  <c r="I150" i="1"/>
  <c r="I186" i="1"/>
  <c r="I194" i="1"/>
  <c r="I238" i="1"/>
  <c r="I254" i="1"/>
  <c r="N194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L260" i="1"/>
  <c r="L160" i="1"/>
  <c r="L200" i="1"/>
  <c r="L216" i="1"/>
  <c r="L240" i="1"/>
  <c r="K166" i="1"/>
  <c r="K210" i="1"/>
  <c r="L158" i="1"/>
  <c r="L182" i="1"/>
  <c r="L210" i="1"/>
  <c r="L242" i="1"/>
  <c r="J222" i="1"/>
  <c r="L178" i="1"/>
  <c r="L214" i="1"/>
  <c r="L246" i="1"/>
  <c r="N234" i="1"/>
  <c r="N157" i="1"/>
  <c r="N173" i="1"/>
  <c r="N189" i="1"/>
  <c r="N205" i="1"/>
  <c r="N213" i="1"/>
  <c r="N229" i="1"/>
  <c r="N245" i="1"/>
  <c r="N261" i="1"/>
  <c r="L157" i="1"/>
  <c r="L189" i="1"/>
  <c r="L221" i="1"/>
  <c r="I144" i="1"/>
  <c r="I164" i="1"/>
  <c r="I200" i="1"/>
  <c r="N187" i="1"/>
  <c r="N203" i="1"/>
  <c r="N219" i="1"/>
  <c r="N227" i="1"/>
  <c r="N243" i="1"/>
  <c r="N251" i="1"/>
  <c r="L188" i="1"/>
  <c r="L163" i="1"/>
  <c r="L179" i="1"/>
  <c r="L211" i="1"/>
  <c r="L243" i="1"/>
  <c r="L259" i="1"/>
  <c r="I166" i="1"/>
  <c r="I210" i="1"/>
  <c r="I226" i="1"/>
  <c r="L232" i="1"/>
  <c r="K162" i="1"/>
  <c r="K190" i="1"/>
  <c r="L174" i="1"/>
  <c r="L234" i="1"/>
  <c r="J214" i="1"/>
  <c r="L206" i="1"/>
  <c r="J244" i="1"/>
  <c r="L145" i="1"/>
  <c r="L193" i="1"/>
  <c r="L241" i="1"/>
  <c r="I184" i="1"/>
  <c r="I212" i="1"/>
  <c r="I260" i="1"/>
  <c r="N170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L172" i="1"/>
  <c r="L149" i="1"/>
  <c r="L165" i="1"/>
  <c r="L181" i="1"/>
  <c r="L197" i="1"/>
  <c r="L213" i="1"/>
  <c r="L229" i="1"/>
  <c r="L245" i="1"/>
  <c r="L261" i="1"/>
  <c r="I160" i="1"/>
  <c r="I168" i="1"/>
  <c r="I196" i="1"/>
  <c r="I232" i="1"/>
  <c r="I244" i="1"/>
  <c r="I252" i="1"/>
  <c r="N178" i="1"/>
  <c r="N142" i="1"/>
  <c r="N158" i="1"/>
  <c r="N174" i="1"/>
  <c r="N190" i="1"/>
  <c r="N206" i="1"/>
  <c r="N222" i="1"/>
  <c r="N238" i="1"/>
  <c r="N254" i="1"/>
  <c r="N186" i="1"/>
  <c r="N143" i="1"/>
  <c r="N151" i="1"/>
  <c r="N159" i="1"/>
  <c r="N167" i="1"/>
  <c r="N175" i="1"/>
  <c r="N183" i="1"/>
  <c r="N191" i="1"/>
  <c r="N199" i="1"/>
  <c r="N207" i="1"/>
  <c r="N215" i="1"/>
  <c r="N223" i="1"/>
  <c r="N231" i="1"/>
  <c r="N239" i="1"/>
  <c r="N247" i="1"/>
  <c r="N255" i="1"/>
  <c r="N263" i="1"/>
  <c r="L252" i="1"/>
  <c r="L155" i="1"/>
  <c r="L171" i="1"/>
  <c r="L187" i="1"/>
  <c r="L203" i="1"/>
  <c r="L219" i="1"/>
  <c r="L235" i="1"/>
  <c r="L251" i="1"/>
  <c r="I162" i="1"/>
  <c r="I170" i="1"/>
  <c r="I206" i="1"/>
  <c r="I222" i="1"/>
  <c r="I230" i="1"/>
  <c r="N226" i="1"/>
  <c r="L164" i="1"/>
  <c r="L144" i="1"/>
  <c r="L168" i="1"/>
  <c r="L184" i="1"/>
  <c r="J260" i="1"/>
  <c r="K170" i="1"/>
  <c r="K198" i="1"/>
  <c r="L162" i="1"/>
  <c r="L186" i="1"/>
  <c r="L218" i="1"/>
  <c r="L250" i="1"/>
  <c r="J142" i="1"/>
  <c r="J198" i="1"/>
  <c r="J230" i="1"/>
  <c r="L190" i="1"/>
  <c r="L222" i="1"/>
  <c r="L258" i="1"/>
  <c r="K180" i="1"/>
  <c r="K212" i="1"/>
  <c r="K244" i="1"/>
  <c r="N149" i="1"/>
  <c r="N165" i="1"/>
  <c r="N181" i="1"/>
  <c r="N197" i="1"/>
  <c r="N221" i="1"/>
  <c r="N237" i="1"/>
  <c r="N253" i="1"/>
  <c r="L236" i="1"/>
  <c r="L173" i="1"/>
  <c r="L205" i="1"/>
  <c r="L237" i="1"/>
  <c r="L253" i="1"/>
  <c r="I156" i="1"/>
  <c r="I192" i="1"/>
  <c r="I248" i="1"/>
  <c r="N242" i="1"/>
  <c r="N150" i="1"/>
  <c r="N166" i="1"/>
  <c r="N182" i="1"/>
  <c r="N198" i="1"/>
  <c r="N214" i="1"/>
  <c r="N230" i="1"/>
  <c r="N246" i="1"/>
  <c r="N262" i="1"/>
  <c r="N250" i="1"/>
  <c r="N147" i="1"/>
  <c r="N155" i="1"/>
  <c r="N163" i="1"/>
  <c r="N171" i="1"/>
  <c r="N179" i="1"/>
  <c r="N195" i="1"/>
  <c r="N211" i="1"/>
  <c r="N235" i="1"/>
  <c r="N259" i="1"/>
  <c r="L147" i="1"/>
  <c r="L195" i="1"/>
  <c r="L227" i="1"/>
  <c r="I158" i="1"/>
  <c r="I218" i="1"/>
  <c r="N162" i="1"/>
  <c r="L228" i="1"/>
  <c r="L192" i="1"/>
  <c r="L256" i="1"/>
  <c r="L150" i="1"/>
  <c r="K206" i="1"/>
  <c r="J212" i="1"/>
  <c r="L154" i="1"/>
  <c r="L202" i="1"/>
  <c r="L262" i="1"/>
  <c r="J246" i="1"/>
  <c r="L170" i="1"/>
  <c r="L238" i="1"/>
  <c r="L161" i="1"/>
  <c r="L209" i="1"/>
  <c r="I220" i="1"/>
  <c r="N146" i="1"/>
  <c r="N202" i="1"/>
  <c r="L153" i="1"/>
  <c r="L169" i="1"/>
  <c r="L185" i="1"/>
  <c r="L201" i="1"/>
  <c r="L217" i="1"/>
  <c r="L233" i="1"/>
  <c r="L249" i="1"/>
  <c r="I180" i="1"/>
  <c r="I208" i="1"/>
  <c r="I216" i="1"/>
  <c r="I224" i="1"/>
  <c r="I264" i="1"/>
  <c r="N210" i="1"/>
  <c r="N218" i="1"/>
  <c r="L156" i="1"/>
  <c r="I146" i="1"/>
  <c r="I182" i="1"/>
  <c r="I190" i="1"/>
  <c r="I198" i="1"/>
  <c r="I242" i="1"/>
  <c r="I250" i="1"/>
  <c r="I258" i="1"/>
  <c r="N258" i="1"/>
  <c r="N148" i="1"/>
  <c r="N156" i="1"/>
  <c r="N164" i="1"/>
  <c r="N172" i="1"/>
  <c r="N180" i="1"/>
  <c r="N188" i="1"/>
  <c r="N196" i="1"/>
  <c r="N204" i="1"/>
  <c r="N212" i="1"/>
  <c r="N220" i="1"/>
  <c r="N228" i="1"/>
  <c r="N236" i="1"/>
  <c r="N244" i="1"/>
  <c r="N252" i="1"/>
  <c r="N260" i="1"/>
  <c r="L196" i="1"/>
  <c r="L152" i="1"/>
  <c r="L224" i="1"/>
  <c r="L248" i="1"/>
  <c r="J240" i="1"/>
  <c r="K142" i="1"/>
  <c r="K158" i="1"/>
  <c r="K174" i="1"/>
  <c r="K186" i="1"/>
  <c r="K202" i="1"/>
  <c r="L146" i="1"/>
  <c r="L166" i="1"/>
  <c r="L194" i="1"/>
  <c r="L226" i="1"/>
  <c r="L254" i="1"/>
  <c r="J206" i="1"/>
  <c r="J238" i="1"/>
  <c r="L198" i="1"/>
  <c r="L230" i="1"/>
  <c r="J180" i="1"/>
  <c r="G124" i="1"/>
  <c r="G112" i="1"/>
  <c r="G104" i="1"/>
  <c r="G96" i="1"/>
  <c r="G84" i="1"/>
  <c r="G72" i="1"/>
  <c r="G56" i="1"/>
  <c r="G123" i="1"/>
  <c r="G119" i="1"/>
  <c r="G111" i="1"/>
  <c r="G107" i="1"/>
  <c r="G99" i="1"/>
  <c r="G95" i="1"/>
  <c r="G91" i="1"/>
  <c r="G83" i="1"/>
  <c r="G79" i="1"/>
  <c r="G71" i="1"/>
  <c r="G63" i="1"/>
  <c r="G51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G120" i="1"/>
  <c r="G100" i="1"/>
  <c r="G88" i="1"/>
  <c r="G76" i="1"/>
  <c r="G68" i="1"/>
  <c r="G60" i="1"/>
  <c r="G52" i="1"/>
  <c r="G48" i="1"/>
  <c r="G44" i="1"/>
  <c r="G40" i="1"/>
  <c r="G36" i="1"/>
  <c r="G32" i="1"/>
  <c r="G28" i="1"/>
  <c r="G24" i="1"/>
  <c r="G20" i="1"/>
  <c r="G16" i="1"/>
  <c r="G12" i="1"/>
  <c r="G8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G116" i="1"/>
  <c r="G108" i="1"/>
  <c r="G92" i="1"/>
  <c r="G80" i="1"/>
  <c r="G64" i="1"/>
  <c r="G127" i="1"/>
  <c r="G115" i="1"/>
  <c r="G103" i="1"/>
  <c r="G87" i="1"/>
  <c r="G75" i="1"/>
  <c r="G67" i="1"/>
  <c r="G59" i="1"/>
  <c r="G55" i="1"/>
  <c r="G47" i="1"/>
  <c r="G43" i="1"/>
  <c r="G39" i="1"/>
  <c r="G35" i="1"/>
  <c r="G31" i="1"/>
  <c r="G27" i="1"/>
  <c r="G23" i="1"/>
  <c r="G19" i="1"/>
  <c r="G15" i="1"/>
  <c r="G11" i="1"/>
  <c r="G7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T657" i="1" l="1"/>
  <c r="T685" i="1" s="1"/>
  <c r="O394" i="1"/>
  <c r="J265" i="1"/>
  <c r="I265" i="1"/>
  <c r="J394" i="1"/>
  <c r="AH685" i="1"/>
  <c r="Z684" i="1"/>
  <c r="AA725" i="1"/>
  <c r="BA690" i="1"/>
  <c r="P657" i="1"/>
  <c r="F679" i="1"/>
  <c r="AV690" i="1"/>
  <c r="S394" i="1"/>
  <c r="N265" i="1"/>
  <c r="K265" i="1"/>
  <c r="R265" i="1"/>
  <c r="S265" i="1"/>
  <c r="P265" i="1"/>
  <c r="G265" i="1"/>
  <c r="L265" i="1"/>
  <c r="Z673" i="1"/>
  <c r="AN684" i="1"/>
  <c r="T697" i="1"/>
  <c r="AG684" i="1"/>
  <c r="Z672" i="1"/>
  <c r="AU690" i="1"/>
  <c r="I525" i="1"/>
  <c r="P525" i="1"/>
  <c r="R657" i="1"/>
  <c r="K657" i="1"/>
  <c r="BB685" i="1"/>
  <c r="Z691" i="1"/>
  <c r="AN666" i="1"/>
  <c r="AV697" i="1"/>
  <c r="AH684" i="1"/>
  <c r="BB672" i="1"/>
  <c r="J525" i="1"/>
  <c r="BA685" i="1"/>
  <c r="AG697" i="1"/>
  <c r="AM685" i="1"/>
  <c r="AH679" i="1"/>
  <c r="AN678" i="1"/>
  <c r="AU672" i="1"/>
  <c r="Y685" i="1"/>
  <c r="Z726" i="1"/>
  <c r="Y691" i="1"/>
  <c r="AG679" i="1"/>
  <c r="Y684" i="1"/>
  <c r="Z725" i="1"/>
  <c r="AG696" i="1"/>
  <c r="S696" i="1"/>
  <c r="BB678" i="1"/>
  <c r="Z685" i="1"/>
  <c r="AA726" i="1"/>
  <c r="AU691" i="1"/>
  <c r="BB666" i="1"/>
  <c r="AU673" i="1"/>
  <c r="S690" i="1"/>
  <c r="BA684" i="1"/>
  <c r="S691" i="1"/>
  <c r="AM673" i="1"/>
  <c r="AH691" i="1"/>
  <c r="AM665" i="1"/>
  <c r="AM672" i="1"/>
  <c r="AV672" i="1"/>
  <c r="AV684" i="1"/>
  <c r="T265" i="1"/>
  <c r="I394" i="1"/>
  <c r="AG691" i="1"/>
  <c r="AH696" i="1"/>
  <c r="K394" i="1"/>
  <c r="AG685" i="1"/>
  <c r="AN685" i="1"/>
  <c r="AM684" i="1"/>
  <c r="R525" i="1"/>
  <c r="AU678" i="1"/>
  <c r="AN679" i="1"/>
  <c r="AU679" i="1"/>
  <c r="L691" i="1"/>
  <c r="M732" i="1"/>
  <c r="AU685" i="1"/>
  <c r="AN665" i="1"/>
  <c r="AN672" i="1"/>
  <c r="AG690" i="1"/>
  <c r="AU696" i="1"/>
  <c r="O525" i="1"/>
  <c r="AM679" i="1"/>
  <c r="AH697" i="1"/>
  <c r="BA679" i="1"/>
  <c r="S697" i="1"/>
  <c r="AM678" i="1"/>
  <c r="AG678" i="1"/>
  <c r="BB690" i="1"/>
  <c r="L525" i="1"/>
  <c r="BA678" i="1"/>
  <c r="T691" i="1"/>
  <c r="Y690" i="1"/>
  <c r="BB691" i="1"/>
  <c r="AU697" i="1"/>
  <c r="AG672" i="1"/>
  <c r="AU684" i="1"/>
  <c r="BB673" i="1"/>
  <c r="AG673" i="1"/>
  <c r="BA666" i="1"/>
  <c r="AV685" i="1"/>
  <c r="T690" i="1"/>
  <c r="BA665" i="1"/>
  <c r="BB684" i="1"/>
  <c r="BB679" i="1"/>
  <c r="T696" i="1"/>
  <c r="N525" i="1"/>
  <c r="K690" i="1"/>
  <c r="L731" i="1"/>
  <c r="O265" i="1"/>
  <c r="P394" i="1"/>
  <c r="G394" i="1"/>
  <c r="L394" i="1"/>
  <c r="BA673" i="1"/>
  <c r="Z690" i="1"/>
  <c r="F678" i="1"/>
  <c r="AM690" i="1"/>
  <c r="BB665" i="1"/>
  <c r="BA672" i="1"/>
  <c r="J657" i="1"/>
  <c r="G657" i="1"/>
  <c r="N657" i="1"/>
  <c r="O657" i="1"/>
  <c r="S525" i="1"/>
  <c r="T525" i="1"/>
  <c r="I657" i="1"/>
  <c r="L657" i="1"/>
  <c r="S657" i="1"/>
  <c r="T394" i="1"/>
  <c r="R394" i="1"/>
  <c r="N394" i="1"/>
  <c r="G525" i="1"/>
  <c r="K525" i="1"/>
  <c r="AN691" i="1"/>
  <c r="AV691" i="1"/>
  <c r="K691" i="1"/>
  <c r="L732" i="1"/>
  <c r="AV673" i="1"/>
  <c r="AN690" i="1"/>
  <c r="AH690" i="1"/>
  <c r="AV696" i="1"/>
  <c r="AM691" i="1"/>
  <c r="AH673" i="1"/>
  <c r="AN673" i="1"/>
  <c r="E679" i="1"/>
  <c r="L690" i="1"/>
  <c r="M731" i="1"/>
  <c r="AH678" i="1"/>
  <c r="Y673" i="1"/>
  <c r="AV679" i="1"/>
  <c r="BA691" i="1"/>
  <c r="E678" i="1"/>
  <c r="AH672" i="1"/>
  <c r="Y672" i="1"/>
  <c r="AV678" i="1"/>
  <c r="AM666" i="1"/>
  <c r="F648" i="1"/>
  <c r="F516" i="1"/>
  <c r="E555" i="1"/>
  <c r="E423" i="1"/>
  <c r="E619" i="1"/>
  <c r="E487" i="1"/>
  <c r="E613" i="1"/>
  <c r="E481" i="1"/>
  <c r="F541" i="1"/>
  <c r="F409" i="1"/>
  <c r="F573" i="1"/>
  <c r="F441" i="1"/>
  <c r="F605" i="1"/>
  <c r="F473" i="1"/>
  <c r="E548" i="1"/>
  <c r="E416" i="1"/>
  <c r="E593" i="1"/>
  <c r="E461" i="1"/>
  <c r="F546" i="1"/>
  <c r="F414" i="1"/>
  <c r="F610" i="1"/>
  <c r="F478" i="1"/>
  <c r="E537" i="1"/>
  <c r="E405" i="1"/>
  <c r="E589" i="1"/>
  <c r="E457" i="1"/>
  <c r="F559" i="1"/>
  <c r="F427" i="1"/>
  <c r="F607" i="1"/>
  <c r="F475" i="1"/>
  <c r="F655" i="1"/>
  <c r="F523" i="1"/>
  <c r="E578" i="1"/>
  <c r="E446" i="1"/>
  <c r="E610" i="1"/>
  <c r="E478" i="1"/>
  <c r="E642" i="1"/>
  <c r="E510" i="1"/>
  <c r="F568" i="1"/>
  <c r="F436" i="1"/>
  <c r="F616" i="1"/>
  <c r="F484" i="1"/>
  <c r="E587" i="1"/>
  <c r="E455" i="1"/>
  <c r="E600" i="1"/>
  <c r="E468" i="1"/>
  <c r="E653" i="1"/>
  <c r="E521" i="1"/>
  <c r="F593" i="1"/>
  <c r="F461" i="1"/>
  <c r="F641" i="1"/>
  <c r="F509" i="1"/>
  <c r="E632" i="1"/>
  <c r="E500" i="1"/>
  <c r="F550" i="1"/>
  <c r="F418" i="1"/>
  <c r="F614" i="1"/>
  <c r="F482" i="1"/>
  <c r="E557" i="1"/>
  <c r="E425" i="1"/>
  <c r="F547" i="1"/>
  <c r="F415" i="1"/>
  <c r="F627" i="1"/>
  <c r="F495" i="1"/>
  <c r="E582" i="1"/>
  <c r="E450" i="1"/>
  <c r="E646" i="1"/>
  <c r="E514" i="1"/>
  <c r="F620" i="1"/>
  <c r="F488" i="1"/>
  <c r="E591" i="1"/>
  <c r="E459" i="1"/>
  <c r="E652" i="1"/>
  <c r="E520" i="1"/>
  <c r="F637" i="1"/>
  <c r="F505" i="1"/>
  <c r="F653" i="1"/>
  <c r="F521" i="1"/>
  <c r="E584" i="1"/>
  <c r="E452" i="1"/>
  <c r="E645" i="1"/>
  <c r="E513" i="1"/>
  <c r="F578" i="1"/>
  <c r="F446" i="1"/>
  <c r="F642" i="1"/>
  <c r="F510" i="1"/>
  <c r="E569" i="1"/>
  <c r="E437" i="1"/>
  <c r="F543" i="1"/>
  <c r="F411" i="1"/>
  <c r="F575" i="1"/>
  <c r="F443" i="1"/>
  <c r="F623" i="1"/>
  <c r="F491" i="1"/>
  <c r="E562" i="1"/>
  <c r="E430" i="1"/>
  <c r="E626" i="1"/>
  <c r="E494" i="1"/>
  <c r="F552" i="1"/>
  <c r="F420" i="1"/>
  <c r="F600" i="1"/>
  <c r="F468" i="1"/>
  <c r="E539" i="1"/>
  <c r="E407" i="1"/>
  <c r="E603" i="1"/>
  <c r="E471" i="1"/>
  <c r="E635" i="1"/>
  <c r="E503" i="1"/>
  <c r="E624" i="1"/>
  <c r="E492" i="1"/>
  <c r="F561" i="1"/>
  <c r="F429" i="1"/>
  <c r="F609" i="1"/>
  <c r="F477" i="1"/>
  <c r="E552" i="1"/>
  <c r="E420" i="1"/>
  <c r="E568" i="1"/>
  <c r="E436" i="1"/>
  <c r="E609" i="1"/>
  <c r="E477" i="1"/>
  <c r="F566" i="1"/>
  <c r="F434" i="1"/>
  <c r="F598" i="1"/>
  <c r="F466" i="1"/>
  <c r="F646" i="1"/>
  <c r="F514" i="1"/>
  <c r="E573" i="1"/>
  <c r="E441" i="1"/>
  <c r="E649" i="1"/>
  <c r="E517" i="1"/>
  <c r="F579" i="1"/>
  <c r="F447" i="1"/>
  <c r="F611" i="1"/>
  <c r="F479" i="1"/>
  <c r="E534" i="1"/>
  <c r="E402" i="1"/>
  <c r="E566" i="1"/>
  <c r="E434" i="1"/>
  <c r="E614" i="1"/>
  <c r="E482" i="1"/>
  <c r="F540" i="1"/>
  <c r="F408" i="1"/>
  <c r="F572" i="1"/>
  <c r="F440" i="1"/>
  <c r="F604" i="1"/>
  <c r="F472" i="1"/>
  <c r="F652" i="1"/>
  <c r="F520" i="1"/>
  <c r="E559" i="1"/>
  <c r="E427" i="1"/>
  <c r="E607" i="1"/>
  <c r="E475" i="1"/>
  <c r="E639" i="1"/>
  <c r="E507" i="1"/>
  <c r="E608" i="1"/>
  <c r="E476" i="1"/>
  <c r="E625" i="1"/>
  <c r="E493" i="1"/>
  <c r="F549" i="1"/>
  <c r="F417" i="1"/>
  <c r="F565" i="1"/>
  <c r="F433" i="1"/>
  <c r="F581" i="1"/>
  <c r="F449" i="1"/>
  <c r="F597" i="1"/>
  <c r="F465" i="1"/>
  <c r="F613" i="1"/>
  <c r="F481" i="1"/>
  <c r="F629" i="1"/>
  <c r="F497" i="1"/>
  <c r="F645" i="1"/>
  <c r="F513" i="1"/>
  <c r="E540" i="1"/>
  <c r="E408" i="1"/>
  <c r="E556" i="1"/>
  <c r="E424" i="1"/>
  <c r="E572" i="1"/>
  <c r="E440" i="1"/>
  <c r="E596" i="1"/>
  <c r="E464" i="1"/>
  <c r="E644" i="1"/>
  <c r="E512" i="1"/>
  <c r="E621" i="1"/>
  <c r="E489" i="1"/>
  <c r="F538" i="1"/>
  <c r="F406" i="1"/>
  <c r="F554" i="1"/>
  <c r="F422" i="1"/>
  <c r="F570" i="1"/>
  <c r="F438" i="1"/>
  <c r="F586" i="1"/>
  <c r="F454" i="1"/>
  <c r="F602" i="1"/>
  <c r="F470" i="1"/>
  <c r="F618" i="1"/>
  <c r="F486" i="1"/>
  <c r="F634" i="1"/>
  <c r="F502" i="1"/>
  <c r="F650" i="1"/>
  <c r="F518" i="1"/>
  <c r="E545" i="1"/>
  <c r="E413" i="1"/>
  <c r="E561" i="1"/>
  <c r="E429" i="1"/>
  <c r="E577" i="1"/>
  <c r="E445" i="1"/>
  <c r="E605" i="1"/>
  <c r="E473" i="1"/>
  <c r="F535" i="1"/>
  <c r="F403" i="1"/>
  <c r="F551" i="1"/>
  <c r="F419" i="1"/>
  <c r="F567" i="1"/>
  <c r="F435" i="1"/>
  <c r="F583" i="1"/>
  <c r="F451" i="1"/>
  <c r="F599" i="1"/>
  <c r="F467" i="1"/>
  <c r="F615" i="1"/>
  <c r="F483" i="1"/>
  <c r="F631" i="1"/>
  <c r="F499" i="1"/>
  <c r="F647" i="1"/>
  <c r="F515" i="1"/>
  <c r="E538" i="1"/>
  <c r="E406" i="1"/>
  <c r="E554" i="1"/>
  <c r="E422" i="1"/>
  <c r="E570" i="1"/>
  <c r="E438" i="1"/>
  <c r="E586" i="1"/>
  <c r="E454" i="1"/>
  <c r="E602" i="1"/>
  <c r="E470" i="1"/>
  <c r="E618" i="1"/>
  <c r="E486" i="1"/>
  <c r="E634" i="1"/>
  <c r="E502" i="1"/>
  <c r="E650" i="1"/>
  <c r="E518" i="1"/>
  <c r="F544" i="1"/>
  <c r="F412" i="1"/>
  <c r="F560" i="1"/>
  <c r="F428" i="1"/>
  <c r="F576" i="1"/>
  <c r="F444" i="1"/>
  <c r="F592" i="1"/>
  <c r="F460" i="1"/>
  <c r="F608" i="1"/>
  <c r="F476" i="1"/>
  <c r="F624" i="1"/>
  <c r="F492" i="1"/>
  <c r="F640" i="1"/>
  <c r="F508" i="1"/>
  <c r="F656" i="1"/>
  <c r="F524" i="1"/>
  <c r="E547" i="1"/>
  <c r="E415" i="1"/>
  <c r="E563" i="1"/>
  <c r="E431" i="1"/>
  <c r="E579" i="1"/>
  <c r="E447" i="1"/>
  <c r="E595" i="1"/>
  <c r="E463" i="1"/>
  <c r="E611" i="1"/>
  <c r="E479" i="1"/>
  <c r="E627" i="1"/>
  <c r="E495" i="1"/>
  <c r="E643" i="1"/>
  <c r="E511" i="1"/>
  <c r="E580" i="1"/>
  <c r="E448" i="1"/>
  <c r="E612" i="1"/>
  <c r="E480" i="1"/>
  <c r="E636" i="1"/>
  <c r="E504" i="1"/>
  <c r="E585" i="1"/>
  <c r="E453" i="1"/>
  <c r="E633" i="1"/>
  <c r="E501" i="1"/>
  <c r="F557" i="1"/>
  <c r="F425" i="1"/>
  <c r="F589" i="1"/>
  <c r="F457" i="1"/>
  <c r="F621" i="1"/>
  <c r="F489" i="1"/>
  <c r="E564" i="1"/>
  <c r="E432" i="1"/>
  <c r="E616" i="1"/>
  <c r="E484" i="1"/>
  <c r="F562" i="1"/>
  <c r="F430" i="1"/>
  <c r="F594" i="1"/>
  <c r="F462" i="1"/>
  <c r="F626" i="1"/>
  <c r="F494" i="1"/>
  <c r="E553" i="1"/>
  <c r="E421" i="1"/>
  <c r="E629" i="1"/>
  <c r="E497" i="1"/>
  <c r="F591" i="1"/>
  <c r="F459" i="1"/>
  <c r="F639" i="1"/>
  <c r="F507" i="1"/>
  <c r="E546" i="1"/>
  <c r="E414" i="1"/>
  <c r="E594" i="1"/>
  <c r="E462" i="1"/>
  <c r="F536" i="1"/>
  <c r="F404" i="1"/>
  <c r="F584" i="1"/>
  <c r="F452" i="1"/>
  <c r="F632" i="1"/>
  <c r="F500" i="1"/>
  <c r="E571" i="1"/>
  <c r="E439" i="1"/>
  <c r="E651" i="1"/>
  <c r="E519" i="1"/>
  <c r="E648" i="1"/>
  <c r="E516" i="1"/>
  <c r="F545" i="1"/>
  <c r="F413" i="1"/>
  <c r="F577" i="1"/>
  <c r="F445" i="1"/>
  <c r="F625" i="1"/>
  <c r="F493" i="1"/>
  <c r="E536" i="1"/>
  <c r="E404" i="1"/>
  <c r="E588" i="1"/>
  <c r="E456" i="1"/>
  <c r="F534" i="1"/>
  <c r="F402" i="1"/>
  <c r="F582" i="1"/>
  <c r="F450" i="1"/>
  <c r="F630" i="1"/>
  <c r="F498" i="1"/>
  <c r="E541" i="1"/>
  <c r="E409" i="1"/>
  <c r="E597" i="1"/>
  <c r="E465" i="1"/>
  <c r="F563" i="1"/>
  <c r="F431" i="1"/>
  <c r="F595" i="1"/>
  <c r="F463" i="1"/>
  <c r="F643" i="1"/>
  <c r="F511" i="1"/>
  <c r="E550" i="1"/>
  <c r="E418" i="1"/>
  <c r="E598" i="1"/>
  <c r="E466" i="1"/>
  <c r="E630" i="1"/>
  <c r="E498" i="1"/>
  <c r="F556" i="1"/>
  <c r="F424" i="1"/>
  <c r="F588" i="1"/>
  <c r="F456" i="1"/>
  <c r="F636" i="1"/>
  <c r="F504" i="1"/>
  <c r="E543" i="1"/>
  <c r="E411" i="1"/>
  <c r="E575" i="1"/>
  <c r="E443" i="1"/>
  <c r="E623" i="1"/>
  <c r="E491" i="1"/>
  <c r="E655" i="1"/>
  <c r="E523" i="1"/>
  <c r="E628" i="1"/>
  <c r="E496" i="1"/>
  <c r="F537" i="1"/>
  <c r="F405" i="1"/>
  <c r="F553" i="1"/>
  <c r="F421" i="1"/>
  <c r="F569" i="1"/>
  <c r="F437" i="1"/>
  <c r="F585" i="1"/>
  <c r="F453" i="1"/>
  <c r="F601" i="1"/>
  <c r="F469" i="1"/>
  <c r="F617" i="1"/>
  <c r="F485" i="1"/>
  <c r="F633" i="1"/>
  <c r="F501" i="1"/>
  <c r="F649" i="1"/>
  <c r="F517" i="1"/>
  <c r="E544" i="1"/>
  <c r="E412" i="1"/>
  <c r="E560" i="1"/>
  <c r="E428" i="1"/>
  <c r="E576" i="1"/>
  <c r="E444" i="1"/>
  <c r="E604" i="1"/>
  <c r="E472" i="1"/>
  <c r="E656" i="1"/>
  <c r="E524" i="1"/>
  <c r="E637" i="1"/>
  <c r="E505" i="1"/>
  <c r="F542" i="1"/>
  <c r="F410" i="1"/>
  <c r="F558" i="1"/>
  <c r="F426" i="1"/>
  <c r="F574" i="1"/>
  <c r="F442" i="1"/>
  <c r="F590" i="1"/>
  <c r="F458" i="1"/>
  <c r="F606" i="1"/>
  <c r="F474" i="1"/>
  <c r="F622" i="1"/>
  <c r="F490" i="1"/>
  <c r="F638" i="1"/>
  <c r="F506" i="1"/>
  <c r="F654" i="1"/>
  <c r="F522" i="1"/>
  <c r="E549" i="1"/>
  <c r="E417" i="1"/>
  <c r="E565" i="1"/>
  <c r="E433" i="1"/>
  <c r="E581" i="1"/>
  <c r="E449" i="1"/>
  <c r="E617" i="1"/>
  <c r="E485" i="1"/>
  <c r="F539" i="1"/>
  <c r="F407" i="1"/>
  <c r="F555" i="1"/>
  <c r="F423" i="1"/>
  <c r="F571" i="1"/>
  <c r="F439" i="1"/>
  <c r="F587" i="1"/>
  <c r="F455" i="1"/>
  <c r="F603" i="1"/>
  <c r="F471" i="1"/>
  <c r="F619" i="1"/>
  <c r="F487" i="1"/>
  <c r="F635" i="1"/>
  <c r="F503" i="1"/>
  <c r="F651" i="1"/>
  <c r="F519" i="1"/>
  <c r="E542" i="1"/>
  <c r="E410" i="1"/>
  <c r="E558" i="1"/>
  <c r="E426" i="1"/>
  <c r="E574" i="1"/>
  <c r="E442" i="1"/>
  <c r="E590" i="1"/>
  <c r="E458" i="1"/>
  <c r="E606" i="1"/>
  <c r="E474" i="1"/>
  <c r="E622" i="1"/>
  <c r="E490" i="1"/>
  <c r="E638" i="1"/>
  <c r="E506" i="1"/>
  <c r="E654" i="1"/>
  <c r="E522" i="1"/>
  <c r="F548" i="1"/>
  <c r="F416" i="1"/>
  <c r="F564" i="1"/>
  <c r="F432" i="1"/>
  <c r="F580" i="1"/>
  <c r="F448" i="1"/>
  <c r="F596" i="1"/>
  <c r="F464" i="1"/>
  <c r="F612" i="1"/>
  <c r="F480" i="1"/>
  <c r="F628" i="1"/>
  <c r="F496" i="1"/>
  <c r="F644" i="1"/>
  <c r="F512" i="1"/>
  <c r="E535" i="1"/>
  <c r="E403" i="1"/>
  <c r="E551" i="1"/>
  <c r="E419" i="1"/>
  <c r="E567" i="1"/>
  <c r="E435" i="1"/>
  <c r="E583" i="1"/>
  <c r="E451" i="1"/>
  <c r="E599" i="1"/>
  <c r="E467" i="1"/>
  <c r="E615" i="1"/>
  <c r="E483" i="1"/>
  <c r="E631" i="1"/>
  <c r="E499" i="1"/>
  <c r="E647" i="1"/>
  <c r="E515" i="1"/>
  <c r="E592" i="1"/>
  <c r="E460" i="1"/>
  <c r="E620" i="1"/>
  <c r="E488" i="1"/>
  <c r="E640" i="1"/>
  <c r="E508" i="1"/>
  <c r="E601" i="1"/>
  <c r="E469" i="1"/>
  <c r="E641" i="1"/>
  <c r="E509" i="1"/>
  <c r="F169" i="1"/>
  <c r="F298" i="1"/>
  <c r="F201" i="1"/>
  <c r="F330" i="1"/>
  <c r="F217" i="1"/>
  <c r="F346" i="1"/>
  <c r="E144" i="1"/>
  <c r="E273" i="1"/>
  <c r="E176" i="1"/>
  <c r="E305" i="1"/>
  <c r="E240" i="1"/>
  <c r="E369" i="1"/>
  <c r="F142" i="1"/>
  <c r="F271" i="1"/>
  <c r="F174" i="1"/>
  <c r="F303" i="1"/>
  <c r="F206" i="1"/>
  <c r="F335" i="1"/>
  <c r="F222" i="1"/>
  <c r="F351" i="1"/>
  <c r="F254" i="1"/>
  <c r="F383" i="1"/>
  <c r="E165" i="1"/>
  <c r="E294" i="1"/>
  <c r="F155" i="1"/>
  <c r="F284" i="1"/>
  <c r="F187" i="1"/>
  <c r="F316" i="1"/>
  <c r="F219" i="1"/>
  <c r="F348" i="1"/>
  <c r="E142" i="1"/>
  <c r="E271" i="1"/>
  <c r="E174" i="1"/>
  <c r="E303" i="1"/>
  <c r="E238" i="1"/>
  <c r="E367" i="1"/>
  <c r="E254" i="1"/>
  <c r="E383" i="1"/>
  <c r="F180" i="1"/>
  <c r="F309" i="1"/>
  <c r="F212" i="1"/>
  <c r="F341" i="1"/>
  <c r="F244" i="1"/>
  <c r="F373" i="1"/>
  <c r="F260" i="1"/>
  <c r="F389" i="1"/>
  <c r="E199" i="1"/>
  <c r="E328" i="1"/>
  <c r="E231" i="1"/>
  <c r="E360" i="1"/>
  <c r="E263" i="1"/>
  <c r="E392" i="1"/>
  <c r="E233" i="1"/>
  <c r="E362" i="1"/>
  <c r="F189" i="1"/>
  <c r="F318" i="1"/>
  <c r="F221" i="1"/>
  <c r="F350" i="1"/>
  <c r="F253" i="1"/>
  <c r="F382" i="1"/>
  <c r="E148" i="1"/>
  <c r="E277" i="1"/>
  <c r="E204" i="1"/>
  <c r="E333" i="1"/>
  <c r="E252" i="1"/>
  <c r="E381" i="1"/>
  <c r="F146" i="1"/>
  <c r="F275" i="1"/>
  <c r="F194" i="1"/>
  <c r="F323" i="1"/>
  <c r="F242" i="1"/>
  <c r="F371" i="1"/>
  <c r="E153" i="1"/>
  <c r="E282" i="1"/>
  <c r="E185" i="1"/>
  <c r="E314" i="1"/>
  <c r="F143" i="1"/>
  <c r="F272" i="1"/>
  <c r="F191" i="1"/>
  <c r="F320" i="1"/>
  <c r="F223" i="1"/>
  <c r="F352" i="1"/>
  <c r="F255" i="1"/>
  <c r="F384" i="1"/>
  <c r="E178" i="1"/>
  <c r="E307" i="1"/>
  <c r="E210" i="1"/>
  <c r="E339" i="1"/>
  <c r="E242" i="1"/>
  <c r="E371" i="1"/>
  <c r="F168" i="1"/>
  <c r="F297" i="1"/>
  <c r="F216" i="1"/>
  <c r="F345" i="1"/>
  <c r="E155" i="1"/>
  <c r="E284" i="1"/>
  <c r="E203" i="1"/>
  <c r="E332" i="1"/>
  <c r="E219" i="1"/>
  <c r="E348" i="1"/>
  <c r="E241" i="1"/>
  <c r="E370" i="1"/>
  <c r="F249" i="1"/>
  <c r="F378" i="1"/>
  <c r="F190" i="1"/>
  <c r="F319" i="1"/>
  <c r="E181" i="1"/>
  <c r="E310" i="1"/>
  <c r="F235" i="1"/>
  <c r="F364" i="1"/>
  <c r="E206" i="1"/>
  <c r="E335" i="1"/>
  <c r="F164" i="1"/>
  <c r="F293" i="1"/>
  <c r="E167" i="1"/>
  <c r="E296" i="1"/>
  <c r="E236" i="1"/>
  <c r="E365" i="1"/>
  <c r="F157" i="1"/>
  <c r="F286" i="1"/>
  <c r="E180" i="1"/>
  <c r="E309" i="1"/>
  <c r="F226" i="1"/>
  <c r="F355" i="1"/>
  <c r="F175" i="1"/>
  <c r="F304" i="1"/>
  <c r="E162" i="1"/>
  <c r="E291" i="1"/>
  <c r="F152" i="1"/>
  <c r="F281" i="1"/>
  <c r="F248" i="1"/>
  <c r="F377" i="1"/>
  <c r="E187" i="1"/>
  <c r="E316" i="1"/>
  <c r="E251" i="1"/>
  <c r="E380" i="1"/>
  <c r="E193" i="1"/>
  <c r="E322" i="1"/>
  <c r="F145" i="1"/>
  <c r="F274" i="1"/>
  <c r="F161" i="1"/>
  <c r="F290" i="1"/>
  <c r="F177" i="1"/>
  <c r="F306" i="1"/>
  <c r="F193" i="1"/>
  <c r="F322" i="1"/>
  <c r="F209" i="1"/>
  <c r="F338" i="1"/>
  <c r="F225" i="1"/>
  <c r="F354" i="1"/>
  <c r="F241" i="1"/>
  <c r="F370" i="1"/>
  <c r="F257" i="1"/>
  <c r="F386" i="1"/>
  <c r="E152" i="1"/>
  <c r="E281" i="1"/>
  <c r="E168" i="1"/>
  <c r="E297" i="1"/>
  <c r="E184" i="1"/>
  <c r="E313" i="1"/>
  <c r="E212" i="1"/>
  <c r="E341" i="1"/>
  <c r="E264" i="1"/>
  <c r="E393" i="1"/>
  <c r="E245" i="1"/>
  <c r="E374" i="1"/>
  <c r="F150" i="1"/>
  <c r="F279" i="1"/>
  <c r="F166" i="1"/>
  <c r="F295" i="1"/>
  <c r="F182" i="1"/>
  <c r="F311" i="1"/>
  <c r="F198" i="1"/>
  <c r="F327" i="1"/>
  <c r="F214" i="1"/>
  <c r="F343" i="1"/>
  <c r="F230" i="1"/>
  <c r="F359" i="1"/>
  <c r="F246" i="1"/>
  <c r="F375" i="1"/>
  <c r="F262" i="1"/>
  <c r="F391" i="1"/>
  <c r="E157" i="1"/>
  <c r="E286" i="1"/>
  <c r="E173" i="1"/>
  <c r="E302" i="1"/>
  <c r="E189" i="1"/>
  <c r="E318" i="1"/>
  <c r="E225" i="1"/>
  <c r="E354" i="1"/>
  <c r="F147" i="1"/>
  <c r="F276" i="1"/>
  <c r="F163" i="1"/>
  <c r="F292" i="1"/>
  <c r="F179" i="1"/>
  <c r="F308" i="1"/>
  <c r="F195" i="1"/>
  <c r="F324" i="1"/>
  <c r="F211" i="1"/>
  <c r="F340" i="1"/>
  <c r="F227" i="1"/>
  <c r="F356" i="1"/>
  <c r="F243" i="1"/>
  <c r="F372" i="1"/>
  <c r="F259" i="1"/>
  <c r="F388" i="1"/>
  <c r="E150" i="1"/>
  <c r="E279" i="1"/>
  <c r="E166" i="1"/>
  <c r="E295" i="1"/>
  <c r="E182" i="1"/>
  <c r="E311" i="1"/>
  <c r="E198" i="1"/>
  <c r="E327" i="1"/>
  <c r="E214" i="1"/>
  <c r="E343" i="1"/>
  <c r="E230" i="1"/>
  <c r="E359" i="1"/>
  <c r="E246" i="1"/>
  <c r="E375" i="1"/>
  <c r="E262" i="1"/>
  <c r="E391" i="1"/>
  <c r="F156" i="1"/>
  <c r="F285" i="1"/>
  <c r="F172" i="1"/>
  <c r="F301" i="1"/>
  <c r="F188" i="1"/>
  <c r="F317" i="1"/>
  <c r="F204" i="1"/>
  <c r="F333" i="1"/>
  <c r="F220" i="1"/>
  <c r="F349" i="1"/>
  <c r="F236" i="1"/>
  <c r="F365" i="1"/>
  <c r="F252" i="1"/>
  <c r="F381" i="1"/>
  <c r="E143" i="1"/>
  <c r="E272" i="1"/>
  <c r="E159" i="1"/>
  <c r="E288" i="1"/>
  <c r="E175" i="1"/>
  <c r="E304" i="1"/>
  <c r="E191" i="1"/>
  <c r="E320" i="1"/>
  <c r="E207" i="1"/>
  <c r="E336" i="1"/>
  <c r="E223" i="1"/>
  <c r="E352" i="1"/>
  <c r="E239" i="1"/>
  <c r="E368" i="1"/>
  <c r="E255" i="1"/>
  <c r="E384" i="1"/>
  <c r="E200" i="1"/>
  <c r="E329" i="1"/>
  <c r="E228" i="1"/>
  <c r="E357" i="1"/>
  <c r="E248" i="1"/>
  <c r="E377" i="1"/>
  <c r="E209" i="1"/>
  <c r="E338" i="1"/>
  <c r="E249" i="1"/>
  <c r="E378" i="1"/>
  <c r="F153" i="1"/>
  <c r="F282" i="1"/>
  <c r="F185" i="1"/>
  <c r="F314" i="1"/>
  <c r="F233" i="1"/>
  <c r="F362" i="1"/>
  <c r="E160" i="1"/>
  <c r="E289" i="1"/>
  <c r="E196" i="1"/>
  <c r="E325" i="1"/>
  <c r="E217" i="1"/>
  <c r="E346" i="1"/>
  <c r="F158" i="1"/>
  <c r="F287" i="1"/>
  <c r="F238" i="1"/>
  <c r="F367" i="1"/>
  <c r="E149" i="1"/>
  <c r="E278" i="1"/>
  <c r="E205" i="1"/>
  <c r="E334" i="1"/>
  <c r="E257" i="1"/>
  <c r="E386" i="1"/>
  <c r="F171" i="1"/>
  <c r="F300" i="1"/>
  <c r="F203" i="1"/>
  <c r="F332" i="1"/>
  <c r="F251" i="1"/>
  <c r="F380" i="1"/>
  <c r="E158" i="1"/>
  <c r="E287" i="1"/>
  <c r="E190" i="1"/>
  <c r="E319" i="1"/>
  <c r="E222" i="1"/>
  <c r="E351" i="1"/>
  <c r="F148" i="1"/>
  <c r="F277" i="1"/>
  <c r="F196" i="1"/>
  <c r="F325" i="1"/>
  <c r="F228" i="1"/>
  <c r="F357" i="1"/>
  <c r="E151" i="1"/>
  <c r="E280" i="1"/>
  <c r="E183" i="1"/>
  <c r="E312" i="1"/>
  <c r="E215" i="1"/>
  <c r="E344" i="1"/>
  <c r="E247" i="1"/>
  <c r="E376" i="1"/>
  <c r="E216" i="1"/>
  <c r="E345" i="1"/>
  <c r="E260" i="1"/>
  <c r="E389" i="1"/>
  <c r="F173" i="1"/>
  <c r="F302" i="1"/>
  <c r="F205" i="1"/>
  <c r="F334" i="1"/>
  <c r="F237" i="1"/>
  <c r="F366" i="1"/>
  <c r="E164" i="1"/>
  <c r="E293" i="1"/>
  <c r="E229" i="1"/>
  <c r="E358" i="1"/>
  <c r="F162" i="1"/>
  <c r="F291" i="1"/>
  <c r="F178" i="1"/>
  <c r="F307" i="1"/>
  <c r="F210" i="1"/>
  <c r="F339" i="1"/>
  <c r="F258" i="1"/>
  <c r="F387" i="1"/>
  <c r="E169" i="1"/>
  <c r="E298" i="1"/>
  <c r="E213" i="1"/>
  <c r="E342" i="1"/>
  <c r="F159" i="1"/>
  <c r="F288" i="1"/>
  <c r="F207" i="1"/>
  <c r="F336" i="1"/>
  <c r="F239" i="1"/>
  <c r="F368" i="1"/>
  <c r="E146" i="1"/>
  <c r="E275" i="1"/>
  <c r="E194" i="1"/>
  <c r="E323" i="1"/>
  <c r="E226" i="1"/>
  <c r="E355" i="1"/>
  <c r="E258" i="1"/>
  <c r="E387" i="1"/>
  <c r="F184" i="1"/>
  <c r="F313" i="1"/>
  <c r="F200" i="1"/>
  <c r="F329" i="1"/>
  <c r="F232" i="1"/>
  <c r="F361" i="1"/>
  <c r="F264" i="1"/>
  <c r="F393" i="1"/>
  <c r="E171" i="1"/>
  <c r="E300" i="1"/>
  <c r="E235" i="1"/>
  <c r="E364" i="1"/>
  <c r="E188" i="1"/>
  <c r="E317" i="1"/>
  <c r="E220" i="1"/>
  <c r="E349" i="1"/>
  <c r="E244" i="1"/>
  <c r="E373" i="1"/>
  <c r="F149" i="1"/>
  <c r="F278" i="1"/>
  <c r="F165" i="1"/>
  <c r="F294" i="1"/>
  <c r="F181" i="1"/>
  <c r="F310" i="1"/>
  <c r="F197" i="1"/>
  <c r="F326" i="1"/>
  <c r="F213" i="1"/>
  <c r="F342" i="1"/>
  <c r="F229" i="1"/>
  <c r="F358" i="1"/>
  <c r="F245" i="1"/>
  <c r="F374" i="1"/>
  <c r="F261" i="1"/>
  <c r="F390" i="1"/>
  <c r="E156" i="1"/>
  <c r="E285" i="1"/>
  <c r="E172" i="1"/>
  <c r="E301" i="1"/>
  <c r="E192" i="1"/>
  <c r="E321" i="1"/>
  <c r="E224" i="1"/>
  <c r="E353" i="1"/>
  <c r="E201" i="1"/>
  <c r="E330" i="1"/>
  <c r="E253" i="1"/>
  <c r="E382" i="1"/>
  <c r="F154" i="1"/>
  <c r="F283" i="1"/>
  <c r="F170" i="1"/>
  <c r="F299" i="1"/>
  <c r="F186" i="1"/>
  <c r="F315" i="1"/>
  <c r="F202" i="1"/>
  <c r="F331" i="1"/>
  <c r="F218" i="1"/>
  <c r="F347" i="1"/>
  <c r="F234" i="1"/>
  <c r="F363" i="1"/>
  <c r="F250" i="1"/>
  <c r="F379" i="1"/>
  <c r="E145" i="1"/>
  <c r="E274" i="1"/>
  <c r="E161" i="1"/>
  <c r="E290" i="1"/>
  <c r="E177" i="1"/>
  <c r="E306" i="1"/>
  <c r="E197" i="1"/>
  <c r="E326" i="1"/>
  <c r="E237" i="1"/>
  <c r="E366" i="1"/>
  <c r="F151" i="1"/>
  <c r="F280" i="1"/>
  <c r="F167" i="1"/>
  <c r="F296" i="1"/>
  <c r="F183" i="1"/>
  <c r="F312" i="1"/>
  <c r="F199" i="1"/>
  <c r="F328" i="1"/>
  <c r="F215" i="1"/>
  <c r="F344" i="1"/>
  <c r="F231" i="1"/>
  <c r="F360" i="1"/>
  <c r="F247" i="1"/>
  <c r="F376" i="1"/>
  <c r="F263" i="1"/>
  <c r="F392" i="1"/>
  <c r="E154" i="1"/>
  <c r="E283" i="1"/>
  <c r="E170" i="1"/>
  <c r="E299" i="1"/>
  <c r="E186" i="1"/>
  <c r="E315" i="1"/>
  <c r="E202" i="1"/>
  <c r="E331" i="1"/>
  <c r="E218" i="1"/>
  <c r="E347" i="1"/>
  <c r="E234" i="1"/>
  <c r="E363" i="1"/>
  <c r="E250" i="1"/>
  <c r="E379" i="1"/>
  <c r="F144" i="1"/>
  <c r="F273" i="1"/>
  <c r="F160" i="1"/>
  <c r="F289" i="1"/>
  <c r="F176" i="1"/>
  <c r="F305" i="1"/>
  <c r="F192" i="1"/>
  <c r="F321" i="1"/>
  <c r="F208" i="1"/>
  <c r="F337" i="1"/>
  <c r="F224" i="1"/>
  <c r="F353" i="1"/>
  <c r="F240" i="1"/>
  <c r="F369" i="1"/>
  <c r="F256" i="1"/>
  <c r="F385" i="1"/>
  <c r="E147" i="1"/>
  <c r="E276" i="1"/>
  <c r="E163" i="1"/>
  <c r="E292" i="1"/>
  <c r="E179" i="1"/>
  <c r="E308" i="1"/>
  <c r="E195" i="1"/>
  <c r="E324" i="1"/>
  <c r="E211" i="1"/>
  <c r="E340" i="1"/>
  <c r="E227" i="1"/>
  <c r="E356" i="1"/>
  <c r="E243" i="1"/>
  <c r="E372" i="1"/>
  <c r="E259" i="1"/>
  <c r="E388" i="1"/>
  <c r="E208" i="1"/>
  <c r="E337" i="1"/>
  <c r="E232" i="1"/>
  <c r="E361" i="1"/>
  <c r="E256" i="1"/>
  <c r="E385" i="1"/>
  <c r="E221" i="1"/>
  <c r="E350" i="1"/>
  <c r="E261" i="1"/>
  <c r="E390" i="1"/>
  <c r="Z665" i="1" l="1"/>
  <c r="U726" i="1"/>
  <c r="E657" i="1"/>
  <c r="L666" i="1" s="1"/>
  <c r="F657" i="1"/>
  <c r="E525" i="1"/>
  <c r="K666" i="1" s="1"/>
  <c r="Z679" i="1"/>
  <c r="AA720" i="1"/>
  <c r="F685" i="1"/>
  <c r="K679" i="1"/>
  <c r="K678" i="1"/>
  <c r="F265" i="1"/>
  <c r="F696" i="1"/>
  <c r="F691" i="1"/>
  <c r="Z666" i="1"/>
  <c r="T672" i="1"/>
  <c r="Y666" i="1"/>
  <c r="S679" i="1"/>
  <c r="L685" i="1"/>
  <c r="S672" i="1"/>
  <c r="E696" i="1"/>
  <c r="T673" i="1"/>
  <c r="E684" i="1"/>
  <c r="F394" i="1"/>
  <c r="F525" i="1"/>
  <c r="K673" i="1"/>
  <c r="Y679" i="1"/>
  <c r="Z720" i="1"/>
  <c r="L672" i="1"/>
  <c r="K672" i="1"/>
  <c r="K684" i="1"/>
  <c r="E394" i="1"/>
  <c r="T678" i="1"/>
  <c r="L679" i="1"/>
  <c r="F697" i="1"/>
  <c r="Y665" i="1"/>
  <c r="E697" i="1"/>
  <c r="L678" i="1"/>
  <c r="E685" i="1"/>
  <c r="T679" i="1"/>
  <c r="Y678" i="1"/>
  <c r="Z719" i="1"/>
  <c r="Z678" i="1"/>
  <c r="AA719" i="1"/>
  <c r="E265" i="1"/>
  <c r="K685" i="1"/>
  <c r="T684" i="1"/>
  <c r="U725" i="1"/>
  <c r="S685" i="1"/>
  <c r="T726" i="1"/>
  <c r="L673" i="1"/>
  <c r="F690" i="1"/>
  <c r="E691" i="1"/>
  <c r="L684" i="1"/>
  <c r="S684" i="1"/>
  <c r="T725" i="1"/>
  <c r="S673" i="1"/>
  <c r="E690" i="1"/>
  <c r="S678" i="1"/>
  <c r="F684" i="1"/>
  <c r="F673" i="1" l="1"/>
  <c r="E672" i="1"/>
  <c r="K665" i="1"/>
  <c r="L665" i="1"/>
  <c r="E673" i="1"/>
  <c r="F672" i="1"/>
</calcChain>
</file>

<file path=xl/sharedStrings.xml><?xml version="1.0" encoding="utf-8"?>
<sst xmlns="http://schemas.openxmlformats.org/spreadsheetml/2006/main" count="2866" uniqueCount="328">
  <si>
    <t>LGU</t>
  </si>
  <si>
    <t>Economy</t>
  </si>
  <si>
    <t>Local Economy Size</t>
  </si>
  <si>
    <t>Local Economy Growth</t>
  </si>
  <si>
    <t>Local Economy Structure</t>
  </si>
  <si>
    <t>Safety Compliant Business</t>
  </si>
  <si>
    <t>Increase in Employment</t>
  </si>
  <si>
    <t>Cost of Living</t>
  </si>
  <si>
    <t>Cost of Doing Business</t>
  </si>
  <si>
    <t>Financial Deepening</t>
  </si>
  <si>
    <t>Productivity</t>
  </si>
  <si>
    <t>Presence of Business and Professional Organizations</t>
  </si>
  <si>
    <t>Compliance to National Directives</t>
  </si>
  <si>
    <t>Presence of Investment Promotion Unit</t>
  </si>
  <si>
    <t>Business Registration Efficiency</t>
  </si>
  <si>
    <t>Capacity to Generate Local Resource</t>
  </si>
  <si>
    <t>Capacity of Health Services</t>
  </si>
  <si>
    <t>Capacity of School Services</t>
  </si>
  <si>
    <t>Recognition of Performance</t>
  </si>
  <si>
    <t>Compliance to Business Permits and Licensing System (BPLS) Standards</t>
  </si>
  <si>
    <t>Peace and Order</t>
  </si>
  <si>
    <t>Social Protection</t>
  </si>
  <si>
    <t>Government Efficiency</t>
  </si>
  <si>
    <t>Road Network</t>
  </si>
  <si>
    <t>Distance to Ports</t>
  </si>
  <si>
    <t>Availability of Basic Utilities</t>
  </si>
  <si>
    <t>Transportation Vehicles</t>
  </si>
  <si>
    <t>Education</t>
  </si>
  <si>
    <t>Health</t>
  </si>
  <si>
    <t>LGU Investment</t>
  </si>
  <si>
    <t>Accommodation Capacity</t>
  </si>
  <si>
    <t>Information Technology Capacity</t>
  </si>
  <si>
    <t>Financial Technology Capacity</t>
  </si>
  <si>
    <t>INFRASTRUCTURE</t>
  </si>
  <si>
    <t>Land Use Plan</t>
  </si>
  <si>
    <t>Disaster Risk Reduction Plan</t>
  </si>
  <si>
    <t>Annual Disaster Drill</t>
  </si>
  <si>
    <t>Early Warning System</t>
  </si>
  <si>
    <t>Budget for DRRMP</t>
  </si>
  <si>
    <t>Local Risk Assessments</t>
  </si>
  <si>
    <t>Emergency Infrastructure</t>
  </si>
  <si>
    <t>Utilities</t>
  </si>
  <si>
    <t>Employed Population</t>
  </si>
  <si>
    <t>Sanitary System</t>
  </si>
  <si>
    <t>RESILIENCY</t>
  </si>
  <si>
    <t>Agoo</t>
  </si>
  <si>
    <t>Calasiao</t>
  </si>
  <si>
    <t>LU</t>
  </si>
  <si>
    <t>P</t>
  </si>
  <si>
    <t>Mangaldan</t>
  </si>
  <si>
    <t>IS</t>
  </si>
  <si>
    <t>Tagudin</t>
  </si>
  <si>
    <t>Bauang</t>
  </si>
  <si>
    <t>Province</t>
  </si>
  <si>
    <t>Bayambang</t>
  </si>
  <si>
    <t>Lingayen</t>
  </si>
  <si>
    <t>Naguilian</t>
  </si>
  <si>
    <t>Narvacan</t>
  </si>
  <si>
    <t>Santa Cruz</t>
  </si>
  <si>
    <t>IN</t>
  </si>
  <si>
    <t>San Nicolas</t>
  </si>
  <si>
    <t>San Juan</t>
  </si>
  <si>
    <t>Balaoan</t>
  </si>
  <si>
    <t>Rosario</t>
  </si>
  <si>
    <t>San Manuel</t>
  </si>
  <si>
    <t>Bugallon</t>
  </si>
  <si>
    <t>Cabugao</t>
  </si>
  <si>
    <t>Villasis</t>
  </si>
  <si>
    <t>Aringay</t>
  </si>
  <si>
    <t>Pozorrubio</t>
  </si>
  <si>
    <t>Rosales</t>
  </si>
  <si>
    <t>Sual</t>
  </si>
  <si>
    <t>Bacnotan</t>
  </si>
  <si>
    <t>Binalonan</t>
  </si>
  <si>
    <t>Vintar</t>
  </si>
  <si>
    <t>Malasiqui</t>
  </si>
  <si>
    <t>Mangatarem</t>
  </si>
  <si>
    <t>San Fabian</t>
  </si>
  <si>
    <t>Umingan</t>
  </si>
  <si>
    <t>Dingras</t>
  </si>
  <si>
    <t>Bolinao</t>
  </si>
  <si>
    <t>Bani</t>
  </si>
  <si>
    <t>Asingan</t>
  </si>
  <si>
    <t>Manaoag</t>
  </si>
  <si>
    <t>Binmaley</t>
  </si>
  <si>
    <t>Santa Barbara</t>
  </si>
  <si>
    <t>Tayug</t>
  </si>
  <si>
    <t>Santa Lucia</t>
  </si>
  <si>
    <t>Sison</t>
  </si>
  <si>
    <t>Santo Tomas</t>
  </si>
  <si>
    <t>Bacarra</t>
  </si>
  <si>
    <t>Dasol</t>
  </si>
  <si>
    <t>Aguilar</t>
  </si>
  <si>
    <t>Santo Domingo</t>
  </si>
  <si>
    <t>Laoac</t>
  </si>
  <si>
    <t>Bantay</t>
  </si>
  <si>
    <t>Santa</t>
  </si>
  <si>
    <t>Bautista</t>
  </si>
  <si>
    <t>San Quintin</t>
  </si>
  <si>
    <t>Santiago</t>
  </si>
  <si>
    <t>San Ildefonso</t>
  </si>
  <si>
    <t>Sinait</t>
  </si>
  <si>
    <t>Lidlida</t>
  </si>
  <si>
    <t>Santa Maria</t>
  </si>
  <si>
    <t>San Vicente</t>
  </si>
  <si>
    <t>Tubao</t>
  </si>
  <si>
    <t>Caoayan</t>
  </si>
  <si>
    <t>Sudipen</t>
  </si>
  <si>
    <t>Cervantes</t>
  </si>
  <si>
    <t>Alilem</t>
  </si>
  <si>
    <t>Natividad</t>
  </si>
  <si>
    <t>Solsona</t>
  </si>
  <si>
    <t>Badoc</t>
  </si>
  <si>
    <t>Pasuquin</t>
  </si>
  <si>
    <t>Salcedo</t>
  </si>
  <si>
    <t>Paoay</t>
  </si>
  <si>
    <t>Banayoyo</t>
  </si>
  <si>
    <t>Santa Catalina</t>
  </si>
  <si>
    <t>Burgos</t>
  </si>
  <si>
    <t>San Esteban</t>
  </si>
  <si>
    <t>Santol</t>
  </si>
  <si>
    <t>Pagudpud</t>
  </si>
  <si>
    <t>San Emilio</t>
  </si>
  <si>
    <t>Sarrat</t>
  </si>
  <si>
    <t>Mabini</t>
  </si>
  <si>
    <t>Bangui</t>
  </si>
  <si>
    <t>Currimao</t>
  </si>
  <si>
    <t>Basista</t>
  </si>
  <si>
    <t>Agno</t>
  </si>
  <si>
    <t>San Gabriel</t>
  </si>
  <si>
    <t>Pugo</t>
  </si>
  <si>
    <t>Urbiztondo</t>
  </si>
  <si>
    <t>Sugpon</t>
  </si>
  <si>
    <t>Banna</t>
  </si>
  <si>
    <t>Bangar</t>
  </si>
  <si>
    <t>Labrador</t>
  </si>
  <si>
    <t>Caba</t>
  </si>
  <si>
    <t>Infanta</t>
  </si>
  <si>
    <t>Nagbukel</t>
  </si>
  <si>
    <t>Pinili</t>
  </si>
  <si>
    <t>Quirino</t>
  </si>
  <si>
    <t>Piddig</t>
  </si>
  <si>
    <t>Suyo</t>
  </si>
  <si>
    <t>Galimuyod</t>
  </si>
  <si>
    <t>Bagulin</t>
  </si>
  <si>
    <t>Balungao</t>
  </si>
  <si>
    <t>Alcala</t>
  </si>
  <si>
    <t>Adams</t>
  </si>
  <si>
    <t>Gregorio del Pilar</t>
  </si>
  <si>
    <t>Carasi</t>
  </si>
  <si>
    <t>Dumalneg</t>
  </si>
  <si>
    <t>Nueva Era</t>
  </si>
  <si>
    <t>Marcos</t>
  </si>
  <si>
    <t>Sigay</t>
  </si>
  <si>
    <t>Luna</t>
  </si>
  <si>
    <t>Magsingal</t>
  </si>
  <si>
    <t>Anda</t>
  </si>
  <si>
    <t>Mapandan</t>
  </si>
  <si>
    <t>San Jacinto</t>
  </si>
  <si>
    <t>Batac</t>
  </si>
  <si>
    <t>San Carlos</t>
  </si>
  <si>
    <t>Candon</t>
  </si>
  <si>
    <t>Urdaneta</t>
  </si>
  <si>
    <t>Alaminos</t>
  </si>
  <si>
    <t>Laoag</t>
  </si>
  <si>
    <t>Vigan</t>
  </si>
  <si>
    <t>San Fernando</t>
  </si>
  <si>
    <t>Dagupan</t>
  </si>
  <si>
    <t>Category</t>
  </si>
  <si>
    <t>City</t>
  </si>
  <si>
    <t>1st-2nd Class</t>
  </si>
  <si>
    <t>3rd-4th Class</t>
  </si>
  <si>
    <t>No.</t>
  </si>
  <si>
    <t>Rank Value</t>
  </si>
  <si>
    <t>Competitive</t>
  </si>
  <si>
    <t>Total</t>
  </si>
  <si>
    <t>Pang</t>
  </si>
  <si>
    <t>Yes-Yes</t>
  </si>
  <si>
    <t>Yes-No</t>
  </si>
  <si>
    <t>No-Yes</t>
  </si>
  <si>
    <t>No-No</t>
  </si>
  <si>
    <t>Frequency Tables</t>
  </si>
  <si>
    <t>Economic Dynamism</t>
  </si>
  <si>
    <t>Frequency Table</t>
  </si>
  <si>
    <t>Yes</t>
  </si>
  <si>
    <t>No</t>
  </si>
  <si>
    <t>LGU Category</t>
  </si>
  <si>
    <t>Likelihood Tables</t>
  </si>
  <si>
    <t>10/125</t>
  </si>
  <si>
    <t>115/125</t>
  </si>
  <si>
    <t>0/10</t>
  </si>
  <si>
    <t>9/115</t>
  </si>
  <si>
    <t>28/115</t>
  </si>
  <si>
    <t>78/115</t>
  </si>
  <si>
    <t>9/10</t>
  </si>
  <si>
    <t>1/10</t>
  </si>
  <si>
    <t>9/125</t>
  </si>
  <si>
    <t>37/125</t>
  </si>
  <si>
    <t>79/125</t>
  </si>
  <si>
    <t>2/10</t>
  </si>
  <si>
    <t>8/10</t>
  </si>
  <si>
    <t>8/115</t>
  </si>
  <si>
    <t>107/115</t>
  </si>
  <si>
    <t>10/10</t>
  </si>
  <si>
    <t>10/115</t>
  </si>
  <si>
    <t>105/115</t>
  </si>
  <si>
    <t>6/10</t>
  </si>
  <si>
    <t>4/10</t>
  </si>
  <si>
    <t>4/115</t>
  </si>
  <si>
    <t>111/115</t>
  </si>
  <si>
    <t>5/10</t>
  </si>
  <si>
    <t>6/115</t>
  </si>
  <si>
    <t>109/115</t>
  </si>
  <si>
    <t>11/125</t>
  </si>
  <si>
    <t>114/125</t>
  </si>
  <si>
    <t>113/115</t>
  </si>
  <si>
    <t>2/115</t>
  </si>
  <si>
    <t>123/125</t>
  </si>
  <si>
    <t>2/125</t>
  </si>
  <si>
    <t>106/115</t>
  </si>
  <si>
    <t>1/115</t>
  </si>
  <si>
    <t>114/115</t>
  </si>
  <si>
    <t>14/125</t>
  </si>
  <si>
    <t>3/10</t>
  </si>
  <si>
    <t>34/115</t>
  </si>
  <si>
    <t>77/115</t>
  </si>
  <si>
    <t>116/125</t>
  </si>
  <si>
    <t>111/125</t>
  </si>
  <si>
    <t>14/115</t>
  </si>
  <si>
    <t>101/115</t>
  </si>
  <si>
    <t>7/10</t>
  </si>
  <si>
    <t>7/115</t>
  </si>
  <si>
    <t>108/115</t>
  </si>
  <si>
    <t>19/125</t>
  </si>
  <si>
    <t>16/115</t>
  </si>
  <si>
    <t>99/115</t>
  </si>
  <si>
    <t>35/125</t>
  </si>
  <si>
    <t>90/125</t>
  </si>
  <si>
    <t>29/115</t>
  </si>
  <si>
    <t>86/115</t>
  </si>
  <si>
    <t>3/115</t>
  </si>
  <si>
    <t>112/115</t>
  </si>
  <si>
    <t>121/125</t>
  </si>
  <si>
    <t>4/125</t>
  </si>
  <si>
    <t>5/115</t>
  </si>
  <si>
    <t>31/115</t>
  </si>
  <si>
    <t>79/115</t>
  </si>
  <si>
    <t>76/115</t>
  </si>
  <si>
    <t>107/125</t>
  </si>
  <si>
    <t>18/125</t>
  </si>
  <si>
    <t>97/115</t>
  </si>
  <si>
    <t>18/115</t>
  </si>
  <si>
    <t>13/115</t>
  </si>
  <si>
    <t>102/115</t>
  </si>
  <si>
    <t>112/125</t>
  </si>
  <si>
    <t>13/125</t>
  </si>
  <si>
    <t>117/125</t>
  </si>
  <si>
    <t>8/125</t>
  </si>
  <si>
    <t>Calculate one variable in category</t>
  </si>
  <si>
    <t>P(B)=P(City)= 9/125</t>
  </si>
  <si>
    <t>P(A) = P(No) =115/125</t>
  </si>
  <si>
    <t>P(A) = P(Yes) =10/125</t>
  </si>
  <si>
    <t>P(B|A) = P(City|No)=9/115</t>
  </si>
  <si>
    <t>P(B|A) = P(City|Yes)=1/10</t>
  </si>
  <si>
    <t>P(B|A) = P(City|No)=4/115</t>
  </si>
  <si>
    <t>P(B|A) = P(City|Yes)=5/10</t>
  </si>
  <si>
    <t>P(B|A) = P(City|No)=5/115</t>
  </si>
  <si>
    <t>P(B|A) = P(City|Yes)=4/10</t>
  </si>
  <si>
    <t>P(B)=P(1stclass-2ndclass)= 37/125</t>
  </si>
  <si>
    <t>P(B|A) = P(1stclass-2ndclass|No)=28/115</t>
  </si>
  <si>
    <t>P(B|A) = P(1stclass-2ndclass|Yes)=9/10</t>
  </si>
  <si>
    <t>P(B|A) = P(1stclass-2ndclass|No)=34/115</t>
  </si>
  <si>
    <t>P(B|A) = P(1stclass-2ndclass|Yes)=3/10</t>
  </si>
  <si>
    <t>P(B|A) = P(1stclass-2ndclass|No)=31/115</t>
  </si>
  <si>
    <t>P(B|A) = P(1stclass-2ndclass|Yes)=6/10</t>
  </si>
  <si>
    <t>P(B)=P(3rdclass-4thclass)= 79/125</t>
  </si>
  <si>
    <t>P(B|A) = P(3rdclass-4thclass|No)=78/115</t>
  </si>
  <si>
    <t>P(B|A) = P(3rdclass-4thclass|Yes)=1/10</t>
  </si>
  <si>
    <t>P(B|A) = P(3rdclass-4thclass|No)=77/115</t>
  </si>
  <si>
    <t>P(B|A) = P(3rdclass-4thclass|Yes)=2/10</t>
  </si>
  <si>
    <t>P(B|A) = P(3rdclass-4thclass|No)=79/115</t>
  </si>
  <si>
    <t>Calculate Conditional Probabilities</t>
  </si>
  <si>
    <t>applying bayes theorem</t>
  </si>
  <si>
    <t>P(A|B)= P(No|City)</t>
  </si>
  <si>
    <t>P(A|B)= P(Yes|City)</t>
  </si>
  <si>
    <t>=P(B|A)*P(No)/P(City)</t>
  </si>
  <si>
    <t>=P(B|A)*P(Yes)/P(City)</t>
  </si>
  <si>
    <t>P(A|B)= P(No|1st-2ndclass)</t>
  </si>
  <si>
    <t>P(A|B)= P(Yes|1st-2ndclass)</t>
  </si>
  <si>
    <t>=P(B|A)*P(No)/P(1st-2ndclass)</t>
  </si>
  <si>
    <t>=P(B|A)*P(Yes)/P(1st-2ndclass)</t>
  </si>
  <si>
    <t>P(A|B)= P(No|3rd-4thclass)</t>
  </si>
  <si>
    <t>P(A|B)= P(Yes|3rd-4thclass)</t>
  </si>
  <si>
    <t>=P(B|A)*P(No)/P(3rd-4thclass)</t>
  </si>
  <si>
    <t>=P(B|A)*P(Yes)/P(3rd-4thclass)</t>
  </si>
  <si>
    <t>Normalize the Probabilites</t>
  </si>
  <si>
    <t>1st Class - 2nd Class</t>
  </si>
  <si>
    <t>3rd Class - 4th Class</t>
  </si>
  <si>
    <t>Naïve Bayes Classifier: Likelihood Occurrence using Other Variables</t>
  </si>
  <si>
    <t>Let B equals</t>
  </si>
  <si>
    <t>LGU Category= 1st-2nd class</t>
  </si>
  <si>
    <t>Local Economy Size= Yes</t>
  </si>
  <si>
    <t>Local Economy Growth=Yes</t>
  </si>
  <si>
    <t>Let A = No</t>
  </si>
  <si>
    <t>P(No|LGU Category= 1st-2nd class,Local Economy Size= Yes,Local Economy Growth=Yes)</t>
  </si>
  <si>
    <t>= P(LGU Category= 1st-2nd class|No)*P(Local Economy Size= Yes|No)*P(Local Economy Growth=Yes|No)*P(No)</t>
  </si>
  <si>
    <t>P(LGU Category= 1st-2nd class)*P(Local Economy Size= Yes)*P(Local Economy Growth=Yes)</t>
  </si>
  <si>
    <t>Let A = Yes</t>
  </si>
  <si>
    <t>= P(LGU Category= 1st-2nd class|Yes)*P(Local Economy Size= Yes|Yes)*P(Local Economy Growth=Yes|Yes)*P(Yes)</t>
  </si>
  <si>
    <t>Results:</t>
  </si>
  <si>
    <t>Probability of Competitiveness =0.7601</t>
  </si>
  <si>
    <t>Probability of Not Competitiveness = 0.2299</t>
  </si>
  <si>
    <t>Sum of Probabilities= 0.7601+0.2299</t>
  </si>
  <si>
    <t>Likelihood of Competitiveness=0.7601/0.99</t>
  </si>
  <si>
    <t>Likelihood of Not Competitive =0.2299/0.99</t>
  </si>
  <si>
    <t>76.78 percent is greater than 23 percent which means that average of 1stand 2nd class municipalities will be competitive in local economy size and local economy growth.</t>
  </si>
  <si>
    <t>4/11</t>
  </si>
  <si>
    <t>P(B)=P(3rdclass-4thclass)= 78/125</t>
  </si>
  <si>
    <t>P(B|A) = P(City|No)=8/115</t>
  </si>
  <si>
    <t>P(B|A) = P(3rdclass-4thclass|No)=76/115</t>
  </si>
  <si>
    <t>P(B|A) = P(3rdclass-4thclass|Yes)=3/10</t>
  </si>
  <si>
    <t>Sum of Probabilities=P(No|City) + P(Yes|City)</t>
  </si>
  <si>
    <t>Likelihood of Competitiveness=P(Yes|City)/Sum of Probabilities</t>
  </si>
  <si>
    <t>Likelihood of Not Competitive =P(No|City)/Sum of Probabilities</t>
  </si>
  <si>
    <t>Sum of Probabilities=P(No|1st Class - 2nd Class) + P(Yes|1st Class - 2nd Class)</t>
  </si>
  <si>
    <t>Likelihood of Competitiveness=P(Yes|1st Class - 2nd Class)/Sum of Probabilities</t>
  </si>
  <si>
    <t>Sum of Probabilities=P(No|3rd Class - 4th Class) + P(Yes|3rd Class - 4th Class)</t>
  </si>
  <si>
    <t>Likelihood of Competitiveness=P(Yes|3rd Class - 4th Class)/Sum of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</si>
</sst>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"/>
    <numFmt numFmtId="166" formatCode="0.0000"/>
  </numFmts>
  <fonts count="17" x14ac:knownFonts="1">
    <font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333333"/>
      <name val="Arial"/>
      <family val="2"/>
    </font>
    <font>
      <sz val="8"/>
      <color theme="1"/>
      <name val="Arial"/>
      <family val="2"/>
    </font>
    <font>
      <sz val="8"/>
      <color theme="1"/>
      <name val="Times New Roman"/>
      <family val="1"/>
    </font>
    <font>
      <sz val="8"/>
      <color rgb="FF333333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333333"/>
      <name val="Times New Roma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2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3" fillId="4" borderId="1" xfId="0" applyFont="1" applyFill="1" applyBorder="1"/>
    <xf numFmtId="0" fontId="3" fillId="5" borderId="1" xfId="0" applyFont="1" applyFill="1" applyBorder="1"/>
    <xf numFmtId="0" fontId="3" fillId="7" borderId="1" xfId="0" applyFont="1" applyFill="1" applyBorder="1"/>
    <xf numFmtId="0" fontId="3" fillId="6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2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0" fillId="9" borderId="0" xfId="0" applyFill="1"/>
    <xf numFmtId="0" fontId="6" fillId="0" borderId="4" xfId="0" applyFont="1" applyFill="1" applyBorder="1" applyAlignment="1">
      <alignment horizontal="center"/>
    </xf>
    <xf numFmtId="0" fontId="0" fillId="4" borderId="0" xfId="0" applyFill="1"/>
    <xf numFmtId="0" fontId="0" fillId="0" borderId="1" xfId="0" applyBorder="1"/>
    <xf numFmtId="0" fontId="7" fillId="3" borderId="0" xfId="0" applyFont="1" applyFill="1" applyBorder="1" applyAlignment="1">
      <alignment horizontal="center"/>
    </xf>
    <xf numFmtId="0" fontId="3" fillId="6" borderId="0" xfId="0" applyFont="1" applyFill="1" applyBorder="1"/>
    <xf numFmtId="0" fontId="1" fillId="4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8" fillId="0" borderId="5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6" xfId="0" applyFill="1" applyBorder="1" applyAlignment="1">
      <alignment vertical="center"/>
    </xf>
    <xf numFmtId="0" fontId="8" fillId="0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49" fontId="8" fillId="0" borderId="1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/>
    <xf numFmtId="0" fontId="9" fillId="0" borderId="1" xfId="0" applyFont="1" applyFill="1" applyBorder="1"/>
    <xf numFmtId="0" fontId="0" fillId="0" borderId="1" xfId="0" applyFill="1" applyBorder="1" applyAlignment="1">
      <alignment horizontal="left" vertical="center"/>
    </xf>
    <xf numFmtId="0" fontId="13" fillId="0" borderId="1" xfId="0" applyFont="1" applyFill="1" applyBorder="1"/>
    <xf numFmtId="10" fontId="0" fillId="0" borderId="1" xfId="0" applyNumberFormat="1" applyFill="1" applyBorder="1"/>
    <xf numFmtId="10" fontId="0" fillId="0" borderId="1" xfId="1" applyNumberFormat="1" applyFont="1" applyFill="1" applyBorder="1"/>
    <xf numFmtId="9" fontId="0" fillId="0" borderId="1" xfId="1" applyFont="1" applyFill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2" fontId="0" fillId="0" borderId="1" xfId="0" applyNumberFormat="1" applyFill="1" applyBorder="1"/>
    <xf numFmtId="0" fontId="9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17" xfId="0" applyNumberFormat="1" applyFill="1" applyBorder="1" applyAlignment="1">
      <alignment horizontal="center" vertical="center"/>
    </xf>
    <xf numFmtId="49" fontId="0" fillId="0" borderId="19" xfId="0" applyNumberFormat="1" applyFill="1" applyBorder="1" applyAlignment="1">
      <alignment horizontal="center" vertical="center"/>
    </xf>
    <xf numFmtId="49" fontId="0" fillId="0" borderId="20" xfId="0" applyNumberFormat="1" applyFill="1" applyBorder="1" applyAlignment="1">
      <alignment horizontal="center" vertical="center"/>
    </xf>
    <xf numFmtId="49" fontId="9" fillId="0" borderId="19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/>
    <xf numFmtId="49" fontId="3" fillId="0" borderId="19" xfId="0" applyNumberFormat="1" applyFont="1" applyBorder="1"/>
    <xf numFmtId="49" fontId="3" fillId="0" borderId="20" xfId="0" applyNumberFormat="1" applyFont="1" applyBorder="1"/>
    <xf numFmtId="49" fontId="9" fillId="0" borderId="19" xfId="0" applyNumberFormat="1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8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2" xfId="0" applyFill="1" applyBorder="1"/>
    <xf numFmtId="0" fontId="8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/>
    <xf numFmtId="49" fontId="3" fillId="0" borderId="0" xfId="0" applyNumberFormat="1" applyFont="1" applyBorder="1"/>
    <xf numFmtId="0" fontId="3" fillId="0" borderId="0" xfId="0" applyFont="1" applyBorder="1"/>
    <xf numFmtId="49" fontId="10" fillId="0" borderId="2" xfId="0" applyNumberFormat="1" applyFont="1" applyFill="1" applyBorder="1" applyAlignment="1">
      <alignment horizontal="center" vertical="center" wrapText="1"/>
    </xf>
    <xf numFmtId="49" fontId="10" fillId="2" borderId="0" xfId="0" applyNumberFormat="1" applyFont="1" applyFill="1" applyBorder="1" applyAlignment="1">
      <alignment horizontal="center" vertical="center" wrapText="1"/>
    </xf>
    <xf numFmtId="49" fontId="8" fillId="0" borderId="29" xfId="0" applyNumberFormat="1" applyFont="1" applyFill="1" applyBorder="1" applyAlignment="1">
      <alignment horizontal="center" vertical="center"/>
    </xf>
    <xf numFmtId="49" fontId="8" fillId="0" borderId="17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9" fillId="0" borderId="28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 wrapText="1"/>
    </xf>
    <xf numFmtId="49" fontId="2" fillId="0" borderId="22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49" fontId="8" fillId="0" borderId="16" xfId="0" applyNumberFormat="1" applyFont="1" applyFill="1" applyBorder="1" applyAlignment="1">
      <alignment horizontal="center" vertical="center" wrapText="1"/>
    </xf>
    <xf numFmtId="49" fontId="8" fillId="0" borderId="9" xfId="0" applyNumberFormat="1" applyFont="1" applyFill="1" applyBorder="1" applyAlignment="1">
      <alignment horizontal="center" vertical="center" wrapText="1"/>
    </xf>
    <xf numFmtId="49" fontId="8" fillId="0" borderId="24" xfId="0" applyNumberFormat="1" applyFont="1" applyFill="1" applyBorder="1" applyAlignment="1">
      <alignment horizontal="center" vertical="center" wrapText="1"/>
    </xf>
    <xf numFmtId="49" fontId="8" fillId="0" borderId="23" xfId="0" applyNumberFormat="1" applyFont="1" applyFill="1" applyBorder="1" applyAlignment="1">
      <alignment horizontal="center" vertical="center" wrapText="1"/>
    </xf>
    <xf numFmtId="49" fontId="8" fillId="0" borderId="26" xfId="0" applyNumberFormat="1" applyFont="1" applyFill="1" applyBorder="1" applyAlignment="1">
      <alignment horizontal="center" vertical="center" wrapText="1"/>
    </xf>
    <xf numFmtId="49" fontId="8" fillId="0" borderId="27" xfId="0" applyNumberFormat="1" applyFont="1" applyFill="1" applyBorder="1" applyAlignment="1">
      <alignment horizontal="center" vertical="center" wrapText="1"/>
    </xf>
    <xf numFmtId="49" fontId="11" fillId="0" borderId="16" xfId="0" applyNumberFormat="1" applyFont="1" applyFill="1" applyBorder="1" applyAlignment="1">
      <alignment horizontal="center" vertical="center" wrapText="1"/>
    </xf>
    <xf numFmtId="49" fontId="11" fillId="0" borderId="9" xfId="0" applyNumberFormat="1" applyFont="1" applyFill="1" applyBorder="1" applyAlignment="1">
      <alignment horizontal="center" vertical="center" wrapText="1"/>
    </xf>
    <xf numFmtId="49" fontId="11" fillId="0" borderId="24" xfId="0" applyNumberFormat="1" applyFont="1" applyFill="1" applyBorder="1" applyAlignment="1">
      <alignment horizontal="center" vertical="center" wrapText="1"/>
    </xf>
    <xf numFmtId="49" fontId="11" fillId="0" borderId="23" xfId="0" applyNumberFormat="1" applyFont="1" applyFill="1" applyBorder="1" applyAlignment="1">
      <alignment horizontal="center" vertical="center" wrapText="1"/>
    </xf>
    <xf numFmtId="49" fontId="11" fillId="0" borderId="26" xfId="0" applyNumberFormat="1" applyFont="1" applyFill="1" applyBorder="1" applyAlignment="1">
      <alignment horizontal="center" vertical="center" wrapText="1"/>
    </xf>
    <xf numFmtId="49" fontId="11" fillId="0" borderId="27" xfId="0" applyNumberFormat="1" applyFont="1" applyFill="1" applyBorder="1" applyAlignment="1">
      <alignment horizontal="center" vertical="center" wrapText="1"/>
    </xf>
    <xf numFmtId="0" fontId="16" fillId="0" borderId="4" xfId="0" quotePrefix="1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7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49" fontId="9" fillId="0" borderId="4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8" xfId="0" applyNumberFormat="1" applyFont="1" applyFill="1" applyBorder="1" applyAlignment="1">
      <alignment horizontal="center" vertical="center"/>
    </xf>
    <xf numFmtId="49" fontId="8" fillId="0" borderId="9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center" vertical="center"/>
    </xf>
    <xf numFmtId="49" fontId="8" fillId="0" borderId="11" xfId="0" applyNumberFormat="1" applyFont="1" applyFill="1" applyBorder="1" applyAlignment="1">
      <alignment horizontal="center" vertical="center"/>
    </xf>
    <xf numFmtId="49" fontId="8" fillId="0" borderId="12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 wrapText="1"/>
    </xf>
    <xf numFmtId="49" fontId="8" fillId="0" borderId="10" xfId="0" applyNumberFormat="1" applyFont="1" applyFill="1" applyBorder="1" applyAlignment="1">
      <alignment horizontal="center" vertical="center" wrapText="1"/>
    </xf>
    <xf numFmtId="49" fontId="8" fillId="0" borderId="12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/>
    </xf>
    <xf numFmtId="49" fontId="8" fillId="0" borderId="16" xfId="0" applyNumberFormat="1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11" fillId="0" borderId="7" xfId="0" applyNumberFormat="1" applyFont="1" applyFill="1" applyBorder="1" applyAlignment="1">
      <alignment horizontal="center" vertical="center" wrapText="1"/>
    </xf>
    <xf numFmtId="49" fontId="11" fillId="0" borderId="10" xfId="0" applyNumberFormat="1" applyFont="1" applyFill="1" applyBorder="1" applyAlignment="1">
      <alignment horizontal="center" vertical="center" wrapText="1"/>
    </xf>
    <xf numFmtId="49" fontId="11" fillId="0" borderId="12" xfId="0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62232</xdr:colOff>
      <xdr:row>768</xdr:row>
      <xdr:rowOff>76201</xdr:rowOff>
    </xdr:from>
    <xdr:to>
      <xdr:col>12</xdr:col>
      <xdr:colOff>446315</xdr:colOff>
      <xdr:row>771</xdr:row>
      <xdr:rowOff>174172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836" t="43144" r="15171" b="25448"/>
        <a:stretch/>
      </xdr:blipFill>
      <xdr:spPr>
        <a:xfrm>
          <a:off x="4775746" y="138640458"/>
          <a:ext cx="2855140" cy="6858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768</xdr:row>
      <xdr:rowOff>0</xdr:rowOff>
    </xdr:from>
    <xdr:to>
      <xdr:col>25</xdr:col>
      <xdr:colOff>185059</xdr:colOff>
      <xdr:row>772</xdr:row>
      <xdr:rowOff>5877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836" t="43144" r="15171" b="25448"/>
        <a:stretch/>
      </xdr:blipFill>
      <xdr:spPr>
        <a:xfrm>
          <a:off x="12017829" y="139979400"/>
          <a:ext cx="3287487" cy="789649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768</xdr:row>
      <xdr:rowOff>0</xdr:rowOff>
    </xdr:from>
    <xdr:to>
      <xdr:col>40</xdr:col>
      <xdr:colOff>642259</xdr:colOff>
      <xdr:row>772</xdr:row>
      <xdr:rowOff>5877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836" t="43144" r="15171" b="25448"/>
        <a:stretch/>
      </xdr:blipFill>
      <xdr:spPr>
        <a:xfrm>
          <a:off x="22609629" y="139979400"/>
          <a:ext cx="3287487" cy="789649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768</xdr:row>
      <xdr:rowOff>0</xdr:rowOff>
    </xdr:from>
    <xdr:to>
      <xdr:col>54</xdr:col>
      <xdr:colOff>631373</xdr:colOff>
      <xdr:row>772</xdr:row>
      <xdr:rowOff>5877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836" t="43144" r="15171" b="25448"/>
        <a:stretch/>
      </xdr:blipFill>
      <xdr:spPr>
        <a:xfrm>
          <a:off x="32548286" y="139979400"/>
          <a:ext cx="3287487" cy="789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G848"/>
  <sheetViews>
    <sheetView tabSelected="1" zoomScale="110" zoomScaleNormal="110" workbookViewId="0">
      <selection activeCell="F133" sqref="F133"/>
    </sheetView>
  </sheetViews>
  <sheetFormatPr defaultColWidth="8.85546875" defaultRowHeight="12" x14ac:dyDescent="0.2"/>
  <cols>
    <col min="1" max="1" width="4.42578125" style="2" customWidth="1"/>
    <col min="2" max="2" width="7.5703125" style="2" customWidth="1"/>
    <col min="3" max="3" width="14.42578125" style="2" customWidth="1"/>
    <col min="4" max="4" width="7.85546875" style="2" customWidth="1"/>
    <col min="5" max="5" width="8.5703125" style="2" customWidth="1"/>
    <col min="6" max="6" width="8.42578125" style="2" customWidth="1"/>
    <col min="7" max="7" width="8.85546875" style="2" customWidth="1"/>
    <col min="8" max="8" width="8.28515625" style="2" customWidth="1"/>
    <col min="9" max="9" width="9.28515625" style="2" customWidth="1"/>
    <col min="10" max="10" width="9.5703125" style="2" customWidth="1"/>
    <col min="11" max="11" width="8.7109375" style="2" customWidth="1"/>
    <col min="12" max="12" width="8.42578125" style="2" customWidth="1"/>
    <col min="13" max="13" width="8.85546875" style="2" customWidth="1"/>
    <col min="14" max="14" width="9" style="2" customWidth="1"/>
    <col min="15" max="15" width="9.28515625" style="2" customWidth="1"/>
    <col min="16" max="16" width="9.5703125" style="2" customWidth="1"/>
    <col min="17" max="17" width="9" style="2" customWidth="1"/>
    <col min="18" max="18" width="8.42578125" style="2" customWidth="1"/>
    <col min="19" max="19" width="8.85546875" style="2" customWidth="1"/>
    <col min="20" max="20" width="7.28515625" style="2" customWidth="1"/>
    <col min="21" max="21" width="9.28515625" style="2" customWidth="1"/>
    <col min="22" max="22" width="9.5703125" style="2" customWidth="1"/>
    <col min="23" max="23" width="9.140625" style="2" customWidth="1"/>
    <col min="24" max="24" width="8.42578125" style="2" customWidth="1"/>
    <col min="25" max="25" width="8.85546875" style="2" customWidth="1"/>
    <col min="26" max="26" width="9" style="2" customWidth="1"/>
    <col min="27" max="27" width="9.28515625" style="2" customWidth="1"/>
    <col min="28" max="28" width="9.5703125" style="2" customWidth="1"/>
    <col min="29" max="29" width="9.7109375" style="2" customWidth="1"/>
    <col min="30" max="30" width="8.42578125" style="2" customWidth="1"/>
    <col min="31" max="31" width="8.85546875" style="2" customWidth="1"/>
    <col min="32" max="32" width="16.140625" style="2" customWidth="1"/>
    <col min="33" max="33" width="9.28515625" style="2" customWidth="1"/>
    <col min="34" max="37" width="9.5703125" style="2" customWidth="1"/>
    <col min="38" max="40" width="9.7109375" style="2" customWidth="1"/>
    <col min="41" max="41" width="13.28515625" style="2" customWidth="1"/>
    <col min="42" max="42" width="8.7109375" style="2" customWidth="1"/>
    <col min="43" max="43" width="9.28515625" style="2" customWidth="1"/>
    <col min="44" max="46" width="10.85546875" style="2" customWidth="1"/>
    <col min="47" max="47" width="13.28515625" style="2" customWidth="1"/>
    <col min="48" max="48" width="9.5703125" style="2" customWidth="1"/>
    <col min="49" max="49" width="10.7109375" style="2" customWidth="1"/>
    <col min="50" max="52" width="8.7109375" style="2" customWidth="1"/>
    <col min="53" max="55" width="10.5703125" style="2" customWidth="1"/>
    <col min="56" max="58" width="9.7109375" style="2" customWidth="1"/>
    <col min="59" max="59" width="19.28515625" style="2" customWidth="1"/>
    <col min="60" max="60" width="11.5703125" style="2" customWidth="1"/>
    <col min="61" max="61" width="10.85546875" style="2" customWidth="1"/>
    <col min="62" max="63" width="8.28515625" style="2" customWidth="1"/>
    <col min="64" max="64" width="8.7109375" style="2" customWidth="1"/>
    <col min="65" max="70" width="9.28515625" style="2" customWidth="1"/>
    <col min="71" max="72" width="7.85546875" style="2" customWidth="1"/>
    <col min="73" max="73" width="9" style="2" customWidth="1"/>
    <col min="74" max="76" width="8.85546875" style="2"/>
    <col min="77" max="79" width="8.85546875" style="2" customWidth="1"/>
    <col min="80" max="82" width="10.7109375" style="2" customWidth="1"/>
    <col min="83" max="85" width="8.7109375" style="2" customWidth="1"/>
    <col min="86" max="87" width="7.7109375" style="2" customWidth="1"/>
    <col min="88" max="88" width="8.5703125" style="2" customWidth="1"/>
    <col min="89" max="91" width="9.140625" style="2" customWidth="1"/>
    <col min="92" max="92" width="13.28515625" style="2" customWidth="1"/>
    <col min="93" max="93" width="10.28515625" style="2" customWidth="1"/>
    <col min="94" max="94" width="10.7109375" style="2" customWidth="1"/>
    <col min="95" max="97" width="10.28515625" style="2" customWidth="1"/>
    <col min="98" max="103" width="11.140625" style="2" customWidth="1"/>
    <col min="104" max="106" width="8.85546875" style="2"/>
    <col min="107" max="109" width="9.5703125" style="2" customWidth="1"/>
    <col min="110" max="118" width="8.85546875" style="2"/>
    <col min="119" max="121" width="9.42578125" style="2" customWidth="1"/>
    <col min="122" max="124" width="11.42578125" style="2" customWidth="1"/>
    <col min="125" max="126" width="7.28515625" style="2" customWidth="1"/>
    <col min="127" max="127" width="9.42578125" style="2" customWidth="1"/>
    <col min="128" max="130" width="10.28515625" style="2" customWidth="1"/>
    <col min="131" max="132" width="7.7109375" style="2" customWidth="1"/>
    <col min="133" max="136" width="9.7109375" style="2" customWidth="1"/>
    <col min="137" max="16384" width="8.85546875" style="2"/>
  </cols>
  <sheetData>
    <row r="1" spans="1:137" ht="15" customHeight="1" x14ac:dyDescent="0.2">
      <c r="A1" s="200" t="s">
        <v>172</v>
      </c>
      <c r="B1" s="200" t="s">
        <v>53</v>
      </c>
      <c r="C1" s="200" t="s">
        <v>0</v>
      </c>
      <c r="D1" s="200" t="s">
        <v>168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 t="s">
        <v>1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22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 t="s">
        <v>33</v>
      </c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 t="s">
        <v>44</v>
      </c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39"/>
      <c r="EC1" s="39"/>
      <c r="ED1" s="39"/>
      <c r="EE1" s="39"/>
      <c r="EF1" s="39"/>
    </row>
    <row r="2" spans="1:137" s="1" customFormat="1" ht="34.9" customHeight="1" x14ac:dyDescent="0.25">
      <c r="A2" s="200"/>
      <c r="B2" s="200"/>
      <c r="C2" s="200"/>
      <c r="D2" s="200"/>
      <c r="E2" s="9" t="s">
        <v>2</v>
      </c>
      <c r="F2" s="9" t="s">
        <v>173</v>
      </c>
      <c r="G2" s="24" t="s">
        <v>174</v>
      </c>
      <c r="H2" s="25" t="s">
        <v>3</v>
      </c>
      <c r="I2" s="25" t="s">
        <v>173</v>
      </c>
      <c r="J2" s="26" t="s">
        <v>174</v>
      </c>
      <c r="K2" s="9" t="s">
        <v>4</v>
      </c>
      <c r="L2" s="9" t="s">
        <v>173</v>
      </c>
      <c r="M2" s="24" t="s">
        <v>174</v>
      </c>
      <c r="N2" s="10" t="s">
        <v>5</v>
      </c>
      <c r="O2" s="25" t="s">
        <v>173</v>
      </c>
      <c r="P2" s="26" t="s">
        <v>174</v>
      </c>
      <c r="Q2" s="9" t="s">
        <v>6</v>
      </c>
      <c r="R2" s="9" t="s">
        <v>173</v>
      </c>
      <c r="S2" s="24" t="s">
        <v>174</v>
      </c>
      <c r="T2" s="10" t="s">
        <v>7</v>
      </c>
      <c r="U2" s="25" t="s">
        <v>173</v>
      </c>
      <c r="V2" s="26" t="s">
        <v>174</v>
      </c>
      <c r="W2" s="9" t="s">
        <v>8</v>
      </c>
      <c r="X2" s="9" t="s">
        <v>173</v>
      </c>
      <c r="Y2" s="24" t="s">
        <v>174</v>
      </c>
      <c r="Z2" s="10" t="s">
        <v>9</v>
      </c>
      <c r="AA2" s="25" t="s">
        <v>173</v>
      </c>
      <c r="AB2" s="26" t="s">
        <v>174</v>
      </c>
      <c r="AC2" s="9" t="s">
        <v>10</v>
      </c>
      <c r="AD2" s="9" t="s">
        <v>173</v>
      </c>
      <c r="AE2" s="24" t="s">
        <v>174</v>
      </c>
      <c r="AF2" s="10" t="s">
        <v>11</v>
      </c>
      <c r="AG2" s="25" t="s">
        <v>173</v>
      </c>
      <c r="AH2" s="26" t="s">
        <v>174</v>
      </c>
      <c r="AI2" s="40" t="s">
        <v>175</v>
      </c>
      <c r="AJ2" s="40" t="s">
        <v>173</v>
      </c>
      <c r="AK2" s="40" t="s">
        <v>174</v>
      </c>
      <c r="AL2" s="9" t="s">
        <v>12</v>
      </c>
      <c r="AM2" s="9" t="s">
        <v>173</v>
      </c>
      <c r="AN2" s="24" t="s">
        <v>174</v>
      </c>
      <c r="AO2" s="10" t="s">
        <v>13</v>
      </c>
      <c r="AP2" s="25" t="s">
        <v>173</v>
      </c>
      <c r="AQ2" s="26" t="s">
        <v>174</v>
      </c>
      <c r="AR2" s="9" t="s">
        <v>14</v>
      </c>
      <c r="AS2" s="9" t="s">
        <v>173</v>
      </c>
      <c r="AT2" s="24" t="s">
        <v>174</v>
      </c>
      <c r="AU2" s="10" t="s">
        <v>15</v>
      </c>
      <c r="AV2" s="25" t="s">
        <v>173</v>
      </c>
      <c r="AW2" s="26" t="s">
        <v>174</v>
      </c>
      <c r="AX2" s="9" t="s">
        <v>16</v>
      </c>
      <c r="AY2" s="9" t="s">
        <v>173</v>
      </c>
      <c r="AZ2" s="24" t="s">
        <v>174</v>
      </c>
      <c r="BA2" s="10" t="s">
        <v>17</v>
      </c>
      <c r="BB2" s="25" t="s">
        <v>173</v>
      </c>
      <c r="BC2" s="26" t="s">
        <v>174</v>
      </c>
      <c r="BD2" s="9" t="s">
        <v>18</v>
      </c>
      <c r="BE2" s="9" t="s">
        <v>173</v>
      </c>
      <c r="BF2" s="24" t="s">
        <v>174</v>
      </c>
      <c r="BG2" s="10" t="s">
        <v>19</v>
      </c>
      <c r="BH2" s="25" t="s">
        <v>173</v>
      </c>
      <c r="BI2" s="26" t="s">
        <v>174</v>
      </c>
      <c r="BJ2" s="9" t="s">
        <v>20</v>
      </c>
      <c r="BK2" s="9" t="s">
        <v>173</v>
      </c>
      <c r="BL2" s="24" t="s">
        <v>174</v>
      </c>
      <c r="BM2" s="10" t="s">
        <v>21</v>
      </c>
      <c r="BN2" s="25" t="s">
        <v>173</v>
      </c>
      <c r="BO2" s="26" t="s">
        <v>174</v>
      </c>
      <c r="BP2" s="43" t="s">
        <v>175</v>
      </c>
      <c r="BQ2" s="43" t="s">
        <v>173</v>
      </c>
      <c r="BR2" s="43" t="s">
        <v>174</v>
      </c>
      <c r="BS2" s="9" t="s">
        <v>23</v>
      </c>
      <c r="BT2" s="9" t="s">
        <v>173</v>
      </c>
      <c r="BU2" s="24" t="s">
        <v>174</v>
      </c>
      <c r="BV2" s="10" t="s">
        <v>24</v>
      </c>
      <c r="BW2" s="25" t="s">
        <v>173</v>
      </c>
      <c r="BX2" s="26" t="s">
        <v>174</v>
      </c>
      <c r="BY2" s="9" t="s">
        <v>25</v>
      </c>
      <c r="BZ2" s="9" t="s">
        <v>173</v>
      </c>
      <c r="CA2" s="24" t="s">
        <v>174</v>
      </c>
      <c r="CB2" s="10" t="s">
        <v>26</v>
      </c>
      <c r="CC2" s="25" t="s">
        <v>173</v>
      </c>
      <c r="CD2" s="26" t="s">
        <v>174</v>
      </c>
      <c r="CE2" s="9" t="s">
        <v>27</v>
      </c>
      <c r="CF2" s="9" t="s">
        <v>173</v>
      </c>
      <c r="CG2" s="24" t="s">
        <v>174</v>
      </c>
      <c r="CH2" s="10" t="s">
        <v>28</v>
      </c>
      <c r="CI2" s="25" t="s">
        <v>173</v>
      </c>
      <c r="CJ2" s="26" t="s">
        <v>174</v>
      </c>
      <c r="CK2" s="9" t="s">
        <v>29</v>
      </c>
      <c r="CL2" s="9" t="s">
        <v>173</v>
      </c>
      <c r="CM2" s="24" t="s">
        <v>174</v>
      </c>
      <c r="CN2" s="10" t="s">
        <v>30</v>
      </c>
      <c r="CO2" s="25" t="s">
        <v>173</v>
      </c>
      <c r="CP2" s="26" t="s">
        <v>174</v>
      </c>
      <c r="CQ2" s="9" t="s">
        <v>31</v>
      </c>
      <c r="CR2" s="9" t="s">
        <v>173</v>
      </c>
      <c r="CS2" s="24" t="s">
        <v>174</v>
      </c>
      <c r="CT2" s="10" t="s">
        <v>32</v>
      </c>
      <c r="CU2" s="25" t="s">
        <v>173</v>
      </c>
      <c r="CV2" s="26" t="s">
        <v>174</v>
      </c>
      <c r="CW2" s="46" t="s">
        <v>175</v>
      </c>
      <c r="CX2" s="46" t="s">
        <v>173</v>
      </c>
      <c r="CY2" s="46" t="s">
        <v>174</v>
      </c>
      <c r="CZ2" s="9" t="s">
        <v>34</v>
      </c>
      <c r="DA2" s="9" t="s">
        <v>173</v>
      </c>
      <c r="DB2" s="24" t="s">
        <v>174</v>
      </c>
      <c r="DC2" s="10" t="s">
        <v>35</v>
      </c>
      <c r="DD2" s="25" t="s">
        <v>173</v>
      </c>
      <c r="DE2" s="26" t="s">
        <v>174</v>
      </c>
      <c r="DF2" s="9" t="s">
        <v>36</v>
      </c>
      <c r="DG2" s="9" t="s">
        <v>173</v>
      </c>
      <c r="DH2" s="24" t="s">
        <v>174</v>
      </c>
      <c r="DI2" s="10" t="s">
        <v>37</v>
      </c>
      <c r="DJ2" s="25" t="s">
        <v>173</v>
      </c>
      <c r="DK2" s="26" t="s">
        <v>174</v>
      </c>
      <c r="DL2" s="9" t="s">
        <v>38</v>
      </c>
      <c r="DM2" s="9" t="s">
        <v>173</v>
      </c>
      <c r="DN2" s="24" t="s">
        <v>174</v>
      </c>
      <c r="DO2" s="10" t="s">
        <v>39</v>
      </c>
      <c r="DP2" s="25" t="s">
        <v>173</v>
      </c>
      <c r="DQ2" s="26" t="s">
        <v>174</v>
      </c>
      <c r="DR2" s="9" t="s">
        <v>40</v>
      </c>
      <c r="DS2" s="9" t="s">
        <v>173</v>
      </c>
      <c r="DT2" s="24" t="s">
        <v>174</v>
      </c>
      <c r="DU2" s="10" t="s">
        <v>41</v>
      </c>
      <c r="DV2" s="25" t="s">
        <v>173</v>
      </c>
      <c r="DW2" s="26" t="s">
        <v>174</v>
      </c>
      <c r="DX2" s="9" t="s">
        <v>42</v>
      </c>
      <c r="DY2" s="9" t="s">
        <v>173</v>
      </c>
      <c r="DZ2" s="24" t="s">
        <v>174</v>
      </c>
      <c r="EA2" s="10" t="s">
        <v>43</v>
      </c>
      <c r="EB2" s="25" t="s">
        <v>173</v>
      </c>
      <c r="EC2" s="26" t="s">
        <v>174</v>
      </c>
      <c r="ED2" s="49" t="s">
        <v>175</v>
      </c>
      <c r="EE2" s="49" t="s">
        <v>173</v>
      </c>
      <c r="EF2" s="49" t="s">
        <v>174</v>
      </c>
    </row>
    <row r="3" spans="1:137" x14ac:dyDescent="0.2">
      <c r="A3" s="3">
        <v>1</v>
      </c>
      <c r="B3" s="11" t="s">
        <v>59</v>
      </c>
      <c r="C3" s="11" t="s">
        <v>159</v>
      </c>
      <c r="D3" s="3">
        <v>1</v>
      </c>
      <c r="E3" s="13">
        <v>2.5999999999999999E-3</v>
      </c>
      <c r="F3" s="14">
        <f t="shared" ref="F3:F34" si="0">(E3-0)/(0.224-0)</f>
        <v>1.1607142857142856E-2</v>
      </c>
      <c r="G3" s="17" t="str">
        <f>IF(AND(F3&lt;=1,F3&gt;=0.179910714285714), "Yes","No")</f>
        <v>No</v>
      </c>
      <c r="H3" s="21">
        <v>6.8599999999999994E-2</v>
      </c>
      <c r="I3" s="27">
        <f>(H3-0)/(1.2511-0)</f>
        <v>5.4831748061705689E-2</v>
      </c>
      <c r="J3" s="31" t="str">
        <f>IF(AND(I3&lt;=1,I3&gt;=0.0398849012868676), "Yes","No")</f>
        <v>Yes</v>
      </c>
      <c r="K3" s="28">
        <v>4.48E-2</v>
      </c>
      <c r="L3" s="14">
        <f>(K3-0)/(1.2412-0)</f>
        <v>3.6094102481469541E-2</v>
      </c>
      <c r="M3" s="17" t="str">
        <f>IF(AND(L3&lt;=1,L3&gt;=0.179181437318724), "Yes","No")</f>
        <v>No</v>
      </c>
      <c r="N3" s="15">
        <v>6.2399999999999997E-2</v>
      </c>
      <c r="O3" s="27">
        <f>(N3-0)/(0.3511-0)</f>
        <v>0.17772714326402733</v>
      </c>
      <c r="P3" s="31" t="str">
        <f>IF(AND(O3&lt;=1,O3&gt;=0.690971233266875), "Yes","No")</f>
        <v>No</v>
      </c>
      <c r="Q3" s="13">
        <v>1.2200000000000001E-2</v>
      </c>
      <c r="R3" s="14">
        <f>(Q3-0)/(0.2568-0)</f>
        <v>4.7507788161993775E-2</v>
      </c>
      <c r="S3" s="17" t="str">
        <f>IF(AND(R3&lt;=1,R3&gt;=0.462227414330218), "Yes","No")</f>
        <v>No</v>
      </c>
      <c r="T3" s="15">
        <v>0</v>
      </c>
      <c r="U3" s="27">
        <f>(T3-0)/(1.9932-0)</f>
        <v>0</v>
      </c>
      <c r="V3" s="31" t="str">
        <f>IF(AND(U3&lt;=1,U3&gt;0), "Yes","No")</f>
        <v>No</v>
      </c>
      <c r="W3" s="13">
        <v>2.1183000000000001</v>
      </c>
      <c r="X3" s="14">
        <f>(W3-1.1491)/(2.3879-1.1491)</f>
        <v>0.78237003551824347</v>
      </c>
      <c r="Y3" s="17" t="str">
        <f>IF(AND(X3&lt;=1,X3&gt;=0.965208266063933), "Yes","No")</f>
        <v>No</v>
      </c>
      <c r="Z3" s="15">
        <v>4.8500000000000001E-2</v>
      </c>
      <c r="AA3" s="27">
        <f>(Z3-0)/(1.1995-0)</f>
        <v>4.0433513964151728E-2</v>
      </c>
      <c r="AB3" s="31" t="str">
        <f>IF(AND(AA3&lt;=1,AA3&gt;=0.389495623176323), "Yes","No")</f>
        <v>No</v>
      </c>
      <c r="AC3" s="13">
        <v>1.1599999999999999E-2</v>
      </c>
      <c r="AD3" s="14">
        <f>(AC3-0)/(0.3915-0)</f>
        <v>2.9629629629629627E-2</v>
      </c>
      <c r="AE3" s="17" t="str">
        <f>IF(AND(AD3&lt;=1,AD3&gt;=0.0383141762452107), "Yes","No")</f>
        <v>No</v>
      </c>
      <c r="AF3" s="15">
        <v>4.2700000000000002E-2</v>
      </c>
      <c r="AG3" s="27">
        <f>(AF3-0)/(0.1288-0)</f>
        <v>0.33152173913043481</v>
      </c>
      <c r="AH3" s="31" t="str">
        <f>IF(AND(AG3&lt;=1,AG3&gt;=0.229037267080745), "Yes","No")</f>
        <v>Yes</v>
      </c>
      <c r="AI3" s="41">
        <f>(E3*2.5)+(H3*2.5)+(K3*2.5)+(N3*2.5)+(Q3*2.5)+(T3*2.5)+(W3*2.5)+(Z3*2.5)+(AC3*2.5)+(AF3*2.5)</f>
        <v>6.0292499999999993</v>
      </c>
      <c r="AJ3" s="42">
        <f>(AI3-4.449)/(16.065-4.449)</f>
        <v>0.1360408057851239</v>
      </c>
      <c r="AK3" s="41" t="str">
        <f>IF(AND(AJ3&lt;=1,AJ3&gt;=0.714402548209366), "Yes","No")</f>
        <v>No</v>
      </c>
      <c r="AL3" s="13">
        <v>2.25</v>
      </c>
      <c r="AM3" s="35">
        <f>(AL3-1.25)/(2.4063-1.25)</f>
        <v>0.86482746692034951</v>
      </c>
      <c r="AN3" s="33" t="str">
        <f>IF(AND(AM3&lt;=1,AM3&gt;=0.756724033555306), "Yes","No")</f>
        <v>Yes</v>
      </c>
      <c r="AO3" s="15">
        <v>2.5</v>
      </c>
      <c r="AP3" s="27">
        <f>(AO3-0)/(2.5-0)</f>
        <v>1</v>
      </c>
      <c r="AQ3" s="31" t="str">
        <f>IF(AND(AP3&lt;=1,AP3&gt;0), "Yes","No")</f>
        <v>Yes</v>
      </c>
      <c r="AR3" s="13">
        <v>1.3320000000000001</v>
      </c>
      <c r="AS3" s="35">
        <f>(AR3-0)/(2.4992-0)</f>
        <v>0.53297055057618437</v>
      </c>
      <c r="AT3" s="33" t="str">
        <f>IF(AND(AS3&lt;=1,AS3&gt;=0.967949743918054), "Yes","No")</f>
        <v>No</v>
      </c>
      <c r="AU3" s="15">
        <v>0.74670000000000003</v>
      </c>
      <c r="AV3" s="27">
        <f>(AU3-0.174)/(1.133-0.174)</f>
        <v>0.59718456725755986</v>
      </c>
      <c r="AW3" s="31" t="str">
        <f>IF(AND(AV3&lt;=1,AV3&gt;=0.849009384775808), "Yes","No")</f>
        <v>No</v>
      </c>
      <c r="AX3" s="13">
        <v>6.6299999999999998E-2</v>
      </c>
      <c r="AY3" s="35">
        <f>(AX3-0)/(0.596-0)</f>
        <v>0.11124161073825503</v>
      </c>
      <c r="AZ3" s="33" t="str">
        <f>IF(AND(AY3&lt;=1,AY3&gt;=0.338590604026846), "Yes","No")</f>
        <v>No</v>
      </c>
      <c r="BA3" s="15">
        <v>0.3105</v>
      </c>
      <c r="BB3" s="27">
        <f>(BA3-0)/(0.656-0)</f>
        <v>0.47332317073170732</v>
      </c>
      <c r="BC3" s="31" t="str">
        <f>IF(AND(BB3&lt;=1,BB3&gt;=0.533536585365854), "Yes","No")</f>
        <v>No</v>
      </c>
      <c r="BD3" s="13">
        <v>0.3105</v>
      </c>
      <c r="BE3" s="35">
        <f>(BD3-0)/(0.656-0)</f>
        <v>0.47332317073170732</v>
      </c>
      <c r="BF3" s="33" t="str">
        <f>IF(AND(BE3&lt;=1,BE3&gt;=0.533536585365854), "Yes","No")</f>
        <v>No</v>
      </c>
      <c r="BG3" s="15">
        <v>2.3492000000000002</v>
      </c>
      <c r="BH3" s="27">
        <f>(BG3-0.7041)/(2.4336-0.7041)</f>
        <v>0.95119976871928302</v>
      </c>
      <c r="BI3" s="31" t="str">
        <f>IF(AND(BH3&lt;=1,BH3&gt;=0.913963573287077), "Yes","No")</f>
        <v>Yes</v>
      </c>
      <c r="BJ3" s="13">
        <v>0.39500000000000002</v>
      </c>
      <c r="BK3" s="35">
        <f>(BJ3-0)/(2.5-0)</f>
        <v>0.158</v>
      </c>
      <c r="BL3" s="33" t="str">
        <f>IF(AND(BK3&lt;=1,BK3&gt;=0.2716), "Yes","No")</f>
        <v>No</v>
      </c>
      <c r="BM3" s="15">
        <v>4.5199999999999997E-2</v>
      </c>
      <c r="BN3" s="27">
        <f>(BM3-0.0085)/(1.093-0.0085)</f>
        <v>3.3840479483633008E-2</v>
      </c>
      <c r="BO3" s="31" t="str">
        <f>IF(AND(BN3&lt;=1,BN3&gt;=0.563485477178423), "Yes","No")</f>
        <v>No</v>
      </c>
      <c r="BP3" s="44">
        <f>(AL3*2.5)+(AO3*2.5)+(AR3*2.5)+(AU3*2.5)+(AX3*2.5)+(BA3*2.5)+(BD3*2.5)+(BG3*2.5)+(BJ3*2.5)+(BM3*2.5)</f>
        <v>25.763500000000004</v>
      </c>
      <c r="BQ3" s="45">
        <f>(BP3-17.75375)/(30.1275-17.75375)</f>
        <v>0.64731791090009116</v>
      </c>
      <c r="BR3" s="44" t="str">
        <f>IF(AND(BQ3&lt;=1,BQ3&gt;=0.811112233558945), "Yes","No")</f>
        <v>No</v>
      </c>
      <c r="BS3" s="13">
        <v>2.1399999999999999E-2</v>
      </c>
      <c r="BT3" s="35">
        <f>(BS3-0)/(0.6299-0)</f>
        <v>3.3973646610573102E-2</v>
      </c>
      <c r="BU3" s="33" t="str">
        <f>IF(AND(BT3&lt;=1,BT3&gt;=0.0166693125892999), "Yes","No")</f>
        <v>Yes</v>
      </c>
      <c r="BV3" s="15">
        <v>2.3422999999999998</v>
      </c>
      <c r="BW3" s="27">
        <f>(BV3-1.8544)/(2.4777-1.8544)</f>
        <v>0.78276913203914622</v>
      </c>
      <c r="BX3" s="31" t="str">
        <f>IF(AND(BW3&lt;=1,BW3&gt;=0.965024867639981), "Yes","No")</f>
        <v>No</v>
      </c>
      <c r="BY3" s="13">
        <v>2.5</v>
      </c>
      <c r="BZ3" s="35">
        <f>(BY3-0)/(2.5-0)</f>
        <v>1</v>
      </c>
      <c r="CA3" s="33" t="str">
        <f>IF(AND(BZ3&lt;=1,BZ3&gt;0), "Yes","No")</f>
        <v>Yes</v>
      </c>
      <c r="CB3" s="15">
        <v>0.1055</v>
      </c>
      <c r="CC3" s="27">
        <f>(CB3-0)/(0.5052-0)</f>
        <v>0.20882818685669041</v>
      </c>
      <c r="CD3" s="31" t="str">
        <f>IF(AND(CC3&lt;=1,CC3&gt;=0.407561361836896), "Yes","No")</f>
        <v>No</v>
      </c>
      <c r="CE3" s="13">
        <v>6.7199999999999996E-2</v>
      </c>
      <c r="CF3" s="35">
        <f>(CE3-0.0062)/(1.8786-0.0062)</f>
        <v>3.2578508865627E-2</v>
      </c>
      <c r="CG3" s="33" t="str">
        <f>IF(AND(CF3&lt;=1,CF3&gt;=0.11268959624012), "Yes","No")</f>
        <v>No</v>
      </c>
      <c r="CH3" s="15">
        <v>5.5399999999999998E-2</v>
      </c>
      <c r="CI3" s="27">
        <f>(CH3-0.0097)/(0.5052-0.0097)</f>
        <v>9.2230070635721487E-2</v>
      </c>
      <c r="CJ3" s="31" t="str">
        <f>IF(AND(CI3&lt;=1,CI3&gt;=0.447023208879919), "Yes","No")</f>
        <v>No</v>
      </c>
      <c r="CK3" s="13">
        <v>0.80059999999999998</v>
      </c>
      <c r="CL3" s="35">
        <f>(CK3-0)/(1.4185-0)</f>
        <v>0.56439901304194562</v>
      </c>
      <c r="CM3" s="33" t="str">
        <f>IF(AND(CL3&lt;=1,CL3&gt;=0.400140994007755), "Yes","No")</f>
        <v>Yes</v>
      </c>
      <c r="CN3" s="15">
        <v>0</v>
      </c>
      <c r="CO3" s="27">
        <f>(CN3-0)/(0.2079-0)</f>
        <v>0</v>
      </c>
      <c r="CP3" s="31" t="str">
        <f>IF(AND(CO3&lt;=1,CO3&gt;=0.139490139490139), "Yes","No")</f>
        <v>No</v>
      </c>
      <c r="CQ3" s="13">
        <v>0.124</v>
      </c>
      <c r="CR3" s="35">
        <f>(CQ3-0.0595)/(0.5351-0.0595)</f>
        <v>0.13561816652649286</v>
      </c>
      <c r="CS3" s="33" t="str">
        <f>IF(AND(CR3&lt;=1,CR3&gt;=0.67367535744323), "Yes","No")</f>
        <v>No</v>
      </c>
      <c r="CT3" s="15">
        <v>1.52E-2</v>
      </c>
      <c r="CU3" s="27">
        <f>(CT3-0)/(0.5368-0)</f>
        <v>2.8315946348733231E-2</v>
      </c>
      <c r="CV3" s="31" t="str">
        <f>IF(AND(CU3&lt;=1,CU3&gt;=0.357861400894188), "Yes","No")</f>
        <v>No</v>
      </c>
      <c r="CW3" s="47">
        <f>(BS3*2.5)+(BV3*2.5)+(BY3*2.5)+(CB3*2.5)+(CE3*2.5)+(CH3*2.5)+(CK3*2.5)+(CN3*2.5)+(CQ3*2.5)+(CT3*2.5)</f>
        <v>15.079000000000001</v>
      </c>
      <c r="CX3" s="48">
        <f>(CW3-6.1495)/(20.28775-6.1495)</f>
        <v>0.63158453132459824</v>
      </c>
      <c r="CY3" s="47" t="str">
        <f>IF(AND(CX3&lt;=1,CX3&gt;=0.682351068908811), "Yes","No")</f>
        <v>No</v>
      </c>
      <c r="CZ3" s="13">
        <v>2.5</v>
      </c>
      <c r="DA3" s="35">
        <f>(CZ3-0)/(2.5-0)</f>
        <v>1</v>
      </c>
      <c r="DB3" s="33" t="str">
        <f>IF(AND(DA3&lt;=1,DA3&gt;0), "Yes","No")</f>
        <v>Yes</v>
      </c>
      <c r="DC3" s="15">
        <v>2.5</v>
      </c>
      <c r="DD3" s="27">
        <f>(DC3-0)/(2.5-0)</f>
        <v>1</v>
      </c>
      <c r="DE3" s="31" t="str">
        <f>IF(AND(DD3&lt;=1,DD3&gt;0), "Yes","No")</f>
        <v>Yes</v>
      </c>
      <c r="DF3" s="13">
        <v>0</v>
      </c>
      <c r="DG3" s="35">
        <f>(DF3-0)/(2.5-0)</f>
        <v>0</v>
      </c>
      <c r="DH3" s="33" t="str">
        <f>IF(AND(DG3&lt;=1,DG3&gt;0), "Yes","No")</f>
        <v>No</v>
      </c>
      <c r="DI3" s="15">
        <v>0</v>
      </c>
      <c r="DJ3" s="27">
        <f>(DI3-0)/(2.5-0)</f>
        <v>0</v>
      </c>
      <c r="DK3" s="31" t="str">
        <f>IF(AND(DJ3&lt;=1,DJ3&gt;0), "Yes","No")</f>
        <v>No</v>
      </c>
      <c r="DL3" s="13">
        <v>6.1100000000000002E-2</v>
      </c>
      <c r="DM3" s="35">
        <f>(DL3-0)/(0.089-0)</f>
        <v>0.68651685393258433</v>
      </c>
      <c r="DN3" s="33" t="str">
        <f>IF(AND(DM3&lt;=1,DM3&gt;=0.134831460674157), "Yes","No")</f>
        <v>Yes</v>
      </c>
      <c r="DO3" s="15">
        <v>2.5</v>
      </c>
      <c r="DP3" s="27">
        <f>(DO3-0)/(2.5-0)</f>
        <v>1</v>
      </c>
      <c r="DQ3" s="31" t="str">
        <f>IF(AND(DP3&lt;=1,DP3&gt;0), "Yes","No")</f>
        <v>Yes</v>
      </c>
      <c r="DR3" s="13">
        <v>0.87339999999999995</v>
      </c>
      <c r="DS3" s="35">
        <f>(DR3-0)/(1.6268-0)</f>
        <v>0.53688222276862552</v>
      </c>
      <c r="DT3" s="33" t="str">
        <f>IF(AND(DS3&lt;=1,DS3&gt;=0.569154167691173), "Yes","No")</f>
        <v>No</v>
      </c>
      <c r="DU3" s="15">
        <v>0.99039999999999995</v>
      </c>
      <c r="DV3" s="27">
        <f>(DU3-0)/(1.3737-0)</f>
        <v>0.72097255587100528</v>
      </c>
      <c r="DW3" s="31" t="str">
        <f>IF(AND(DV3&lt;=1,DV3&gt;=0.74601441362743), "Yes","No")</f>
        <v>No</v>
      </c>
      <c r="DX3" s="13">
        <v>2.69E-2</v>
      </c>
      <c r="DY3" s="35">
        <f>(DX3-0)/(0.4079-0)</f>
        <v>6.594753616082373E-2</v>
      </c>
      <c r="DZ3" s="33" t="str">
        <f>IF(AND(DY3&lt;=1,DY3&gt;=0.518264280460897), "Yes","No")</f>
        <v>No</v>
      </c>
      <c r="EA3" s="16">
        <v>1.5801000000000001</v>
      </c>
      <c r="EB3" s="27">
        <f>(EA3-0)/(1.9808-0)</f>
        <v>0.7977079967689823</v>
      </c>
      <c r="EC3" s="31" t="str">
        <f>IF(AND(EB3&lt;=1,EB3&gt;=0.798263327948304), "Yes","No")</f>
        <v>No</v>
      </c>
      <c r="ED3" s="50">
        <f>(CZ3*2.5)+(DC3*2.5)+(DF3*2.5)+(DI3*2.5)+(DL3*2.5)+(DO3*2.5)+(DR3*2.5)+(DU3*2.5)+(DX3*2.5)+(EA3*2.5)</f>
        <v>27.579749999999997</v>
      </c>
      <c r="EE3" s="51">
        <f>(ED3-10.0885)/(41.0275-10.0885)</f>
        <v>0.56534632664274853</v>
      </c>
      <c r="EF3" s="50" t="str">
        <f>IF(AND(EE3&lt;=1,EE3&gt;=0.974805261967097), "Yes","No")</f>
        <v>No</v>
      </c>
    </row>
    <row r="4" spans="1:137" x14ac:dyDescent="0.2">
      <c r="A4" s="3">
        <v>2</v>
      </c>
      <c r="B4" s="11" t="s">
        <v>48</v>
      </c>
      <c r="C4" s="11" t="s">
        <v>160</v>
      </c>
      <c r="D4" s="3">
        <v>1</v>
      </c>
      <c r="E4" s="17">
        <v>2.5999999999999999E-3</v>
      </c>
      <c r="F4" s="14">
        <f t="shared" si="0"/>
        <v>1.1607142857142856E-2</v>
      </c>
      <c r="G4" s="17" t="str">
        <f t="shared" ref="G4:G67" si="1">IF(AND(F4&lt;=1,F4&gt;=0.179910714285714), "Yes","No")</f>
        <v>No</v>
      </c>
      <c r="H4" s="22">
        <v>0</v>
      </c>
      <c r="I4" s="27">
        <f t="shared" ref="I4:I67" si="2">(H4-0)/(1.2511-0)</f>
        <v>0</v>
      </c>
      <c r="J4" s="31" t="str">
        <f t="shared" ref="J4:J67" si="3">IF(AND(I4&lt;=1,I4&gt;=0.0398849012868676), "Yes","No")</f>
        <v>No</v>
      </c>
      <c r="K4" s="29">
        <v>0</v>
      </c>
      <c r="L4" s="14">
        <f t="shared" ref="L4:L67" si="4">(K4-0)/(1.2412-0)</f>
        <v>0</v>
      </c>
      <c r="M4" s="17" t="str">
        <f t="shared" ref="M4:M67" si="5">IF(AND(L4&lt;=1,L4&gt;=0.179181437318724), "Yes","No")</f>
        <v>No</v>
      </c>
      <c r="N4" s="18">
        <v>2.2499999999999999E-2</v>
      </c>
      <c r="O4" s="27">
        <f t="shared" ref="O4:O67" si="6">(N4-0)/(0.3511-0)</f>
        <v>6.4084306465394467E-2</v>
      </c>
      <c r="P4" s="31" t="str">
        <f t="shared" ref="P4:P67" si="7">IF(AND(O4&lt;=1,O4&gt;=0.690971233266875), "Yes","No")</f>
        <v>No</v>
      </c>
      <c r="Q4" s="17">
        <v>8.9999999999999998E-4</v>
      </c>
      <c r="R4" s="14">
        <f t="shared" ref="R4:R67" si="8">(Q4-0)/(0.2568-0)</f>
        <v>3.5046728971962621E-3</v>
      </c>
      <c r="S4" s="17" t="str">
        <f t="shared" ref="S4:S67" si="9">IF(AND(R4&lt;=1,R4&gt;=0.462227414330218), "Yes","No")</f>
        <v>No</v>
      </c>
      <c r="T4" s="18">
        <v>1.5517000000000001</v>
      </c>
      <c r="U4" s="27">
        <f t="shared" ref="U4:U67" si="10">(T4-0)/(1.9932-0)</f>
        <v>0.77849688942404172</v>
      </c>
      <c r="V4" s="31" t="str">
        <f t="shared" ref="V4:V67" si="11">IF(AND(U4&lt;=1,U4&gt;0), "Yes","No")</f>
        <v>Yes</v>
      </c>
      <c r="W4" s="17">
        <v>2.3553999999999999</v>
      </c>
      <c r="X4" s="14">
        <f t="shared" ref="X4:X67" si="12">(W4-1.1491)/(2.3879-1.1491)</f>
        <v>0.97376493380690976</v>
      </c>
      <c r="Y4" s="17" t="str">
        <f t="shared" ref="Y4:Y67" si="13">IF(AND(X4&lt;=1,X4&gt;=0.965208266063933), "Yes","No")</f>
        <v>Yes</v>
      </c>
      <c r="Z4" s="18">
        <v>5.8200000000000002E-2</v>
      </c>
      <c r="AA4" s="27">
        <f t="shared" ref="AA4:AA67" si="14">(Z4-0)/(1.1995-0)</f>
        <v>4.8520216756982079E-2</v>
      </c>
      <c r="AB4" s="31" t="str">
        <f t="shared" ref="AB4:AB67" si="15">IF(AND(AA4&lt;=1,AA4&gt;=0.389495623176323), "Yes","No")</f>
        <v>No</v>
      </c>
      <c r="AC4" s="17">
        <v>6.9400000000000003E-2</v>
      </c>
      <c r="AD4" s="14">
        <f t="shared" ref="AD4:AD67" si="16">(AC4-0)/(0.3915-0)</f>
        <v>0.17726692209450831</v>
      </c>
      <c r="AE4" s="17" t="str">
        <f t="shared" ref="AE4:AE67" si="17">IF(AND(AD4&lt;=1,AD4&gt;=0.0383141762452107), "Yes","No")</f>
        <v>Yes</v>
      </c>
      <c r="AF4" s="18">
        <v>0</v>
      </c>
      <c r="AG4" s="27">
        <f t="shared" ref="AG4:AG67" si="18">(AF4-0)/(0.1288-0)</f>
        <v>0</v>
      </c>
      <c r="AH4" s="31" t="str">
        <f t="shared" ref="AH4:AH67" si="19">IF(AND(AG4&lt;=1,AG4&gt;=0.229037267080745), "Yes","No")</f>
        <v>No</v>
      </c>
      <c r="AI4" s="41">
        <f t="shared" ref="AI4:AI67" si="20">(E4*2.5)+(H4*2.5)+(K4*2.5)+(N4*2.5)+(Q4*2.5)+(T4*2.5)+(W4*2.5)+(Z4*2.5)+(AC4*2.5)+(AF4*2.5)</f>
        <v>10.151750000000002</v>
      </c>
      <c r="AJ4" s="42">
        <f t="shared" ref="AJ4:AJ67" si="21">(AI4-4.449)/(16.065-4.449)</f>
        <v>0.49093922176308546</v>
      </c>
      <c r="AK4" s="41" t="str">
        <f t="shared" ref="AK4:AK67" si="22">IF(AND(AJ4&lt;=1,AJ4&gt;=0.714402548209366), "Yes","No")</f>
        <v>No</v>
      </c>
      <c r="AL4" s="17">
        <v>2.3125</v>
      </c>
      <c r="AM4" s="35">
        <f t="shared" ref="AM4:AM67" si="23">(AL4-1.25)/(2.4063-1.25)</f>
        <v>0.91887918360287135</v>
      </c>
      <c r="AN4" s="33" t="str">
        <f t="shared" ref="AN4:AN67" si="24">IF(AND(AM4&lt;=1,AM4&gt;=0.756724033555306), "Yes","No")</f>
        <v>Yes</v>
      </c>
      <c r="AO4" s="18">
        <v>1.25</v>
      </c>
      <c r="AP4" s="27">
        <f t="shared" ref="AP4:AP67" si="25">(AO4-0)/(2.5-0)</f>
        <v>0.5</v>
      </c>
      <c r="AQ4" s="31" t="str">
        <f t="shared" ref="AQ4:AQ67" si="26">IF(AND(AP4&lt;=1,AP4&gt;0), "Yes","No")</f>
        <v>Yes</v>
      </c>
      <c r="AR4" s="17">
        <v>2.0377999999999998</v>
      </c>
      <c r="AS4" s="35">
        <f t="shared" ref="AS4:AS67" si="27">(AR4-0)/(2.4992-0)</f>
        <v>0.81538092189500633</v>
      </c>
      <c r="AT4" s="33" t="str">
        <f t="shared" ref="AT4:AT67" si="28">IF(AND(AS4&lt;=1,AS4&gt;=0.967949743918054), "Yes","No")</f>
        <v>No</v>
      </c>
      <c r="AU4" s="18">
        <v>0.78969999999999996</v>
      </c>
      <c r="AV4" s="27">
        <f t="shared" ref="AV4:AV67" si="29">(AU4-0.174)/(1.133-0.174)</f>
        <v>0.6420229405630864</v>
      </c>
      <c r="AW4" s="31" t="str">
        <f t="shared" ref="AW4:AW67" si="30">IF(AND(AV4&lt;=1,AV4&gt;=0.849009384775808), "Yes","No")</f>
        <v>No</v>
      </c>
      <c r="AX4" s="17">
        <v>5.9400000000000001E-2</v>
      </c>
      <c r="AY4" s="35">
        <f t="shared" ref="AY4:AY67" si="31">(AX4-0)/(0.596-0)</f>
        <v>9.9664429530201354E-2</v>
      </c>
      <c r="AZ4" s="33" t="str">
        <f t="shared" ref="AZ4:AZ67" si="32">IF(AND(AY4&lt;=1,AY4&gt;=0.338590604026846), "Yes","No")</f>
        <v>No</v>
      </c>
      <c r="BA4" s="18">
        <v>0.27560000000000001</v>
      </c>
      <c r="BB4" s="27">
        <f t="shared" ref="BB4:BB67" si="33">(BA4-0)/(0.656-0)</f>
        <v>0.42012195121951218</v>
      </c>
      <c r="BC4" s="31" t="str">
        <f t="shared" ref="BC4:BC67" si="34">IF(AND(BB4&lt;=1,BB4&gt;=0.533536585365854), "Yes","No")</f>
        <v>No</v>
      </c>
      <c r="BD4" s="17">
        <v>0.27560000000000001</v>
      </c>
      <c r="BE4" s="35">
        <f t="shared" ref="BE4:BE67" si="35">(BD4-0)/(0.656-0)</f>
        <v>0.42012195121951218</v>
      </c>
      <c r="BF4" s="33" t="str">
        <f t="shared" ref="BF4:BF67" si="36">IF(AND(BE4&lt;=1,BE4&gt;=0.533536585365854), "Yes","No")</f>
        <v>No</v>
      </c>
      <c r="BG4" s="18">
        <v>2.0247999999999999</v>
      </c>
      <c r="BH4" s="27">
        <f t="shared" ref="BH4:BH67" si="37">(BG4-0.7041)/(2.4336-0.7041)</f>
        <v>0.76363110725643235</v>
      </c>
      <c r="BI4" s="31" t="str">
        <f t="shared" ref="BI4:BI67" si="38">IF(AND(BH4&lt;=1,BH4&gt;=0.913963573287077), "Yes","No")</f>
        <v>No</v>
      </c>
      <c r="BJ4" s="17">
        <v>0.18970000000000001</v>
      </c>
      <c r="BK4" s="35">
        <f t="shared" ref="BK4:BK67" si="39">(BJ4-0)/(2.5-0)</f>
        <v>7.5880000000000003E-2</v>
      </c>
      <c r="BL4" s="33" t="str">
        <f t="shared" ref="BL4:BL67" si="40">IF(AND(BK4&lt;=1,BK4&gt;=0.2716), "Yes","No")</f>
        <v>No</v>
      </c>
      <c r="BM4" s="18">
        <v>0.18790000000000001</v>
      </c>
      <c r="BN4" s="27">
        <f t="shared" ref="BN4:BN67" si="41">(BM4-0.0085)/(1.093-0.0085)</f>
        <v>0.16542185338865836</v>
      </c>
      <c r="BO4" s="31" t="str">
        <f t="shared" ref="BO4:BO67" si="42">IF(AND(BN4&lt;=1,BN4&gt;=0.563485477178423), "Yes","No")</f>
        <v>No</v>
      </c>
      <c r="BP4" s="44">
        <f t="shared" ref="BP4:BP67" si="43">(AL4*2.5)+(AO4*2.5)+(AR4*2.5)+(AU4*2.5)+(AX4*2.5)+(BA4*2.5)+(BD4*2.5)+(BG4*2.5)+(BJ4*2.5)+(BM4*2.5)</f>
        <v>23.5075</v>
      </c>
      <c r="BQ4" s="45">
        <f t="shared" ref="BQ4:BQ67" si="44">(BP4-17.75375)/(30.1275-17.75375)</f>
        <v>0.46499646428932212</v>
      </c>
      <c r="BR4" s="44" t="str">
        <f t="shared" ref="BR4:BR67" si="45">IF(AND(BQ4&lt;=1,BQ4&gt;=0.811112233558945), "Yes","No")</f>
        <v>No</v>
      </c>
      <c r="BS4" s="17">
        <v>1.0500000000000001E-2</v>
      </c>
      <c r="BT4" s="35">
        <f t="shared" ref="BT4:BT67" si="46">(BS4-0)/(0.6299-0)</f>
        <v>1.6669312589299889E-2</v>
      </c>
      <c r="BU4" s="33" t="str">
        <f t="shared" ref="BU4:BU67" si="47">IF(AND(BT4&lt;=1,BT4&gt;=0.0166693125892999), "Yes","No")</f>
        <v>Yes</v>
      </c>
      <c r="BV4" s="18">
        <v>1.9554</v>
      </c>
      <c r="BW4" s="27">
        <f t="shared" ref="BW4:BW67" si="48">(BV4-1.8544)/(2.4777-1.8544)</f>
        <v>0.162040750842291</v>
      </c>
      <c r="BX4" s="31" t="str">
        <f t="shared" ref="BX4:BX67" si="49">IF(AND(BW4&lt;=1,BW4&gt;=0.965024867639981), "Yes","No")</f>
        <v>No</v>
      </c>
      <c r="BY4" s="17">
        <v>2.5</v>
      </c>
      <c r="BZ4" s="35">
        <f t="shared" ref="BZ4:BZ67" si="50">(BY4-0)/(2.5-0)</f>
        <v>1</v>
      </c>
      <c r="CA4" s="33" t="str">
        <f t="shared" ref="CA4:CA67" si="51">IF(AND(BZ4&lt;=1,BZ4&gt;0), "Yes","No")</f>
        <v>Yes</v>
      </c>
      <c r="CB4" s="18">
        <v>0.50519999999999998</v>
      </c>
      <c r="CC4" s="27">
        <f t="shared" ref="CC4:CC67" si="52">(CB4-0)/(0.5052-0)</f>
        <v>1</v>
      </c>
      <c r="CD4" s="31" t="str">
        <f t="shared" ref="CD4:CD67" si="53">IF(AND(CC4&lt;=1,CC4&gt;=0.407561361836896), "Yes","No")</f>
        <v>Yes</v>
      </c>
      <c r="CE4" s="17">
        <v>0.31619999999999998</v>
      </c>
      <c r="CF4" s="35">
        <f t="shared" ref="CF4:CF67" si="54">(CE4-0.0062)/(1.8786-0.0062)</f>
        <v>0.16556291390728475</v>
      </c>
      <c r="CG4" s="33" t="str">
        <f t="shared" ref="CG4:CG67" si="55">IF(AND(CF4&lt;=1,CF4&gt;=0.11268959624012), "Yes","No")</f>
        <v>Yes</v>
      </c>
      <c r="CH4" s="18">
        <v>0.14779999999999999</v>
      </c>
      <c r="CI4" s="27">
        <f t="shared" ref="CI4:CI67" si="56">(CH4-0.0097)/(0.5052-0.0097)</f>
        <v>0.27870837537840565</v>
      </c>
      <c r="CJ4" s="31" t="str">
        <f t="shared" ref="CJ4:CJ67" si="57">IF(AND(CI4&lt;=1,CI4&gt;=0.447023208879919), "Yes","No")</f>
        <v>No</v>
      </c>
      <c r="CK4" s="17">
        <v>0.33689999999999998</v>
      </c>
      <c r="CL4" s="35">
        <f t="shared" ref="CL4:CL67" si="58">(CK4-0)/(1.4185-0)</f>
        <v>0.23750440606274231</v>
      </c>
      <c r="CM4" s="33" t="str">
        <f t="shared" ref="CM4:CM67" si="59">IF(AND(CL4&lt;=1,CL4&gt;=0.400140994007755), "Yes","No")</f>
        <v>No</v>
      </c>
      <c r="CN4" s="18">
        <v>0</v>
      </c>
      <c r="CO4" s="27">
        <f t="shared" ref="CO4:CO67" si="60">(CN4-0)/(0.2079-0)</f>
        <v>0</v>
      </c>
      <c r="CP4" s="31" t="str">
        <f t="shared" ref="CP4:CP67" si="61">IF(AND(CO4&lt;=1,CO4&gt;=0.139490139490139), "Yes","No")</f>
        <v>No</v>
      </c>
      <c r="CQ4" s="17">
        <v>0.248</v>
      </c>
      <c r="CR4" s="35">
        <f t="shared" ref="CR4:CR67" si="62">(CQ4-0.0595)/(0.5351-0.0595)</f>
        <v>0.39634146341463411</v>
      </c>
      <c r="CS4" s="33" t="str">
        <f t="shared" ref="CS4:CS67" si="63">IF(AND(CR4&lt;=1,CR4&gt;=0.67367535744323), "Yes","No")</f>
        <v>No</v>
      </c>
      <c r="CT4" s="18">
        <v>2.07E-2</v>
      </c>
      <c r="CU4" s="27">
        <f t="shared" ref="CU4:CU67" si="64">(CT4-0)/(0.5368-0)</f>
        <v>3.8561847988077491E-2</v>
      </c>
      <c r="CV4" s="31" t="str">
        <f t="shared" ref="CV4:CV67" si="65">IF(AND(CU4&lt;=1,CU4&gt;=0.357861400894188), "Yes","No")</f>
        <v>No</v>
      </c>
      <c r="CW4" s="47">
        <f t="shared" ref="CW4:CW67" si="66">(BS4*2.5)+(BV4*2.5)+(BY4*2.5)+(CB4*2.5)+(CE4*2.5)+(CH4*2.5)+(CK4*2.5)+(CN4*2.5)+(CQ4*2.5)+(CT4*2.5)</f>
        <v>15.101750000000001</v>
      </c>
      <c r="CX4" s="48">
        <f t="shared" ref="CX4:CX67" si="67">(CW4-6.1495)/(20.28775-6.1495)</f>
        <v>0.63319364136296941</v>
      </c>
      <c r="CY4" s="47" t="str">
        <f t="shared" ref="CY4:CY67" si="68">IF(AND(CX4&lt;=1,CX4&gt;=0.682351068908811), "Yes","No")</f>
        <v>No</v>
      </c>
      <c r="CZ4" s="17">
        <v>2.5</v>
      </c>
      <c r="DA4" s="35">
        <f t="shared" ref="DA4:DA67" si="69">(CZ4-0)/(2.5-0)</f>
        <v>1</v>
      </c>
      <c r="DB4" s="33" t="str">
        <f t="shared" ref="DB4:DB67" si="70">IF(AND(DA4&lt;=1,DA4&gt;0), "Yes","No")</f>
        <v>Yes</v>
      </c>
      <c r="DC4" s="18">
        <v>2.5</v>
      </c>
      <c r="DD4" s="27">
        <f t="shared" ref="DD4:DD67" si="71">(DC4-0)/(2.5-0)</f>
        <v>1</v>
      </c>
      <c r="DE4" s="31" t="str">
        <f t="shared" ref="DE4:DE67" si="72">IF(AND(DD4&lt;=1,DD4&gt;0), "Yes","No")</f>
        <v>Yes</v>
      </c>
      <c r="DF4" s="17">
        <v>2.5</v>
      </c>
      <c r="DG4" s="35">
        <f t="shared" ref="DG4:DG67" si="73">(DF4-0)/(2.5-0)</f>
        <v>1</v>
      </c>
      <c r="DH4" s="33" t="str">
        <f t="shared" ref="DH4:DH67" si="74">IF(AND(DG4&lt;=1,DG4&gt;0), "Yes","No")</f>
        <v>Yes</v>
      </c>
      <c r="DI4" s="18">
        <v>2.5</v>
      </c>
      <c r="DJ4" s="27">
        <f t="shared" ref="DJ4:DJ67" si="75">(DI4-0)/(2.5-0)</f>
        <v>1</v>
      </c>
      <c r="DK4" s="31" t="str">
        <f t="shared" ref="DK4:DK67" si="76">IF(AND(DJ4&lt;=1,DJ4&gt;0), "Yes","No")</f>
        <v>Yes</v>
      </c>
      <c r="DL4" s="17">
        <v>8.3000000000000004E-2</v>
      </c>
      <c r="DM4" s="35">
        <f t="shared" ref="DM4:DM67" si="77">(DL4-0)/(0.089-0)</f>
        <v>0.93258426966292141</v>
      </c>
      <c r="DN4" s="33" t="str">
        <f t="shared" ref="DN4:DN67" si="78">IF(AND(DM4&lt;=1,DM4&gt;=0.134831460674157), "Yes","No")</f>
        <v>Yes</v>
      </c>
      <c r="DO4" s="18">
        <v>2.5</v>
      </c>
      <c r="DP4" s="27">
        <f t="shared" ref="DP4:DP67" si="79">(DO4-0)/(2.5-0)</f>
        <v>1</v>
      </c>
      <c r="DQ4" s="31" t="str">
        <f t="shared" ref="DQ4:DQ67" si="80">IF(AND(DP4&lt;=1,DP4&gt;0), "Yes","No")</f>
        <v>Yes</v>
      </c>
      <c r="DR4" s="17">
        <v>0.87839999999999996</v>
      </c>
      <c r="DS4" s="35">
        <f t="shared" ref="DS4:DS67" si="81">(DR4-0)/(1.6268-0)</f>
        <v>0.53995574133267765</v>
      </c>
      <c r="DT4" s="33" t="str">
        <f t="shared" ref="DT4:DT67" si="82">IF(AND(DS4&lt;=1,DS4&gt;=0.569154167691173), "Yes","No")</f>
        <v>No</v>
      </c>
      <c r="DU4" s="18">
        <v>1.0007999999999999</v>
      </c>
      <c r="DV4" s="27">
        <f t="shared" ref="DV4:DV67" si="83">(DU4-0)/(1.3737-0)</f>
        <v>0.72854335007643589</v>
      </c>
      <c r="DW4" s="31" t="str">
        <f t="shared" ref="DW4:DW67" si="84">IF(AND(DV4&lt;=1,DV4&gt;=0.74601441362743), "Yes","No")</f>
        <v>No</v>
      </c>
      <c r="DX4" s="17">
        <v>4.8399999999999999E-2</v>
      </c>
      <c r="DY4" s="35">
        <f t="shared" ref="DY4:DY67" si="85">(DX4-0)/(0.4079-0)</f>
        <v>0.11865653346408433</v>
      </c>
      <c r="DZ4" s="33" t="str">
        <f t="shared" ref="DZ4:DZ67" si="86">IF(AND(DY4&lt;=1,DY4&gt;=0.518264280460897), "Yes","No")</f>
        <v>No</v>
      </c>
      <c r="EA4" s="18">
        <v>1.3411999999999999</v>
      </c>
      <c r="EB4" s="27">
        <f t="shared" ref="EB4:EB67" si="87">(EA4-0)/(1.9808-0)</f>
        <v>0.67710016155088859</v>
      </c>
      <c r="EC4" s="31" t="str">
        <f t="shared" ref="EC4:EC67" si="88">IF(AND(EB4&lt;=1,EB4&gt;=0.798263327948304), "Yes","No")</f>
        <v>No</v>
      </c>
      <c r="ED4" s="50">
        <f t="shared" ref="ED4:ED67" si="89">(CZ4*2.5)+(DC4*2.5)+(DF4*2.5)+(DI4*2.5)+(DL4*2.5)+(DO4*2.5)+(DR4*2.5)+(DU4*2.5)+(DX4*2.5)+(EA4*2.5)</f>
        <v>39.629500000000007</v>
      </c>
      <c r="EE4" s="51">
        <f t="shared" ref="EE4:EE67" si="90">(ED4-10.0885)/(41.0275-10.0885)</f>
        <v>0.95481431203335609</v>
      </c>
      <c r="EF4" s="50" t="str">
        <f t="shared" ref="EF4:EF67" si="91">IF(AND(EE4&lt;=1,EE4&gt;=0.974805261967097), "Yes","No")</f>
        <v>No</v>
      </c>
    </row>
    <row r="5" spans="1:137" x14ac:dyDescent="0.2">
      <c r="A5" s="3">
        <v>3</v>
      </c>
      <c r="B5" s="11" t="s">
        <v>50</v>
      </c>
      <c r="C5" s="11" t="s">
        <v>161</v>
      </c>
      <c r="D5" s="3">
        <v>1</v>
      </c>
      <c r="E5" s="17">
        <v>5.0000000000000001E-3</v>
      </c>
      <c r="F5" s="14">
        <f t="shared" si="0"/>
        <v>2.2321428571428572E-2</v>
      </c>
      <c r="G5" s="17" t="str">
        <f t="shared" si="1"/>
        <v>No</v>
      </c>
      <c r="H5" s="22">
        <v>4.5900000000000003E-2</v>
      </c>
      <c r="I5" s="27">
        <f t="shared" si="2"/>
        <v>3.6687714810966346E-2</v>
      </c>
      <c r="J5" s="31" t="str">
        <f t="shared" si="3"/>
        <v>No</v>
      </c>
      <c r="K5" s="29">
        <v>0</v>
      </c>
      <c r="L5" s="14">
        <f t="shared" si="4"/>
        <v>0</v>
      </c>
      <c r="M5" s="17" t="str">
        <f t="shared" si="5"/>
        <v>No</v>
      </c>
      <c r="N5" s="18">
        <v>0.1158</v>
      </c>
      <c r="O5" s="27">
        <f t="shared" si="6"/>
        <v>0.32982056394189685</v>
      </c>
      <c r="P5" s="31" t="str">
        <f t="shared" si="7"/>
        <v>No</v>
      </c>
      <c r="Q5" s="17">
        <v>3.7499999999999999E-2</v>
      </c>
      <c r="R5" s="14">
        <f t="shared" si="8"/>
        <v>0.14602803738317757</v>
      </c>
      <c r="S5" s="17" t="str">
        <f t="shared" si="9"/>
        <v>No</v>
      </c>
      <c r="T5" s="18">
        <v>1.8533999999999999</v>
      </c>
      <c r="U5" s="27">
        <f t="shared" si="10"/>
        <v>0.92986152919927745</v>
      </c>
      <c r="V5" s="31" t="str">
        <f t="shared" si="11"/>
        <v>Yes</v>
      </c>
      <c r="W5" s="17">
        <v>2.2458</v>
      </c>
      <c r="X5" s="14">
        <f t="shared" si="12"/>
        <v>0.88529221827575066</v>
      </c>
      <c r="Y5" s="17" t="str">
        <f t="shared" si="13"/>
        <v>No</v>
      </c>
      <c r="Z5" s="18">
        <v>6.3399999999999998E-2</v>
      </c>
      <c r="AA5" s="27">
        <f t="shared" si="14"/>
        <v>5.2855356398499372E-2</v>
      </c>
      <c r="AB5" s="31" t="str">
        <f t="shared" si="15"/>
        <v>No</v>
      </c>
      <c r="AC5" s="17">
        <v>9.1999999999999998E-3</v>
      </c>
      <c r="AD5" s="14">
        <f t="shared" si="16"/>
        <v>2.3499361430395913E-2</v>
      </c>
      <c r="AE5" s="17" t="str">
        <f t="shared" si="17"/>
        <v>No</v>
      </c>
      <c r="AF5" s="18">
        <v>1.9699999999999999E-2</v>
      </c>
      <c r="AG5" s="27">
        <f t="shared" si="18"/>
        <v>0.15295031055900621</v>
      </c>
      <c r="AH5" s="31" t="str">
        <f t="shared" si="19"/>
        <v>No</v>
      </c>
      <c r="AI5" s="41">
        <f t="shared" si="20"/>
        <v>10.98925</v>
      </c>
      <c r="AJ5" s="42">
        <f t="shared" si="21"/>
        <v>0.56303805096418724</v>
      </c>
      <c r="AK5" s="41" t="str">
        <f t="shared" si="22"/>
        <v>No</v>
      </c>
      <c r="AL5" s="17">
        <v>2.1875</v>
      </c>
      <c r="AM5" s="35">
        <f t="shared" si="23"/>
        <v>0.81077575023782766</v>
      </c>
      <c r="AN5" s="33" t="str">
        <f t="shared" si="24"/>
        <v>Yes</v>
      </c>
      <c r="AO5" s="18">
        <v>2.5</v>
      </c>
      <c r="AP5" s="27">
        <f t="shared" si="25"/>
        <v>1</v>
      </c>
      <c r="AQ5" s="31" t="str">
        <f t="shared" si="26"/>
        <v>Yes</v>
      </c>
      <c r="AR5" s="17">
        <v>2.347</v>
      </c>
      <c r="AS5" s="35">
        <f t="shared" si="27"/>
        <v>0.93910051216389245</v>
      </c>
      <c r="AT5" s="33" t="str">
        <f t="shared" si="28"/>
        <v>No</v>
      </c>
      <c r="AU5" s="18">
        <v>0.83740000000000003</v>
      </c>
      <c r="AV5" s="27">
        <f t="shared" si="29"/>
        <v>0.69176225234619393</v>
      </c>
      <c r="AW5" s="31" t="str">
        <f t="shared" si="30"/>
        <v>No</v>
      </c>
      <c r="AX5" s="17">
        <v>4.4900000000000002E-2</v>
      </c>
      <c r="AY5" s="35">
        <f t="shared" si="31"/>
        <v>7.5335570469798663E-2</v>
      </c>
      <c r="AZ5" s="33" t="str">
        <f t="shared" si="32"/>
        <v>No</v>
      </c>
      <c r="BA5" s="18">
        <v>0.37969999999999998</v>
      </c>
      <c r="BB5" s="27">
        <f t="shared" si="33"/>
        <v>0.57881097560975603</v>
      </c>
      <c r="BC5" s="31" t="str">
        <f t="shared" si="34"/>
        <v>Yes</v>
      </c>
      <c r="BD5" s="17">
        <v>0.37969999999999998</v>
      </c>
      <c r="BE5" s="35">
        <f t="shared" si="35"/>
        <v>0.57881097560975603</v>
      </c>
      <c r="BF5" s="33" t="str">
        <f t="shared" si="36"/>
        <v>Yes</v>
      </c>
      <c r="BG5" s="18">
        <v>2.2698999999999998</v>
      </c>
      <c r="BH5" s="27">
        <f t="shared" si="37"/>
        <v>0.90534836657993623</v>
      </c>
      <c r="BI5" s="31" t="str">
        <f t="shared" si="38"/>
        <v>No</v>
      </c>
      <c r="BJ5" s="17">
        <v>0.40849999999999997</v>
      </c>
      <c r="BK5" s="35">
        <f t="shared" si="39"/>
        <v>0.16339999999999999</v>
      </c>
      <c r="BL5" s="33" t="str">
        <f t="shared" si="40"/>
        <v>No</v>
      </c>
      <c r="BM5" s="18">
        <v>6.7199999999999996E-2</v>
      </c>
      <c r="BN5" s="27">
        <f t="shared" si="41"/>
        <v>5.4126325495620096E-2</v>
      </c>
      <c r="BO5" s="31" t="str">
        <f t="shared" si="42"/>
        <v>No</v>
      </c>
      <c r="BP5" s="44">
        <f t="shared" si="43"/>
        <v>28.554499999999994</v>
      </c>
      <c r="BQ5" s="45">
        <f t="shared" si="44"/>
        <v>0.87287604808566466</v>
      </c>
      <c r="BR5" s="44" t="str">
        <f t="shared" si="45"/>
        <v>Yes</v>
      </c>
      <c r="BS5" s="17">
        <v>1.24E-2</v>
      </c>
      <c r="BT5" s="35">
        <f t="shared" si="46"/>
        <v>1.96856643911732E-2</v>
      </c>
      <c r="BU5" s="33" t="str">
        <f t="shared" si="47"/>
        <v>Yes</v>
      </c>
      <c r="BV5" s="18">
        <v>1.9141999999999999</v>
      </c>
      <c r="BW5" s="27">
        <f t="shared" si="48"/>
        <v>9.5940959409593865E-2</v>
      </c>
      <c r="BX5" s="31" t="str">
        <f t="shared" si="49"/>
        <v>No</v>
      </c>
      <c r="BY5" s="17">
        <v>2.4106999999999998</v>
      </c>
      <c r="BZ5" s="35">
        <f t="shared" si="50"/>
        <v>0.96427999999999991</v>
      </c>
      <c r="CA5" s="33" t="str">
        <f t="shared" si="51"/>
        <v>Yes</v>
      </c>
      <c r="CB5" s="18">
        <v>0.17180000000000001</v>
      </c>
      <c r="CC5" s="27">
        <f t="shared" si="52"/>
        <v>0.34006334125098975</v>
      </c>
      <c r="CD5" s="31" t="str">
        <f t="shared" si="53"/>
        <v>No</v>
      </c>
      <c r="CE5" s="17">
        <v>6.4500000000000002E-2</v>
      </c>
      <c r="CF5" s="35">
        <f t="shared" si="54"/>
        <v>3.1136509292886135E-2</v>
      </c>
      <c r="CG5" s="33" t="str">
        <f t="shared" si="55"/>
        <v>No</v>
      </c>
      <c r="CH5" s="18">
        <v>0.1147</v>
      </c>
      <c r="CI5" s="27">
        <f t="shared" si="56"/>
        <v>0.2119071644803229</v>
      </c>
      <c r="CJ5" s="31" t="str">
        <f t="shared" si="57"/>
        <v>No</v>
      </c>
      <c r="CK5" s="17">
        <v>1.4185000000000001</v>
      </c>
      <c r="CL5" s="35">
        <f t="shared" si="58"/>
        <v>1</v>
      </c>
      <c r="CM5" s="33" t="str">
        <f t="shared" si="59"/>
        <v>Yes</v>
      </c>
      <c r="CN5" s="18">
        <v>2.06E-2</v>
      </c>
      <c r="CO5" s="27">
        <f t="shared" si="60"/>
        <v>9.9086099086099083E-2</v>
      </c>
      <c r="CP5" s="31" t="str">
        <f t="shared" si="61"/>
        <v>No</v>
      </c>
      <c r="CQ5" s="17">
        <v>0.14430000000000001</v>
      </c>
      <c r="CR5" s="35">
        <f t="shared" si="62"/>
        <v>0.17830109335576116</v>
      </c>
      <c r="CS5" s="33" t="str">
        <f t="shared" si="63"/>
        <v>No</v>
      </c>
      <c r="CT5" s="18">
        <v>2.24E-2</v>
      </c>
      <c r="CU5" s="27">
        <f t="shared" si="64"/>
        <v>4.1728763040238447E-2</v>
      </c>
      <c r="CV5" s="31" t="str">
        <f t="shared" si="65"/>
        <v>No</v>
      </c>
      <c r="CW5" s="47">
        <f t="shared" si="66"/>
        <v>15.735249999999999</v>
      </c>
      <c r="CX5" s="48">
        <f t="shared" si="67"/>
        <v>0.67800116704684099</v>
      </c>
      <c r="CY5" s="47" t="str">
        <f t="shared" si="68"/>
        <v>No</v>
      </c>
      <c r="CZ5" s="17">
        <v>2.5</v>
      </c>
      <c r="DA5" s="35">
        <f t="shared" si="69"/>
        <v>1</v>
      </c>
      <c r="DB5" s="33" t="str">
        <f t="shared" si="70"/>
        <v>Yes</v>
      </c>
      <c r="DC5" s="18">
        <v>2.5</v>
      </c>
      <c r="DD5" s="27">
        <f t="shared" si="71"/>
        <v>1</v>
      </c>
      <c r="DE5" s="31" t="str">
        <f t="shared" si="72"/>
        <v>Yes</v>
      </c>
      <c r="DF5" s="17">
        <v>2.5</v>
      </c>
      <c r="DG5" s="35">
        <f t="shared" si="73"/>
        <v>1</v>
      </c>
      <c r="DH5" s="33" t="str">
        <f t="shared" si="74"/>
        <v>Yes</v>
      </c>
      <c r="DI5" s="18">
        <v>2.5</v>
      </c>
      <c r="DJ5" s="27">
        <f t="shared" si="75"/>
        <v>1</v>
      </c>
      <c r="DK5" s="31" t="str">
        <f t="shared" si="76"/>
        <v>Yes</v>
      </c>
      <c r="DL5" s="17">
        <v>1.9599999999999999E-2</v>
      </c>
      <c r="DM5" s="35">
        <f t="shared" si="77"/>
        <v>0.22022471910112359</v>
      </c>
      <c r="DN5" s="33" t="str">
        <f t="shared" si="78"/>
        <v>Yes</v>
      </c>
      <c r="DO5" s="18">
        <v>2.5</v>
      </c>
      <c r="DP5" s="27">
        <f t="shared" si="79"/>
        <v>1</v>
      </c>
      <c r="DQ5" s="31" t="str">
        <f t="shared" si="80"/>
        <v>Yes</v>
      </c>
      <c r="DR5" s="17">
        <v>0.88649999999999995</v>
      </c>
      <c r="DS5" s="35">
        <f t="shared" si="81"/>
        <v>0.54493484140644211</v>
      </c>
      <c r="DT5" s="33" t="str">
        <f t="shared" si="82"/>
        <v>No</v>
      </c>
      <c r="DU5" s="18">
        <v>1.0193000000000001</v>
      </c>
      <c r="DV5" s="27">
        <f t="shared" si="83"/>
        <v>0.74201062823032693</v>
      </c>
      <c r="DW5" s="31" t="str">
        <f t="shared" si="84"/>
        <v>No</v>
      </c>
      <c r="DX5" s="17">
        <v>4.5699999999999998E-2</v>
      </c>
      <c r="DY5" s="35">
        <f t="shared" si="85"/>
        <v>0.11203726403530277</v>
      </c>
      <c r="DZ5" s="33" t="str">
        <f t="shared" si="86"/>
        <v>No</v>
      </c>
      <c r="EA5" s="18">
        <v>1.5488999999999999</v>
      </c>
      <c r="EB5" s="27">
        <f t="shared" si="87"/>
        <v>0.78195678513731826</v>
      </c>
      <c r="EC5" s="31" t="str">
        <f t="shared" si="88"/>
        <v>No</v>
      </c>
      <c r="ED5" s="50">
        <f t="shared" si="89"/>
        <v>40.050000000000004</v>
      </c>
      <c r="EE5" s="51">
        <f t="shared" si="90"/>
        <v>0.96840557225508261</v>
      </c>
      <c r="EF5" s="50" t="str">
        <f t="shared" si="91"/>
        <v>No</v>
      </c>
    </row>
    <row r="6" spans="1:137" x14ac:dyDescent="0.2">
      <c r="A6" s="3">
        <v>4</v>
      </c>
      <c r="B6" s="11" t="s">
        <v>48</v>
      </c>
      <c r="C6" s="11" t="s">
        <v>162</v>
      </c>
      <c r="D6" s="3">
        <v>1</v>
      </c>
      <c r="E6" s="19">
        <v>1.7000000000000001E-2</v>
      </c>
      <c r="F6" s="14">
        <f t="shared" si="0"/>
        <v>7.5892857142857151E-2</v>
      </c>
      <c r="G6" s="17" t="str">
        <f t="shared" si="1"/>
        <v>No</v>
      </c>
      <c r="H6" s="23">
        <v>8.1799999999999998E-2</v>
      </c>
      <c r="I6" s="27">
        <f t="shared" si="2"/>
        <v>6.5382463432179669E-2</v>
      </c>
      <c r="J6" s="31" t="str">
        <f t="shared" si="3"/>
        <v>Yes</v>
      </c>
      <c r="K6" s="30">
        <v>0</v>
      </c>
      <c r="L6" s="14">
        <f t="shared" si="4"/>
        <v>0</v>
      </c>
      <c r="M6" s="17" t="str">
        <f t="shared" si="5"/>
        <v>No</v>
      </c>
      <c r="N6" s="20">
        <v>0.14099999999999999</v>
      </c>
      <c r="O6" s="27">
        <f t="shared" si="6"/>
        <v>0.40159498718313863</v>
      </c>
      <c r="P6" s="31" t="str">
        <f t="shared" si="7"/>
        <v>No</v>
      </c>
      <c r="Q6" s="19">
        <v>6.7799999999999999E-2</v>
      </c>
      <c r="R6" s="14">
        <f t="shared" si="8"/>
        <v>0.26401869158878505</v>
      </c>
      <c r="S6" s="17" t="str">
        <f t="shared" si="9"/>
        <v>No</v>
      </c>
      <c r="T6" s="20">
        <v>1.5517000000000001</v>
      </c>
      <c r="U6" s="27">
        <f t="shared" si="10"/>
        <v>0.77849688942404172</v>
      </c>
      <c r="V6" s="31" t="str">
        <f t="shared" si="11"/>
        <v>Yes</v>
      </c>
      <c r="W6" s="19">
        <v>2.2545000000000002</v>
      </c>
      <c r="X6" s="14">
        <f t="shared" si="12"/>
        <v>0.89231514368743947</v>
      </c>
      <c r="Y6" s="17" t="str">
        <f t="shared" si="13"/>
        <v>No</v>
      </c>
      <c r="Z6" s="20">
        <v>0.1052</v>
      </c>
      <c r="AA6" s="27">
        <f t="shared" si="14"/>
        <v>8.7703209670696128E-2</v>
      </c>
      <c r="AB6" s="31" t="str">
        <f t="shared" si="15"/>
        <v>No</v>
      </c>
      <c r="AC6" s="19">
        <v>1.6400000000000001E-2</v>
      </c>
      <c r="AD6" s="14">
        <f t="shared" si="16"/>
        <v>4.1890166028097066E-2</v>
      </c>
      <c r="AE6" s="17" t="str">
        <f t="shared" si="17"/>
        <v>Yes</v>
      </c>
      <c r="AF6" s="20">
        <v>1.4200000000000001E-2</v>
      </c>
      <c r="AG6" s="27">
        <f t="shared" si="18"/>
        <v>0.11024844720496896</v>
      </c>
      <c r="AH6" s="31" t="str">
        <f t="shared" si="19"/>
        <v>No</v>
      </c>
      <c r="AI6" s="41">
        <f t="shared" si="20"/>
        <v>10.624000000000002</v>
      </c>
      <c r="AJ6" s="42">
        <f t="shared" si="21"/>
        <v>0.53159435261707999</v>
      </c>
      <c r="AK6" s="41" t="str">
        <f t="shared" si="22"/>
        <v>No</v>
      </c>
      <c r="AL6" s="19">
        <v>2.1875</v>
      </c>
      <c r="AM6" s="35">
        <f t="shared" si="23"/>
        <v>0.81077575023782766</v>
      </c>
      <c r="AN6" s="33" t="str">
        <f t="shared" si="24"/>
        <v>Yes</v>
      </c>
      <c r="AO6" s="20">
        <v>2.5</v>
      </c>
      <c r="AP6" s="27">
        <f t="shared" si="25"/>
        <v>1</v>
      </c>
      <c r="AQ6" s="31" t="str">
        <f t="shared" si="26"/>
        <v>Yes</v>
      </c>
      <c r="AR6" s="19">
        <v>2.2925</v>
      </c>
      <c r="AS6" s="35">
        <f t="shared" si="27"/>
        <v>0.91729353393085789</v>
      </c>
      <c r="AT6" s="33" t="str">
        <f t="shared" si="28"/>
        <v>No</v>
      </c>
      <c r="AU6" s="20">
        <v>0.44740000000000002</v>
      </c>
      <c r="AV6" s="27">
        <f t="shared" si="29"/>
        <v>0.28508863399374351</v>
      </c>
      <c r="AW6" s="31" t="str">
        <f t="shared" si="30"/>
        <v>No</v>
      </c>
      <c r="AX6" s="19">
        <v>2.2700000000000001E-2</v>
      </c>
      <c r="AY6" s="35">
        <f t="shared" si="31"/>
        <v>3.8087248322147653E-2</v>
      </c>
      <c r="AZ6" s="33" t="str">
        <f t="shared" si="32"/>
        <v>No</v>
      </c>
      <c r="BA6" s="20">
        <v>0.43469999999999998</v>
      </c>
      <c r="BB6" s="27">
        <f t="shared" si="33"/>
        <v>0.66265243902439019</v>
      </c>
      <c r="BC6" s="31" t="str">
        <f t="shared" si="34"/>
        <v>Yes</v>
      </c>
      <c r="BD6" s="19">
        <v>0.43469999999999998</v>
      </c>
      <c r="BE6" s="35">
        <f t="shared" si="35"/>
        <v>0.66265243902439019</v>
      </c>
      <c r="BF6" s="33" t="str">
        <f t="shared" si="36"/>
        <v>Yes</v>
      </c>
      <c r="BG6" s="20">
        <v>2.3721000000000001</v>
      </c>
      <c r="BH6" s="27">
        <f t="shared" si="37"/>
        <v>0.96444058976582825</v>
      </c>
      <c r="BI6" s="31" t="str">
        <f t="shared" si="38"/>
        <v>Yes</v>
      </c>
      <c r="BJ6" s="19">
        <v>0.19159999999999999</v>
      </c>
      <c r="BK6" s="35">
        <f t="shared" si="39"/>
        <v>7.664E-2</v>
      </c>
      <c r="BL6" s="33" t="str">
        <f t="shared" si="40"/>
        <v>No</v>
      </c>
      <c r="BM6" s="20">
        <v>0.13320000000000001</v>
      </c>
      <c r="BN6" s="27">
        <f t="shared" si="41"/>
        <v>0.11498386353158138</v>
      </c>
      <c r="BO6" s="31" t="str">
        <f t="shared" si="42"/>
        <v>No</v>
      </c>
      <c r="BP6" s="44">
        <f t="shared" si="43"/>
        <v>27.540999999999997</v>
      </c>
      <c r="BQ6" s="45">
        <f t="shared" si="44"/>
        <v>0.79096878472572951</v>
      </c>
      <c r="BR6" s="44" t="str">
        <f t="shared" si="45"/>
        <v>No</v>
      </c>
      <c r="BS6" s="19">
        <v>9.7999999999999997E-3</v>
      </c>
      <c r="BT6" s="35">
        <f t="shared" si="46"/>
        <v>1.5558025083346562E-2</v>
      </c>
      <c r="BU6" s="33" t="str">
        <f t="shared" si="47"/>
        <v>No</v>
      </c>
      <c r="BV6" s="20">
        <v>1.8544</v>
      </c>
      <c r="BW6" s="27">
        <f t="shared" si="48"/>
        <v>0</v>
      </c>
      <c r="BX6" s="31" t="str">
        <f t="shared" si="49"/>
        <v>No</v>
      </c>
      <c r="BY6" s="19">
        <v>2.5</v>
      </c>
      <c r="BZ6" s="35">
        <f t="shared" si="50"/>
        <v>1</v>
      </c>
      <c r="CA6" s="33" t="str">
        <f t="shared" si="51"/>
        <v>Yes</v>
      </c>
      <c r="CB6" s="20">
        <v>0.32400000000000001</v>
      </c>
      <c r="CC6" s="27">
        <f t="shared" si="52"/>
        <v>0.64133016627078387</v>
      </c>
      <c r="CD6" s="31" t="str">
        <f t="shared" si="53"/>
        <v>Yes</v>
      </c>
      <c r="CE6" s="19">
        <v>0.29780000000000001</v>
      </c>
      <c r="CF6" s="35">
        <f t="shared" si="54"/>
        <v>0.15573595385601369</v>
      </c>
      <c r="CG6" s="33" t="str">
        <f t="shared" si="55"/>
        <v>Yes</v>
      </c>
      <c r="CH6" s="20">
        <v>7.2700000000000001E-2</v>
      </c>
      <c r="CI6" s="27">
        <f t="shared" si="56"/>
        <v>0.12714429868819374</v>
      </c>
      <c r="CJ6" s="31" t="str">
        <f t="shared" si="57"/>
        <v>No</v>
      </c>
      <c r="CK6" s="19">
        <v>0.26840000000000003</v>
      </c>
      <c r="CL6" s="35">
        <f t="shared" si="58"/>
        <v>0.18921395840676772</v>
      </c>
      <c r="CM6" s="33" t="str">
        <f t="shared" si="59"/>
        <v>No</v>
      </c>
      <c r="CN6" s="20">
        <v>6.4000000000000003E-3</v>
      </c>
      <c r="CO6" s="27">
        <f t="shared" si="60"/>
        <v>3.0784030784030785E-2</v>
      </c>
      <c r="CP6" s="31" t="str">
        <f t="shared" si="61"/>
        <v>No</v>
      </c>
      <c r="CQ6" s="19">
        <v>0.22020000000000001</v>
      </c>
      <c r="CR6" s="35">
        <f t="shared" si="62"/>
        <v>0.33788898233809922</v>
      </c>
      <c r="CS6" s="33" t="str">
        <f t="shared" si="63"/>
        <v>No</v>
      </c>
      <c r="CT6" s="20">
        <v>6.1499999999999999E-2</v>
      </c>
      <c r="CU6" s="27">
        <f t="shared" si="64"/>
        <v>0.11456780923994038</v>
      </c>
      <c r="CV6" s="31" t="str">
        <f t="shared" si="65"/>
        <v>No</v>
      </c>
      <c r="CW6" s="47">
        <f t="shared" si="66"/>
        <v>14.037999999999998</v>
      </c>
      <c r="CX6" s="48">
        <f t="shared" si="67"/>
        <v>0.55795448517320034</v>
      </c>
      <c r="CY6" s="47" t="str">
        <f t="shared" si="68"/>
        <v>No</v>
      </c>
      <c r="CZ6" s="17">
        <v>2.5</v>
      </c>
      <c r="DA6" s="35">
        <f t="shared" si="69"/>
        <v>1</v>
      </c>
      <c r="DB6" s="33" t="str">
        <f t="shared" si="70"/>
        <v>Yes</v>
      </c>
      <c r="DC6" s="18">
        <v>2.5</v>
      </c>
      <c r="DD6" s="27">
        <f t="shared" si="71"/>
        <v>1</v>
      </c>
      <c r="DE6" s="31" t="str">
        <f t="shared" si="72"/>
        <v>Yes</v>
      </c>
      <c r="DF6" s="17">
        <v>2.5</v>
      </c>
      <c r="DG6" s="35">
        <f t="shared" si="73"/>
        <v>1</v>
      </c>
      <c r="DH6" s="33" t="str">
        <f t="shared" si="74"/>
        <v>Yes</v>
      </c>
      <c r="DI6" s="18">
        <v>2.5</v>
      </c>
      <c r="DJ6" s="27">
        <f t="shared" si="75"/>
        <v>1</v>
      </c>
      <c r="DK6" s="31" t="str">
        <f t="shared" si="76"/>
        <v>Yes</v>
      </c>
      <c r="DL6" s="17">
        <v>8.8999999999999996E-2</v>
      </c>
      <c r="DM6" s="35">
        <f t="shared" si="77"/>
        <v>1</v>
      </c>
      <c r="DN6" s="33" t="str">
        <f t="shared" si="78"/>
        <v>Yes</v>
      </c>
      <c r="DO6" s="18">
        <v>2.5</v>
      </c>
      <c r="DP6" s="27">
        <f t="shared" si="79"/>
        <v>1</v>
      </c>
      <c r="DQ6" s="31" t="str">
        <f t="shared" si="80"/>
        <v>Yes</v>
      </c>
      <c r="DR6" s="17">
        <v>0.87670000000000003</v>
      </c>
      <c r="DS6" s="35">
        <f t="shared" si="81"/>
        <v>0.53891074502089997</v>
      </c>
      <c r="DT6" s="33" t="str">
        <f t="shared" si="82"/>
        <v>No</v>
      </c>
      <c r="DU6" s="18">
        <v>1.0003</v>
      </c>
      <c r="DV6" s="27">
        <f t="shared" si="83"/>
        <v>0.72817936958579021</v>
      </c>
      <c r="DW6" s="31" t="str">
        <f t="shared" si="84"/>
        <v>No</v>
      </c>
      <c r="DX6" s="17">
        <v>4.3700000000000003E-2</v>
      </c>
      <c r="DY6" s="35">
        <f t="shared" si="85"/>
        <v>0.10713410149546458</v>
      </c>
      <c r="DZ6" s="33" t="str">
        <f t="shared" si="86"/>
        <v>No</v>
      </c>
      <c r="EA6" s="18">
        <v>1.5465</v>
      </c>
      <c r="EB6" s="27">
        <f t="shared" si="87"/>
        <v>0.78074515347334417</v>
      </c>
      <c r="EC6" s="31" t="str">
        <f t="shared" si="88"/>
        <v>No</v>
      </c>
      <c r="ED6" s="50">
        <f t="shared" si="89"/>
        <v>40.14050000000001</v>
      </c>
      <c r="EE6" s="51">
        <f t="shared" si="90"/>
        <v>0.97133068295678615</v>
      </c>
      <c r="EF6" s="50" t="str">
        <f t="shared" si="91"/>
        <v>No</v>
      </c>
      <c r="EG6" s="4"/>
    </row>
    <row r="7" spans="1:137" x14ac:dyDescent="0.2">
      <c r="A7" s="3">
        <v>5</v>
      </c>
      <c r="B7" s="11" t="s">
        <v>48</v>
      </c>
      <c r="C7" s="11" t="s">
        <v>163</v>
      </c>
      <c r="D7" s="3">
        <v>1</v>
      </c>
      <c r="E7" s="19">
        <v>4.1999999999999997E-3</v>
      </c>
      <c r="F7" s="14">
        <f t="shared" si="0"/>
        <v>1.8749999999999999E-2</v>
      </c>
      <c r="G7" s="17" t="str">
        <f t="shared" si="1"/>
        <v>No</v>
      </c>
      <c r="H7" s="23">
        <v>4.99E-2</v>
      </c>
      <c r="I7" s="27">
        <f t="shared" si="2"/>
        <v>3.9884901286867551E-2</v>
      </c>
      <c r="J7" s="31" t="str">
        <f t="shared" si="3"/>
        <v>Yes</v>
      </c>
      <c r="K7" s="30">
        <v>4.58E-2</v>
      </c>
      <c r="L7" s="14">
        <f t="shared" si="4"/>
        <v>3.6899774411859487E-2</v>
      </c>
      <c r="M7" s="17" t="str">
        <f t="shared" si="5"/>
        <v>No</v>
      </c>
      <c r="N7" s="20">
        <v>3.7999999999999999E-2</v>
      </c>
      <c r="O7" s="27">
        <f t="shared" si="6"/>
        <v>0.1082312731415551</v>
      </c>
      <c r="P7" s="31" t="str">
        <f t="shared" si="7"/>
        <v>No</v>
      </c>
      <c r="Q7" s="19">
        <v>2.1100000000000001E-2</v>
      </c>
      <c r="R7" s="14">
        <f t="shared" si="8"/>
        <v>8.2165109034267922E-2</v>
      </c>
      <c r="S7" s="17" t="str">
        <f t="shared" si="9"/>
        <v>No</v>
      </c>
      <c r="T7" s="20">
        <v>1.5517000000000001</v>
      </c>
      <c r="U7" s="27">
        <f t="shared" si="10"/>
        <v>0.77849688942404172</v>
      </c>
      <c r="V7" s="31" t="str">
        <f t="shared" si="11"/>
        <v>Yes</v>
      </c>
      <c r="W7" s="19">
        <v>2.2713000000000001</v>
      </c>
      <c r="X7" s="14">
        <f t="shared" si="12"/>
        <v>0.90587665482725221</v>
      </c>
      <c r="Y7" s="17" t="str">
        <f t="shared" si="13"/>
        <v>No</v>
      </c>
      <c r="Z7" s="20">
        <v>7.46E-2</v>
      </c>
      <c r="AA7" s="27">
        <f t="shared" si="14"/>
        <v>6.2192580241767402E-2</v>
      </c>
      <c r="AB7" s="31" t="str">
        <f t="shared" si="15"/>
        <v>No</v>
      </c>
      <c r="AC7" s="19">
        <v>1.26E-2</v>
      </c>
      <c r="AD7" s="14">
        <f t="shared" si="16"/>
        <v>3.2183908045977011E-2</v>
      </c>
      <c r="AE7" s="17" t="str">
        <f t="shared" si="17"/>
        <v>No</v>
      </c>
      <c r="AF7" s="20">
        <v>3.3999999999999998E-3</v>
      </c>
      <c r="AG7" s="27">
        <f t="shared" si="18"/>
        <v>2.6397515527950308E-2</v>
      </c>
      <c r="AH7" s="31" t="str">
        <f t="shared" si="19"/>
        <v>No</v>
      </c>
      <c r="AI7" s="41">
        <f t="shared" si="20"/>
        <v>10.181500000000002</v>
      </c>
      <c r="AJ7" s="42">
        <f t="shared" si="21"/>
        <v>0.49350034435261719</v>
      </c>
      <c r="AK7" s="41" t="str">
        <f t="shared" si="22"/>
        <v>No</v>
      </c>
      <c r="AL7" s="19">
        <v>2.25</v>
      </c>
      <c r="AM7" s="35">
        <f t="shared" si="23"/>
        <v>0.86482746692034951</v>
      </c>
      <c r="AN7" s="33" t="str">
        <f t="shared" si="24"/>
        <v>Yes</v>
      </c>
      <c r="AO7" s="20">
        <v>2.5</v>
      </c>
      <c r="AP7" s="27">
        <f t="shared" si="25"/>
        <v>1</v>
      </c>
      <c r="AQ7" s="31" t="str">
        <f t="shared" si="26"/>
        <v>Yes</v>
      </c>
      <c r="AR7" s="19">
        <v>1.5661</v>
      </c>
      <c r="AS7" s="35">
        <f t="shared" si="27"/>
        <v>0.62664052496798972</v>
      </c>
      <c r="AT7" s="33" t="str">
        <f t="shared" si="28"/>
        <v>No</v>
      </c>
      <c r="AU7" s="20">
        <v>0.77800000000000002</v>
      </c>
      <c r="AV7" s="27">
        <f t="shared" si="29"/>
        <v>0.62982273201251304</v>
      </c>
      <c r="AW7" s="31" t="str">
        <f t="shared" si="30"/>
        <v>No</v>
      </c>
      <c r="AX7" s="19">
        <v>2.98E-2</v>
      </c>
      <c r="AY7" s="35">
        <f t="shared" si="31"/>
        <v>0.05</v>
      </c>
      <c r="AZ7" s="33" t="str">
        <f t="shared" si="32"/>
        <v>No</v>
      </c>
      <c r="BA7" s="20">
        <v>0.65600000000000003</v>
      </c>
      <c r="BB7" s="27">
        <f t="shared" si="33"/>
        <v>1</v>
      </c>
      <c r="BC7" s="31" t="str">
        <f t="shared" si="34"/>
        <v>Yes</v>
      </c>
      <c r="BD7" s="19">
        <v>0.65600000000000003</v>
      </c>
      <c r="BE7" s="35">
        <f t="shared" si="35"/>
        <v>1</v>
      </c>
      <c r="BF7" s="33" t="str">
        <f t="shared" si="36"/>
        <v>Yes</v>
      </c>
      <c r="BG7" s="20">
        <v>2.0491000000000001</v>
      </c>
      <c r="BH7" s="27">
        <f t="shared" si="37"/>
        <v>0.77768141081237352</v>
      </c>
      <c r="BI7" s="31" t="str">
        <f t="shared" si="38"/>
        <v>No</v>
      </c>
      <c r="BJ7" s="19">
        <v>0.28170000000000001</v>
      </c>
      <c r="BK7" s="35">
        <f t="shared" si="39"/>
        <v>0.11268</v>
      </c>
      <c r="BL7" s="33" t="str">
        <f t="shared" si="40"/>
        <v>No</v>
      </c>
      <c r="BM7" s="20">
        <v>9.8199999999999996E-2</v>
      </c>
      <c r="BN7" s="27">
        <f t="shared" si="41"/>
        <v>8.2710926694329182E-2</v>
      </c>
      <c r="BO7" s="31" t="str">
        <f t="shared" si="42"/>
        <v>No</v>
      </c>
      <c r="BP7" s="44">
        <f t="shared" si="43"/>
        <v>27.16225</v>
      </c>
      <c r="BQ7" s="45">
        <f t="shared" si="44"/>
        <v>0.76035963228608949</v>
      </c>
      <c r="BR7" s="44" t="str">
        <f t="shared" si="45"/>
        <v>No</v>
      </c>
      <c r="BS7" s="19">
        <v>3.39E-2</v>
      </c>
      <c r="BT7" s="35">
        <f t="shared" si="46"/>
        <v>5.3818066359739639E-2</v>
      </c>
      <c r="BU7" s="33" t="str">
        <f t="shared" si="47"/>
        <v>Yes</v>
      </c>
      <c r="BV7" s="20">
        <v>1.8782000000000001</v>
      </c>
      <c r="BW7" s="27">
        <f t="shared" si="48"/>
        <v>3.8183860099470633E-2</v>
      </c>
      <c r="BX7" s="31" t="str">
        <f t="shared" si="49"/>
        <v>No</v>
      </c>
      <c r="BY7" s="19">
        <v>2.5</v>
      </c>
      <c r="BZ7" s="35">
        <f t="shared" si="50"/>
        <v>1</v>
      </c>
      <c r="CA7" s="33" t="str">
        <f t="shared" si="51"/>
        <v>Yes</v>
      </c>
      <c r="CB7" s="20">
        <v>0.1648</v>
      </c>
      <c r="CC7" s="27">
        <f t="shared" si="52"/>
        <v>0.3262074425969913</v>
      </c>
      <c r="CD7" s="31" t="str">
        <f t="shared" si="53"/>
        <v>No</v>
      </c>
      <c r="CE7" s="19">
        <v>0.26540000000000002</v>
      </c>
      <c r="CF7" s="35">
        <f t="shared" si="54"/>
        <v>0.13843195898312327</v>
      </c>
      <c r="CG7" s="33" t="str">
        <f t="shared" si="55"/>
        <v>Yes</v>
      </c>
      <c r="CH7" s="20">
        <v>0.13650000000000001</v>
      </c>
      <c r="CI7" s="27">
        <f t="shared" si="56"/>
        <v>0.25590312815338045</v>
      </c>
      <c r="CJ7" s="31" t="str">
        <f t="shared" si="57"/>
        <v>No</v>
      </c>
      <c r="CK7" s="19">
        <v>0.83150000000000002</v>
      </c>
      <c r="CL7" s="35">
        <f t="shared" si="58"/>
        <v>0.58618258724004224</v>
      </c>
      <c r="CM7" s="33" t="str">
        <f t="shared" si="59"/>
        <v>Yes</v>
      </c>
      <c r="CN7" s="20">
        <v>9.5100000000000004E-2</v>
      </c>
      <c r="CO7" s="27">
        <f t="shared" si="60"/>
        <v>0.45743145743145747</v>
      </c>
      <c r="CP7" s="31" t="str">
        <f t="shared" si="61"/>
        <v>Yes</v>
      </c>
      <c r="CQ7" s="19">
        <v>0.124</v>
      </c>
      <c r="CR7" s="35">
        <f t="shared" si="62"/>
        <v>0.13561816652649286</v>
      </c>
      <c r="CS7" s="33" t="str">
        <f t="shared" si="63"/>
        <v>No</v>
      </c>
      <c r="CT7" s="20">
        <v>2.9399999999999999E-2</v>
      </c>
      <c r="CU7" s="27">
        <f t="shared" si="64"/>
        <v>5.4769001490312962E-2</v>
      </c>
      <c r="CV7" s="31" t="str">
        <f t="shared" si="65"/>
        <v>No</v>
      </c>
      <c r="CW7" s="47">
        <f t="shared" si="66"/>
        <v>15.147</v>
      </c>
      <c r="CX7" s="48">
        <f t="shared" si="67"/>
        <v>0.63639417891181727</v>
      </c>
      <c r="CY7" s="47" t="str">
        <f t="shared" si="68"/>
        <v>No</v>
      </c>
      <c r="CZ7" s="17">
        <v>2.5</v>
      </c>
      <c r="DA7" s="35">
        <f t="shared" si="69"/>
        <v>1</v>
      </c>
      <c r="DB7" s="33" t="str">
        <f t="shared" si="70"/>
        <v>Yes</v>
      </c>
      <c r="DC7" s="18">
        <v>2.5</v>
      </c>
      <c r="DD7" s="27">
        <f t="shared" si="71"/>
        <v>1</v>
      </c>
      <c r="DE7" s="31" t="str">
        <f t="shared" si="72"/>
        <v>Yes</v>
      </c>
      <c r="DF7" s="17">
        <v>2.5</v>
      </c>
      <c r="DG7" s="35">
        <f t="shared" si="73"/>
        <v>1</v>
      </c>
      <c r="DH7" s="33" t="str">
        <f t="shared" si="74"/>
        <v>Yes</v>
      </c>
      <c r="DI7" s="18">
        <v>2.5</v>
      </c>
      <c r="DJ7" s="27">
        <f t="shared" si="75"/>
        <v>1</v>
      </c>
      <c r="DK7" s="31" t="str">
        <f t="shared" si="76"/>
        <v>Yes</v>
      </c>
      <c r="DL7" s="17">
        <v>1.7999999999999999E-2</v>
      </c>
      <c r="DM7" s="35">
        <f t="shared" si="77"/>
        <v>0.20224719101123595</v>
      </c>
      <c r="DN7" s="33" t="str">
        <f t="shared" si="78"/>
        <v>Yes</v>
      </c>
      <c r="DO7" s="18">
        <v>2.5</v>
      </c>
      <c r="DP7" s="27">
        <f t="shared" si="79"/>
        <v>1</v>
      </c>
      <c r="DQ7" s="31" t="str">
        <f t="shared" si="80"/>
        <v>Yes</v>
      </c>
      <c r="DR7" s="17">
        <v>0.84650000000000003</v>
      </c>
      <c r="DS7" s="35">
        <f t="shared" si="81"/>
        <v>0.52034669289402513</v>
      </c>
      <c r="DT7" s="33" t="str">
        <f t="shared" si="82"/>
        <v>No</v>
      </c>
      <c r="DU7" s="18">
        <v>1.0049999999999999</v>
      </c>
      <c r="DV7" s="27">
        <f t="shared" si="83"/>
        <v>0.73160078619785973</v>
      </c>
      <c r="DW7" s="31" t="str">
        <f t="shared" si="84"/>
        <v>No</v>
      </c>
      <c r="DX7" s="17">
        <v>3.7499999999999999E-2</v>
      </c>
      <c r="DY7" s="35">
        <f t="shared" si="85"/>
        <v>9.1934297621966171E-2</v>
      </c>
      <c r="DZ7" s="33" t="str">
        <f t="shared" si="86"/>
        <v>No</v>
      </c>
      <c r="EA7" s="18">
        <v>1.5766</v>
      </c>
      <c r="EB7" s="27">
        <f t="shared" si="87"/>
        <v>0.7959410339256866</v>
      </c>
      <c r="EC7" s="31" t="str">
        <f t="shared" si="88"/>
        <v>No</v>
      </c>
      <c r="ED7" s="50">
        <f t="shared" si="89"/>
        <v>39.959000000000003</v>
      </c>
      <c r="EE7" s="51">
        <f t="shared" si="90"/>
        <v>0.96546430072077316</v>
      </c>
      <c r="EF7" s="50" t="str">
        <f t="shared" si="91"/>
        <v>No</v>
      </c>
    </row>
    <row r="8" spans="1:137" x14ac:dyDescent="0.2">
      <c r="A8" s="3">
        <v>6</v>
      </c>
      <c r="B8" s="11" t="s">
        <v>59</v>
      </c>
      <c r="C8" s="11" t="s">
        <v>164</v>
      </c>
      <c r="D8" s="3">
        <v>1</v>
      </c>
      <c r="E8" s="17">
        <v>1.09E-2</v>
      </c>
      <c r="F8" s="14">
        <f t="shared" si="0"/>
        <v>4.8660714285714286E-2</v>
      </c>
      <c r="G8" s="17" t="str">
        <f t="shared" si="1"/>
        <v>No</v>
      </c>
      <c r="H8" s="22">
        <v>5.1400000000000001E-2</v>
      </c>
      <c r="I8" s="27">
        <f t="shared" si="2"/>
        <v>4.1083846215330504E-2</v>
      </c>
      <c r="J8" s="31" t="str">
        <f t="shared" si="3"/>
        <v>Yes</v>
      </c>
      <c r="K8" s="29">
        <v>3.0099999999999998E-2</v>
      </c>
      <c r="L8" s="14">
        <f t="shared" si="4"/>
        <v>2.4250725104737348E-2</v>
      </c>
      <c r="M8" s="17" t="str">
        <f t="shared" si="5"/>
        <v>No</v>
      </c>
      <c r="N8" s="18">
        <v>0.14330000000000001</v>
      </c>
      <c r="O8" s="27">
        <f t="shared" si="6"/>
        <v>0.40814582739960126</v>
      </c>
      <c r="P8" s="31" t="str">
        <f t="shared" si="7"/>
        <v>No</v>
      </c>
      <c r="Q8" s="17">
        <v>5.5500000000000001E-2</v>
      </c>
      <c r="R8" s="14">
        <f t="shared" si="8"/>
        <v>0.21612149532710284</v>
      </c>
      <c r="S8" s="17" t="str">
        <f t="shared" si="9"/>
        <v>No</v>
      </c>
      <c r="T8" s="18">
        <v>0</v>
      </c>
      <c r="U8" s="27">
        <f t="shared" si="10"/>
        <v>0</v>
      </c>
      <c r="V8" s="31" t="str">
        <f t="shared" si="11"/>
        <v>No</v>
      </c>
      <c r="W8" s="17">
        <v>2.2336</v>
      </c>
      <c r="X8" s="14">
        <f t="shared" si="12"/>
        <v>0.87544397804326757</v>
      </c>
      <c r="Y8" s="17" t="str">
        <f t="shared" si="13"/>
        <v>No</v>
      </c>
      <c r="Z8" s="18">
        <v>9.3299999999999994E-2</v>
      </c>
      <c r="AA8" s="27">
        <f t="shared" si="14"/>
        <v>7.7782409337223843E-2</v>
      </c>
      <c r="AB8" s="31" t="str">
        <f t="shared" si="15"/>
        <v>No</v>
      </c>
      <c r="AC8" s="17">
        <v>1.44E-2</v>
      </c>
      <c r="AD8" s="14">
        <f t="shared" si="16"/>
        <v>3.6781609195402298E-2</v>
      </c>
      <c r="AE8" s="17" t="str">
        <f t="shared" si="17"/>
        <v>No</v>
      </c>
      <c r="AF8" s="18">
        <v>1.9699999999999999E-2</v>
      </c>
      <c r="AG8" s="27">
        <f t="shared" si="18"/>
        <v>0.15295031055900621</v>
      </c>
      <c r="AH8" s="31" t="str">
        <f t="shared" si="19"/>
        <v>No</v>
      </c>
      <c r="AI8" s="41">
        <f t="shared" si="20"/>
        <v>6.6304999999999987</v>
      </c>
      <c r="AJ8" s="42">
        <f t="shared" si="21"/>
        <v>0.18780130853994478</v>
      </c>
      <c r="AK8" s="41" t="str">
        <f t="shared" si="22"/>
        <v>No</v>
      </c>
      <c r="AL8" s="17">
        <v>2.25</v>
      </c>
      <c r="AM8" s="35">
        <f t="shared" si="23"/>
        <v>0.86482746692034951</v>
      </c>
      <c r="AN8" s="33" t="str">
        <f t="shared" si="24"/>
        <v>Yes</v>
      </c>
      <c r="AO8" s="18">
        <v>2.5</v>
      </c>
      <c r="AP8" s="27">
        <f t="shared" si="25"/>
        <v>1</v>
      </c>
      <c r="AQ8" s="31" t="str">
        <f t="shared" si="26"/>
        <v>Yes</v>
      </c>
      <c r="AR8" s="17">
        <v>2.1865000000000001</v>
      </c>
      <c r="AS8" s="35">
        <f t="shared" si="27"/>
        <v>0.87487996158770809</v>
      </c>
      <c r="AT8" s="33" t="str">
        <f t="shared" si="28"/>
        <v>No</v>
      </c>
      <c r="AU8" s="18">
        <v>0.7117</v>
      </c>
      <c r="AV8" s="27">
        <f t="shared" si="29"/>
        <v>0.56068821689259651</v>
      </c>
      <c r="AW8" s="31" t="str">
        <f t="shared" si="30"/>
        <v>No</v>
      </c>
      <c r="AX8" s="17">
        <v>9.8599999999999993E-2</v>
      </c>
      <c r="AY8" s="35">
        <f t="shared" si="31"/>
        <v>0.16543624161073825</v>
      </c>
      <c r="AZ8" s="33" t="str">
        <f t="shared" si="32"/>
        <v>No</v>
      </c>
      <c r="BA8" s="18">
        <v>0.33760000000000001</v>
      </c>
      <c r="BB8" s="27">
        <f t="shared" si="33"/>
        <v>0.51463414634146343</v>
      </c>
      <c r="BC8" s="31" t="str">
        <f t="shared" si="34"/>
        <v>No</v>
      </c>
      <c r="BD8" s="17">
        <v>0.33760000000000001</v>
      </c>
      <c r="BE8" s="35">
        <f t="shared" si="35"/>
        <v>0.51463414634146343</v>
      </c>
      <c r="BF8" s="33" t="str">
        <f t="shared" si="36"/>
        <v>No</v>
      </c>
      <c r="BG8" s="18">
        <v>2.4336000000000002</v>
      </c>
      <c r="BH8" s="27">
        <f t="shared" si="37"/>
        <v>1</v>
      </c>
      <c r="BI8" s="31" t="str">
        <f t="shared" si="38"/>
        <v>Yes</v>
      </c>
      <c r="BJ8" s="17">
        <v>0.34570000000000001</v>
      </c>
      <c r="BK8" s="35">
        <f t="shared" si="39"/>
        <v>0.13828000000000001</v>
      </c>
      <c r="BL8" s="33" t="str">
        <f t="shared" si="40"/>
        <v>No</v>
      </c>
      <c r="BM8" s="18">
        <v>7.1300000000000002E-2</v>
      </c>
      <c r="BN8" s="27">
        <f t="shared" si="41"/>
        <v>5.7906869525126782E-2</v>
      </c>
      <c r="BO8" s="31" t="str">
        <f t="shared" si="42"/>
        <v>No</v>
      </c>
      <c r="BP8" s="44">
        <f t="shared" si="43"/>
        <v>28.181500000000003</v>
      </c>
      <c r="BQ8" s="45">
        <f t="shared" si="44"/>
        <v>0.84273158904939915</v>
      </c>
      <c r="BR8" s="44" t="str">
        <f t="shared" si="45"/>
        <v>Yes</v>
      </c>
      <c r="BS8" s="17">
        <v>2.23E-2</v>
      </c>
      <c r="BT8" s="35">
        <f t="shared" si="46"/>
        <v>3.5402444832513098E-2</v>
      </c>
      <c r="BU8" s="33" t="str">
        <f t="shared" si="47"/>
        <v>Yes</v>
      </c>
      <c r="BV8" s="18">
        <v>2.3557999999999999</v>
      </c>
      <c r="BW8" s="27">
        <f t="shared" si="48"/>
        <v>0.80442804428044257</v>
      </c>
      <c r="BX8" s="31" t="str">
        <f t="shared" si="49"/>
        <v>No</v>
      </c>
      <c r="BY8" s="17">
        <v>2.5</v>
      </c>
      <c r="BZ8" s="35">
        <f t="shared" si="50"/>
        <v>1</v>
      </c>
      <c r="CA8" s="33" t="str">
        <f t="shared" si="51"/>
        <v>Yes</v>
      </c>
      <c r="CB8" s="18">
        <v>0.41520000000000001</v>
      </c>
      <c r="CC8" s="27">
        <f t="shared" si="52"/>
        <v>0.821852731591449</v>
      </c>
      <c r="CD8" s="31" t="str">
        <f t="shared" si="53"/>
        <v>Yes</v>
      </c>
      <c r="CE8" s="17">
        <v>0.15210000000000001</v>
      </c>
      <c r="CF8" s="35">
        <f t="shared" si="54"/>
        <v>7.7921384319589823E-2</v>
      </c>
      <c r="CG8" s="33" t="str">
        <f t="shared" si="55"/>
        <v>No</v>
      </c>
      <c r="CH8" s="18">
        <v>0.29880000000000001</v>
      </c>
      <c r="CI8" s="27">
        <f t="shared" si="56"/>
        <v>0.58345105953582244</v>
      </c>
      <c r="CJ8" s="31" t="str">
        <f t="shared" si="57"/>
        <v>Yes</v>
      </c>
      <c r="CK8" s="17">
        <v>0.2387</v>
      </c>
      <c r="CL8" s="35">
        <f t="shared" si="58"/>
        <v>0.16827634825519913</v>
      </c>
      <c r="CM8" s="33" t="str">
        <f t="shared" si="59"/>
        <v>No</v>
      </c>
      <c r="CN8" s="18">
        <v>0.2079</v>
      </c>
      <c r="CO8" s="27">
        <f t="shared" si="60"/>
        <v>1</v>
      </c>
      <c r="CP8" s="31" t="str">
        <f t="shared" si="61"/>
        <v>Yes</v>
      </c>
      <c r="CQ8" s="17">
        <v>0.19989999999999999</v>
      </c>
      <c r="CR8" s="35">
        <f t="shared" si="62"/>
        <v>0.29520605550883094</v>
      </c>
      <c r="CS8" s="33" t="str">
        <f t="shared" si="63"/>
        <v>No</v>
      </c>
      <c r="CT8" s="18">
        <v>7.8600000000000003E-2</v>
      </c>
      <c r="CU8" s="27">
        <f t="shared" si="64"/>
        <v>0.14642324888226527</v>
      </c>
      <c r="CV8" s="31" t="str">
        <f t="shared" si="65"/>
        <v>No</v>
      </c>
      <c r="CW8" s="47">
        <f t="shared" si="66"/>
        <v>16.173249999999999</v>
      </c>
      <c r="CX8" s="48">
        <f t="shared" si="67"/>
        <v>0.70898095591745802</v>
      </c>
      <c r="CY8" s="47" t="str">
        <f t="shared" si="68"/>
        <v>Yes</v>
      </c>
      <c r="CZ8" s="17">
        <v>2.5</v>
      </c>
      <c r="DA8" s="35">
        <f t="shared" si="69"/>
        <v>1</v>
      </c>
      <c r="DB8" s="33" t="str">
        <f t="shared" si="70"/>
        <v>Yes</v>
      </c>
      <c r="DC8" s="18">
        <v>2.5</v>
      </c>
      <c r="DD8" s="27">
        <f t="shared" si="71"/>
        <v>1</v>
      </c>
      <c r="DE8" s="31" t="str">
        <f t="shared" si="72"/>
        <v>Yes</v>
      </c>
      <c r="DF8" s="17">
        <v>2.5</v>
      </c>
      <c r="DG8" s="35">
        <f t="shared" si="73"/>
        <v>1</v>
      </c>
      <c r="DH8" s="33" t="str">
        <f t="shared" si="74"/>
        <v>Yes</v>
      </c>
      <c r="DI8" s="18">
        <v>2.5</v>
      </c>
      <c r="DJ8" s="27">
        <f t="shared" si="75"/>
        <v>1</v>
      </c>
      <c r="DK8" s="31" t="str">
        <f t="shared" si="76"/>
        <v>Yes</v>
      </c>
      <c r="DL8" s="17">
        <v>1.687E-2</v>
      </c>
      <c r="DM8" s="35">
        <f t="shared" si="77"/>
        <v>0.18955056179775281</v>
      </c>
      <c r="DN8" s="33" t="str">
        <f t="shared" si="78"/>
        <v>Yes</v>
      </c>
      <c r="DO8" s="18">
        <v>2.5</v>
      </c>
      <c r="DP8" s="27">
        <f t="shared" si="79"/>
        <v>1</v>
      </c>
      <c r="DQ8" s="31" t="str">
        <f t="shared" si="80"/>
        <v>Yes</v>
      </c>
      <c r="DR8" s="17">
        <v>0.87549999999999994</v>
      </c>
      <c r="DS8" s="35">
        <f t="shared" si="81"/>
        <v>0.53817310056552736</v>
      </c>
      <c r="DT8" s="33" t="str">
        <f t="shared" si="82"/>
        <v>No</v>
      </c>
      <c r="DU8" s="18">
        <v>1.0003</v>
      </c>
      <c r="DV8" s="27">
        <f t="shared" si="83"/>
        <v>0.72817936958579021</v>
      </c>
      <c r="DW8" s="31" t="str">
        <f t="shared" si="84"/>
        <v>No</v>
      </c>
      <c r="DX8" s="17">
        <v>5.3199999999999997E-2</v>
      </c>
      <c r="DY8" s="35">
        <f t="shared" si="85"/>
        <v>0.13042412355969601</v>
      </c>
      <c r="DZ8" s="33" t="str">
        <f t="shared" si="86"/>
        <v>No</v>
      </c>
      <c r="EA8" s="18">
        <v>1.5875999999999999</v>
      </c>
      <c r="EB8" s="27">
        <f t="shared" si="87"/>
        <v>0.80149434571890144</v>
      </c>
      <c r="EC8" s="31" t="str">
        <f t="shared" si="88"/>
        <v>Yes</v>
      </c>
      <c r="ED8" s="50">
        <f t="shared" si="89"/>
        <v>40.083674999999999</v>
      </c>
      <c r="EE8" s="51">
        <f t="shared" si="90"/>
        <v>0.969494004331103</v>
      </c>
      <c r="EF8" s="50" t="str">
        <f t="shared" si="91"/>
        <v>No</v>
      </c>
    </row>
    <row r="9" spans="1:137" x14ac:dyDescent="0.2">
      <c r="A9" s="3">
        <v>7</v>
      </c>
      <c r="B9" s="11" t="s">
        <v>50</v>
      </c>
      <c r="C9" s="11" t="s">
        <v>165</v>
      </c>
      <c r="D9" s="3">
        <v>1</v>
      </c>
      <c r="E9" s="19">
        <v>1.04E-2</v>
      </c>
      <c r="F9" s="14">
        <f t="shared" si="0"/>
        <v>4.6428571428571423E-2</v>
      </c>
      <c r="G9" s="17" t="str">
        <f t="shared" si="1"/>
        <v>No</v>
      </c>
      <c r="H9" s="23">
        <v>5.8299999999999998E-2</v>
      </c>
      <c r="I9" s="27">
        <f t="shared" si="2"/>
        <v>4.6598992886260085E-2</v>
      </c>
      <c r="J9" s="31" t="str">
        <f t="shared" si="3"/>
        <v>Yes</v>
      </c>
      <c r="K9" s="30">
        <v>7.5600000000000001E-2</v>
      </c>
      <c r="L9" s="14">
        <f t="shared" si="4"/>
        <v>6.0908797937479851E-2</v>
      </c>
      <c r="M9" s="17" t="str">
        <f t="shared" si="5"/>
        <v>No</v>
      </c>
      <c r="N9" s="20">
        <v>8.8300000000000003E-2</v>
      </c>
      <c r="O9" s="27">
        <f t="shared" si="6"/>
        <v>0.25149530048419255</v>
      </c>
      <c r="P9" s="31" t="str">
        <f t="shared" si="7"/>
        <v>No</v>
      </c>
      <c r="Q9" s="19">
        <v>4.2599999999999999E-2</v>
      </c>
      <c r="R9" s="14">
        <f t="shared" si="8"/>
        <v>0.16588785046728974</v>
      </c>
      <c r="S9" s="17" t="str">
        <f t="shared" si="9"/>
        <v>No</v>
      </c>
      <c r="T9" s="20">
        <v>1.8533999999999999</v>
      </c>
      <c r="U9" s="27">
        <f t="shared" si="10"/>
        <v>0.92986152919927745</v>
      </c>
      <c r="V9" s="31" t="str">
        <f t="shared" si="11"/>
        <v>Yes</v>
      </c>
      <c r="W9" s="19">
        <v>2.2806000000000002</v>
      </c>
      <c r="X9" s="14">
        <f t="shared" si="12"/>
        <v>0.91338391992250567</v>
      </c>
      <c r="Y9" s="17" t="str">
        <f t="shared" si="13"/>
        <v>No</v>
      </c>
      <c r="Z9" s="20">
        <v>6.8599999999999994E-2</v>
      </c>
      <c r="AA9" s="27">
        <f t="shared" si="14"/>
        <v>5.7190496040016671E-2</v>
      </c>
      <c r="AB9" s="31" t="str">
        <f t="shared" si="15"/>
        <v>No</v>
      </c>
      <c r="AC9" s="19">
        <v>1.7399999999999999E-2</v>
      </c>
      <c r="AD9" s="14">
        <f t="shared" si="16"/>
        <v>4.4444444444444439E-2</v>
      </c>
      <c r="AE9" s="17" t="str">
        <f t="shared" si="17"/>
        <v>Yes</v>
      </c>
      <c r="AF9" s="20">
        <v>4.7000000000000002E-3</v>
      </c>
      <c r="AG9" s="27">
        <f t="shared" si="18"/>
        <v>3.6490683229813664E-2</v>
      </c>
      <c r="AH9" s="31" t="str">
        <f t="shared" si="19"/>
        <v>No</v>
      </c>
      <c r="AI9" s="41">
        <f t="shared" si="20"/>
        <v>11.249749999999999</v>
      </c>
      <c r="AJ9" s="42">
        <f t="shared" si="21"/>
        <v>0.58546401515151503</v>
      </c>
      <c r="AK9" s="41" t="str">
        <f t="shared" si="22"/>
        <v>No</v>
      </c>
      <c r="AL9" s="19">
        <v>2.1875</v>
      </c>
      <c r="AM9" s="35">
        <f t="shared" si="23"/>
        <v>0.81077575023782766</v>
      </c>
      <c r="AN9" s="33" t="str">
        <f t="shared" si="24"/>
        <v>Yes</v>
      </c>
      <c r="AO9" s="20">
        <v>2.5</v>
      </c>
      <c r="AP9" s="27">
        <f t="shared" si="25"/>
        <v>1</v>
      </c>
      <c r="AQ9" s="31" t="str">
        <f t="shared" si="26"/>
        <v>Yes</v>
      </c>
      <c r="AR9" s="19">
        <v>2.2806999999999999</v>
      </c>
      <c r="AS9" s="35">
        <f t="shared" si="27"/>
        <v>0.91257202304737506</v>
      </c>
      <c r="AT9" s="33" t="str">
        <f t="shared" si="28"/>
        <v>No</v>
      </c>
      <c r="AU9" s="20">
        <v>0.63929999999999998</v>
      </c>
      <c r="AV9" s="27">
        <f t="shared" si="29"/>
        <v>0.48519290928050046</v>
      </c>
      <c r="AW9" s="31" t="str">
        <f t="shared" si="30"/>
        <v>No</v>
      </c>
      <c r="AX9" s="19">
        <v>6.2700000000000006E-2</v>
      </c>
      <c r="AY9" s="35">
        <f t="shared" si="31"/>
        <v>0.1052013422818792</v>
      </c>
      <c r="AZ9" s="33" t="str">
        <f t="shared" si="32"/>
        <v>No</v>
      </c>
      <c r="BA9" s="20">
        <v>0.30599999999999999</v>
      </c>
      <c r="BB9" s="27">
        <f t="shared" si="33"/>
        <v>0.46646341463414631</v>
      </c>
      <c r="BC9" s="31" t="str">
        <f t="shared" si="34"/>
        <v>No</v>
      </c>
      <c r="BD9" s="19">
        <v>0.30599999999999999</v>
      </c>
      <c r="BE9" s="35">
        <f t="shared" si="35"/>
        <v>0.46646341463414631</v>
      </c>
      <c r="BF9" s="33" t="str">
        <f t="shared" si="36"/>
        <v>No</v>
      </c>
      <c r="BG9" s="20">
        <v>2.2677</v>
      </c>
      <c r="BH9" s="27">
        <f t="shared" si="37"/>
        <v>0.90407632263660009</v>
      </c>
      <c r="BI9" s="31" t="str">
        <f t="shared" si="38"/>
        <v>No</v>
      </c>
      <c r="BJ9" s="19">
        <v>0.51459999999999995</v>
      </c>
      <c r="BK9" s="35">
        <f t="shared" si="39"/>
        <v>0.20583999999999997</v>
      </c>
      <c r="BL9" s="33" t="str">
        <f t="shared" si="40"/>
        <v>No</v>
      </c>
      <c r="BM9" s="20">
        <v>6.0900000000000003E-2</v>
      </c>
      <c r="BN9" s="27">
        <f t="shared" si="41"/>
        <v>4.8317196864914709E-2</v>
      </c>
      <c r="BO9" s="31" t="str">
        <f t="shared" si="42"/>
        <v>No</v>
      </c>
      <c r="BP9" s="44">
        <f t="shared" si="43"/>
        <v>27.813499999999998</v>
      </c>
      <c r="BQ9" s="45">
        <f t="shared" si="44"/>
        <v>0.81299121123345763</v>
      </c>
      <c r="BR9" s="44" t="str">
        <f t="shared" si="45"/>
        <v>Yes</v>
      </c>
      <c r="BS9" s="19">
        <v>2.1399999999999999E-2</v>
      </c>
      <c r="BT9" s="35">
        <f t="shared" si="46"/>
        <v>3.3973646610573102E-2</v>
      </c>
      <c r="BU9" s="33" t="str">
        <f t="shared" si="47"/>
        <v>Yes</v>
      </c>
      <c r="BV9" s="20">
        <v>2.3822999999999999</v>
      </c>
      <c r="BW9" s="27">
        <f t="shared" si="48"/>
        <v>0.84694368682817234</v>
      </c>
      <c r="BX9" s="31" t="str">
        <f t="shared" si="49"/>
        <v>No</v>
      </c>
      <c r="BY9" s="19">
        <v>2.5</v>
      </c>
      <c r="BZ9" s="35">
        <f t="shared" si="50"/>
        <v>1</v>
      </c>
      <c r="CA9" s="33" t="str">
        <f t="shared" si="51"/>
        <v>Yes</v>
      </c>
      <c r="CB9" s="20">
        <v>0.1171</v>
      </c>
      <c r="CC9" s="27">
        <f t="shared" si="52"/>
        <v>0.23178939034045923</v>
      </c>
      <c r="CD9" s="31" t="str">
        <f t="shared" si="53"/>
        <v>No</v>
      </c>
      <c r="CE9" s="19">
        <v>0.14099999999999999</v>
      </c>
      <c r="CF9" s="35">
        <f t="shared" si="54"/>
        <v>7.1993163853877357E-2</v>
      </c>
      <c r="CG9" s="33" t="str">
        <f t="shared" si="55"/>
        <v>No</v>
      </c>
      <c r="CH9" s="20">
        <v>0.12509999999999999</v>
      </c>
      <c r="CI9" s="27">
        <f t="shared" si="56"/>
        <v>0.23289606458123105</v>
      </c>
      <c r="CJ9" s="31" t="str">
        <f t="shared" si="57"/>
        <v>No</v>
      </c>
      <c r="CK9" s="19">
        <v>0.9083</v>
      </c>
      <c r="CL9" s="35">
        <f t="shared" si="58"/>
        <v>0.64032428621783566</v>
      </c>
      <c r="CM9" s="33" t="str">
        <f t="shared" si="59"/>
        <v>Yes</v>
      </c>
      <c r="CN9" s="20">
        <v>0.13730000000000001</v>
      </c>
      <c r="CO9" s="27">
        <f t="shared" si="60"/>
        <v>0.66041366041366045</v>
      </c>
      <c r="CP9" s="31" t="str">
        <f t="shared" si="61"/>
        <v>Yes</v>
      </c>
      <c r="CQ9" s="19">
        <v>0.22020000000000001</v>
      </c>
      <c r="CR9" s="35">
        <f t="shared" si="62"/>
        <v>0.33788898233809922</v>
      </c>
      <c r="CS9" s="33" t="str">
        <f t="shared" si="63"/>
        <v>No</v>
      </c>
      <c r="CT9" s="20">
        <v>5.1299999999999998E-2</v>
      </c>
      <c r="CU9" s="27">
        <f t="shared" si="64"/>
        <v>9.5566318926974647E-2</v>
      </c>
      <c r="CV9" s="31" t="str">
        <f t="shared" si="65"/>
        <v>No</v>
      </c>
      <c r="CW9" s="47">
        <f t="shared" si="66"/>
        <v>16.509999999999998</v>
      </c>
      <c r="CX9" s="48">
        <f t="shared" si="67"/>
        <v>0.73279932099092882</v>
      </c>
      <c r="CY9" s="47" t="str">
        <f t="shared" si="68"/>
        <v>Yes</v>
      </c>
      <c r="CZ9" s="17">
        <v>2.5</v>
      </c>
      <c r="DA9" s="35">
        <f t="shared" si="69"/>
        <v>1</v>
      </c>
      <c r="DB9" s="33" t="str">
        <f t="shared" si="70"/>
        <v>Yes</v>
      </c>
      <c r="DC9" s="18">
        <v>2.5</v>
      </c>
      <c r="DD9" s="27">
        <f t="shared" si="71"/>
        <v>1</v>
      </c>
      <c r="DE9" s="31" t="str">
        <f t="shared" si="72"/>
        <v>Yes</v>
      </c>
      <c r="DF9" s="17">
        <v>2.5</v>
      </c>
      <c r="DG9" s="35">
        <f t="shared" si="73"/>
        <v>1</v>
      </c>
      <c r="DH9" s="33" t="str">
        <f t="shared" si="74"/>
        <v>Yes</v>
      </c>
      <c r="DI9" s="18">
        <v>2.5</v>
      </c>
      <c r="DJ9" s="27">
        <f t="shared" si="75"/>
        <v>1</v>
      </c>
      <c r="DK9" s="31" t="str">
        <f t="shared" si="76"/>
        <v>Yes</v>
      </c>
      <c r="DL9" s="17">
        <v>1.9800000000000002E-2</v>
      </c>
      <c r="DM9" s="35">
        <f t="shared" si="77"/>
        <v>0.22247191011235959</v>
      </c>
      <c r="DN9" s="33" t="str">
        <f t="shared" si="78"/>
        <v>Yes</v>
      </c>
      <c r="DO9" s="18">
        <v>2.5</v>
      </c>
      <c r="DP9" s="27">
        <f t="shared" si="79"/>
        <v>1</v>
      </c>
      <c r="DQ9" s="31" t="str">
        <f t="shared" si="80"/>
        <v>Yes</v>
      </c>
      <c r="DR9" s="17">
        <v>0.87880000000000003</v>
      </c>
      <c r="DS9" s="35">
        <f t="shared" si="81"/>
        <v>0.54020162281780182</v>
      </c>
      <c r="DT9" s="33" t="str">
        <f t="shared" si="82"/>
        <v>No</v>
      </c>
      <c r="DU9" s="18">
        <v>1.04</v>
      </c>
      <c r="DV9" s="27">
        <f t="shared" si="83"/>
        <v>0.75707942054305899</v>
      </c>
      <c r="DW9" s="31" t="str">
        <f t="shared" si="84"/>
        <v>Yes</v>
      </c>
      <c r="DX9" s="17">
        <v>4.3299999999999998E-2</v>
      </c>
      <c r="DY9" s="35">
        <f t="shared" si="85"/>
        <v>0.10615346898749693</v>
      </c>
      <c r="DZ9" s="33" t="str">
        <f t="shared" si="86"/>
        <v>No</v>
      </c>
      <c r="EA9" s="18">
        <v>1.6001000000000001</v>
      </c>
      <c r="EB9" s="27">
        <f t="shared" si="87"/>
        <v>0.8078049273021003</v>
      </c>
      <c r="EC9" s="31" t="str">
        <f t="shared" si="88"/>
        <v>Yes</v>
      </c>
      <c r="ED9" s="50">
        <f t="shared" si="89"/>
        <v>40.204999999999998</v>
      </c>
      <c r="EE9" s="51">
        <f t="shared" si="90"/>
        <v>0.97341543036297218</v>
      </c>
      <c r="EF9" s="50" t="str">
        <f t="shared" si="91"/>
        <v>No</v>
      </c>
    </row>
    <row r="10" spans="1:137" x14ac:dyDescent="0.2">
      <c r="A10" s="3">
        <v>8</v>
      </c>
      <c r="B10" s="11" t="s">
        <v>47</v>
      </c>
      <c r="C10" s="11" t="s">
        <v>166</v>
      </c>
      <c r="D10" s="3">
        <v>1</v>
      </c>
      <c r="E10" s="17">
        <v>1.67E-2</v>
      </c>
      <c r="F10" s="14">
        <f t="shared" si="0"/>
        <v>7.4553571428571427E-2</v>
      </c>
      <c r="G10" s="17" t="str">
        <f t="shared" si="1"/>
        <v>No</v>
      </c>
      <c r="H10" s="22">
        <v>5.1499999999999997E-2</v>
      </c>
      <c r="I10" s="27">
        <f t="shared" si="2"/>
        <v>4.1163775877228033E-2</v>
      </c>
      <c r="J10" s="31" t="str">
        <f t="shared" si="3"/>
        <v>Yes</v>
      </c>
      <c r="K10" s="29">
        <v>0.14360000000000001</v>
      </c>
      <c r="L10" s="14">
        <f t="shared" si="4"/>
        <v>0.11569448920399612</v>
      </c>
      <c r="M10" s="17" t="str">
        <f t="shared" si="5"/>
        <v>No</v>
      </c>
      <c r="N10" s="18">
        <v>0.20050000000000001</v>
      </c>
      <c r="O10" s="27">
        <f t="shared" si="6"/>
        <v>0.5710623753916263</v>
      </c>
      <c r="P10" s="31" t="str">
        <f t="shared" si="7"/>
        <v>No</v>
      </c>
      <c r="Q10" s="17">
        <v>0.12590000000000001</v>
      </c>
      <c r="R10" s="14">
        <f t="shared" si="8"/>
        <v>0.49026479750778829</v>
      </c>
      <c r="S10" s="17" t="str">
        <f t="shared" si="9"/>
        <v>Yes</v>
      </c>
      <c r="T10" s="18">
        <v>1.4224000000000001</v>
      </c>
      <c r="U10" s="27">
        <f t="shared" si="10"/>
        <v>0.71362632952036931</v>
      </c>
      <c r="V10" s="31" t="str">
        <f t="shared" si="11"/>
        <v>Yes</v>
      </c>
      <c r="W10" s="17">
        <v>2.1774</v>
      </c>
      <c r="X10" s="14">
        <f t="shared" si="12"/>
        <v>0.83007749434937028</v>
      </c>
      <c r="Y10" s="17" t="str">
        <f t="shared" si="13"/>
        <v>No</v>
      </c>
      <c r="Z10" s="18">
        <v>0.1358</v>
      </c>
      <c r="AA10" s="27">
        <f t="shared" si="14"/>
        <v>0.11321383909962485</v>
      </c>
      <c r="AB10" s="31" t="str">
        <f t="shared" si="15"/>
        <v>No</v>
      </c>
      <c r="AC10" s="17">
        <v>1.14E-2</v>
      </c>
      <c r="AD10" s="14">
        <f t="shared" si="16"/>
        <v>2.9118773946360154E-2</v>
      </c>
      <c r="AE10" s="17" t="str">
        <f t="shared" si="17"/>
        <v>No</v>
      </c>
      <c r="AF10" s="18">
        <v>2.6499999999999999E-2</v>
      </c>
      <c r="AG10" s="27">
        <f t="shared" si="18"/>
        <v>0.20574534161490682</v>
      </c>
      <c r="AH10" s="31" t="str">
        <f t="shared" si="19"/>
        <v>No</v>
      </c>
      <c r="AI10" s="41">
        <f t="shared" si="20"/>
        <v>10.779249999999999</v>
      </c>
      <c r="AJ10" s="42">
        <f t="shared" si="21"/>
        <v>0.54495953856749302</v>
      </c>
      <c r="AK10" s="41" t="str">
        <f t="shared" si="22"/>
        <v>No</v>
      </c>
      <c r="AL10" s="17">
        <v>2.0625</v>
      </c>
      <c r="AM10" s="35">
        <f t="shared" si="23"/>
        <v>0.70267231687278398</v>
      </c>
      <c r="AN10" s="33" t="str">
        <f t="shared" si="24"/>
        <v>No</v>
      </c>
      <c r="AO10" s="18">
        <v>2.5</v>
      </c>
      <c r="AP10" s="27">
        <f t="shared" si="25"/>
        <v>1</v>
      </c>
      <c r="AQ10" s="31" t="str">
        <f t="shared" si="26"/>
        <v>Yes</v>
      </c>
      <c r="AR10" s="17">
        <v>1.8160000000000001</v>
      </c>
      <c r="AS10" s="35">
        <f t="shared" si="27"/>
        <v>0.72663252240717024</v>
      </c>
      <c r="AT10" s="33" t="str">
        <f t="shared" si="28"/>
        <v>No</v>
      </c>
      <c r="AU10" s="18">
        <v>1.0705</v>
      </c>
      <c r="AV10" s="27">
        <f t="shared" si="29"/>
        <v>0.93482794577685091</v>
      </c>
      <c r="AW10" s="31" t="str">
        <f t="shared" si="30"/>
        <v>Yes</v>
      </c>
      <c r="AX10" s="17">
        <v>0.15579999999999999</v>
      </c>
      <c r="AY10" s="35">
        <f t="shared" si="31"/>
        <v>0.26140939597315438</v>
      </c>
      <c r="AZ10" s="33" t="str">
        <f t="shared" si="32"/>
        <v>No</v>
      </c>
      <c r="BA10" s="18">
        <v>0.38419999999999999</v>
      </c>
      <c r="BB10" s="27">
        <f t="shared" si="33"/>
        <v>0.58567073170731698</v>
      </c>
      <c r="BC10" s="31" t="str">
        <f t="shared" si="34"/>
        <v>Yes</v>
      </c>
      <c r="BD10" s="17">
        <v>0.38419999999999999</v>
      </c>
      <c r="BE10" s="35">
        <f t="shared" si="35"/>
        <v>0.58567073170731698</v>
      </c>
      <c r="BF10" s="33" t="str">
        <f t="shared" si="36"/>
        <v>Yes</v>
      </c>
      <c r="BG10" s="18">
        <v>2.2698999999999998</v>
      </c>
      <c r="BH10" s="27">
        <f t="shared" si="37"/>
        <v>0.90534836657993623</v>
      </c>
      <c r="BI10" s="31" t="str">
        <f t="shared" si="38"/>
        <v>No</v>
      </c>
      <c r="BJ10" s="17">
        <v>0.49440000000000001</v>
      </c>
      <c r="BK10" s="35">
        <f t="shared" si="39"/>
        <v>0.19775999999999999</v>
      </c>
      <c r="BL10" s="33" t="str">
        <f t="shared" si="40"/>
        <v>No</v>
      </c>
      <c r="BM10" s="18">
        <v>0.15329999999999999</v>
      </c>
      <c r="BN10" s="27">
        <f t="shared" si="41"/>
        <v>0.13351775011526046</v>
      </c>
      <c r="BO10" s="31" t="str">
        <f t="shared" si="42"/>
        <v>No</v>
      </c>
      <c r="BP10" s="44">
        <f t="shared" si="43"/>
        <v>28.227</v>
      </c>
      <c r="BQ10" s="45">
        <f t="shared" si="44"/>
        <v>0.84640872815435897</v>
      </c>
      <c r="BR10" s="44" t="str">
        <f t="shared" si="45"/>
        <v>Yes</v>
      </c>
      <c r="BS10" s="17">
        <v>1.41E-2</v>
      </c>
      <c r="BT10" s="35">
        <f t="shared" si="46"/>
        <v>2.2384505477059849E-2</v>
      </c>
      <c r="BU10" s="33" t="str">
        <f t="shared" si="47"/>
        <v>Yes</v>
      </c>
      <c r="BV10" s="18">
        <v>2.4773000000000001</v>
      </c>
      <c r="BW10" s="27">
        <f t="shared" si="48"/>
        <v>0.9993582544521098</v>
      </c>
      <c r="BX10" s="31" t="str">
        <f t="shared" si="49"/>
        <v>Yes</v>
      </c>
      <c r="BY10" s="17">
        <v>2.5</v>
      </c>
      <c r="BZ10" s="35">
        <f t="shared" si="50"/>
        <v>1</v>
      </c>
      <c r="CA10" s="33" t="str">
        <f t="shared" si="51"/>
        <v>Yes</v>
      </c>
      <c r="CB10" s="18">
        <v>0.10390000000000001</v>
      </c>
      <c r="CC10" s="27">
        <f t="shared" si="52"/>
        <v>0.2056611243072051</v>
      </c>
      <c r="CD10" s="31" t="str">
        <f t="shared" si="53"/>
        <v>No</v>
      </c>
      <c r="CE10" s="17">
        <v>0.2102</v>
      </c>
      <c r="CF10" s="35">
        <f t="shared" si="54"/>
        <v>0.10895107882930996</v>
      </c>
      <c r="CG10" s="33" t="str">
        <f t="shared" si="55"/>
        <v>No</v>
      </c>
      <c r="CH10" s="18">
        <v>0.49409999999999998</v>
      </c>
      <c r="CI10" s="27">
        <f t="shared" si="56"/>
        <v>0.97759838546922306</v>
      </c>
      <c r="CJ10" s="31" t="str">
        <f t="shared" si="57"/>
        <v>Yes</v>
      </c>
      <c r="CK10" s="17">
        <v>0.58819999999999995</v>
      </c>
      <c r="CL10" s="35">
        <f t="shared" si="58"/>
        <v>0.41466337680648568</v>
      </c>
      <c r="CM10" s="33" t="str">
        <f t="shared" si="59"/>
        <v>Yes</v>
      </c>
      <c r="CN10" s="18">
        <v>6.2700000000000006E-2</v>
      </c>
      <c r="CO10" s="27">
        <f t="shared" si="60"/>
        <v>0.30158730158730163</v>
      </c>
      <c r="CP10" s="31" t="str">
        <f t="shared" si="61"/>
        <v>Yes</v>
      </c>
      <c r="CQ10" s="17">
        <v>0.14430000000000001</v>
      </c>
      <c r="CR10" s="35">
        <f t="shared" si="62"/>
        <v>0.17830109335576116</v>
      </c>
      <c r="CS10" s="33" t="str">
        <f t="shared" si="63"/>
        <v>No</v>
      </c>
      <c r="CT10" s="18">
        <v>9.5500000000000002E-2</v>
      </c>
      <c r="CU10" s="27">
        <f t="shared" si="64"/>
        <v>0.17790611028315945</v>
      </c>
      <c r="CV10" s="31" t="str">
        <f t="shared" si="65"/>
        <v>No</v>
      </c>
      <c r="CW10" s="47">
        <f t="shared" si="66"/>
        <v>16.725749999999998</v>
      </c>
      <c r="CX10" s="48">
        <f t="shared" si="67"/>
        <v>0.74805934256361284</v>
      </c>
      <c r="CY10" s="47" t="str">
        <f t="shared" si="68"/>
        <v>Yes</v>
      </c>
      <c r="CZ10" s="17">
        <v>2.5</v>
      </c>
      <c r="DA10" s="35">
        <f t="shared" si="69"/>
        <v>1</v>
      </c>
      <c r="DB10" s="33" t="str">
        <f t="shared" si="70"/>
        <v>Yes</v>
      </c>
      <c r="DC10" s="18">
        <v>2.5</v>
      </c>
      <c r="DD10" s="27">
        <f t="shared" si="71"/>
        <v>1</v>
      </c>
      <c r="DE10" s="31" t="str">
        <f t="shared" si="72"/>
        <v>Yes</v>
      </c>
      <c r="DF10" s="17">
        <v>2.5</v>
      </c>
      <c r="DG10" s="35">
        <f t="shared" si="73"/>
        <v>1</v>
      </c>
      <c r="DH10" s="33" t="str">
        <f t="shared" si="74"/>
        <v>Yes</v>
      </c>
      <c r="DI10" s="18">
        <v>2.5</v>
      </c>
      <c r="DJ10" s="27">
        <f t="shared" si="75"/>
        <v>1</v>
      </c>
      <c r="DK10" s="31" t="str">
        <f t="shared" si="76"/>
        <v>Yes</v>
      </c>
      <c r="DL10" s="17">
        <v>6.3700000000000007E-2</v>
      </c>
      <c r="DM10" s="35">
        <f t="shared" si="77"/>
        <v>0.71573033707865175</v>
      </c>
      <c r="DN10" s="33" t="str">
        <f t="shared" si="78"/>
        <v>Yes</v>
      </c>
      <c r="DO10" s="18">
        <v>2.5</v>
      </c>
      <c r="DP10" s="27">
        <f t="shared" si="79"/>
        <v>1</v>
      </c>
      <c r="DQ10" s="31" t="str">
        <f t="shared" si="80"/>
        <v>Yes</v>
      </c>
      <c r="DR10" s="17">
        <v>0.87980000000000003</v>
      </c>
      <c r="DS10" s="35">
        <f t="shared" si="81"/>
        <v>0.54081632653061229</v>
      </c>
      <c r="DT10" s="33" t="str">
        <f t="shared" si="82"/>
        <v>No</v>
      </c>
      <c r="DU10" s="18">
        <v>1.0026999999999999</v>
      </c>
      <c r="DV10" s="27">
        <f t="shared" si="83"/>
        <v>0.72992647594088955</v>
      </c>
      <c r="DW10" s="31" t="str">
        <f t="shared" si="84"/>
        <v>No</v>
      </c>
      <c r="DX10" s="17">
        <v>4.5699999999999998E-2</v>
      </c>
      <c r="DY10" s="35">
        <f t="shared" si="85"/>
        <v>0.11203726403530277</v>
      </c>
      <c r="DZ10" s="33" t="str">
        <f t="shared" si="86"/>
        <v>No</v>
      </c>
      <c r="EA10" s="18">
        <v>1.4202999999999999</v>
      </c>
      <c r="EB10" s="27">
        <f t="shared" si="87"/>
        <v>0.71703352180936997</v>
      </c>
      <c r="EC10" s="31" t="str">
        <f t="shared" si="88"/>
        <v>No</v>
      </c>
      <c r="ED10" s="50">
        <f t="shared" si="89"/>
        <v>39.780499999999996</v>
      </c>
      <c r="EE10" s="51">
        <f t="shared" si="90"/>
        <v>0.95969488348039667</v>
      </c>
      <c r="EF10" s="50" t="str">
        <f t="shared" si="91"/>
        <v>No</v>
      </c>
    </row>
    <row r="11" spans="1:137" x14ac:dyDescent="0.2">
      <c r="A11" s="3">
        <v>9</v>
      </c>
      <c r="B11" s="11" t="s">
        <v>48</v>
      </c>
      <c r="C11" s="11" t="s">
        <v>167</v>
      </c>
      <c r="D11" s="3">
        <v>1</v>
      </c>
      <c r="E11" s="19">
        <v>1.7100000000000001E-2</v>
      </c>
      <c r="F11" s="14">
        <f t="shared" si="0"/>
        <v>7.6339285714285721E-2</v>
      </c>
      <c r="G11" s="17" t="str">
        <f t="shared" si="1"/>
        <v>No</v>
      </c>
      <c r="H11" s="23">
        <v>4.9799999999999997E-2</v>
      </c>
      <c r="I11" s="27">
        <f t="shared" si="2"/>
        <v>3.9804971624970022E-2</v>
      </c>
      <c r="J11" s="31" t="str">
        <f t="shared" si="3"/>
        <v>No</v>
      </c>
      <c r="K11" s="30">
        <v>0.156</v>
      </c>
      <c r="L11" s="14">
        <f t="shared" si="4"/>
        <v>0.12568482114083143</v>
      </c>
      <c r="M11" s="17" t="str">
        <f t="shared" si="5"/>
        <v>No</v>
      </c>
      <c r="N11" s="20">
        <v>0.1517</v>
      </c>
      <c r="O11" s="27">
        <f t="shared" si="6"/>
        <v>0.43207063514668181</v>
      </c>
      <c r="P11" s="31" t="str">
        <f t="shared" si="7"/>
        <v>No</v>
      </c>
      <c r="Q11" s="19">
        <v>0.1187</v>
      </c>
      <c r="R11" s="14">
        <f t="shared" si="8"/>
        <v>0.46222741433021813</v>
      </c>
      <c r="S11" s="17" t="str">
        <f t="shared" si="9"/>
        <v>Yes</v>
      </c>
      <c r="T11" s="20">
        <v>1.5517000000000001</v>
      </c>
      <c r="U11" s="27">
        <f t="shared" si="10"/>
        <v>0.77849688942404172</v>
      </c>
      <c r="V11" s="31" t="str">
        <f t="shared" si="11"/>
        <v>Yes</v>
      </c>
      <c r="W11" s="19">
        <v>2.2755000000000001</v>
      </c>
      <c r="X11" s="14">
        <f t="shared" si="12"/>
        <v>0.90926703261220532</v>
      </c>
      <c r="Y11" s="17" t="str">
        <f t="shared" si="13"/>
        <v>No</v>
      </c>
      <c r="Z11" s="20">
        <v>0.1731</v>
      </c>
      <c r="AA11" s="27">
        <f t="shared" si="14"/>
        <v>0.14431012922050854</v>
      </c>
      <c r="AB11" s="31" t="str">
        <f t="shared" si="15"/>
        <v>No</v>
      </c>
      <c r="AC11" s="19">
        <v>1.0200000000000001E-2</v>
      </c>
      <c r="AD11" s="14">
        <f t="shared" si="16"/>
        <v>2.6053639846743297E-2</v>
      </c>
      <c r="AE11" s="17" t="str">
        <f t="shared" si="17"/>
        <v>No</v>
      </c>
      <c r="AF11" s="20">
        <v>3.5900000000000001E-2</v>
      </c>
      <c r="AG11" s="27">
        <f t="shared" si="18"/>
        <v>0.2787267080745342</v>
      </c>
      <c r="AH11" s="31" t="str">
        <f t="shared" si="19"/>
        <v>Yes</v>
      </c>
      <c r="AI11" s="41">
        <f t="shared" si="20"/>
        <v>11.349250000000001</v>
      </c>
      <c r="AJ11" s="42">
        <f t="shared" si="21"/>
        <v>0.5940297865013775</v>
      </c>
      <c r="AK11" s="41" t="str">
        <f t="shared" si="22"/>
        <v>No</v>
      </c>
      <c r="AL11" s="19">
        <v>2.25</v>
      </c>
      <c r="AM11" s="35">
        <f t="shared" si="23"/>
        <v>0.86482746692034951</v>
      </c>
      <c r="AN11" s="33" t="str">
        <f t="shared" si="24"/>
        <v>Yes</v>
      </c>
      <c r="AO11" s="20">
        <v>2.5</v>
      </c>
      <c r="AP11" s="27">
        <f t="shared" si="25"/>
        <v>1</v>
      </c>
      <c r="AQ11" s="31" t="str">
        <f t="shared" si="26"/>
        <v>Yes</v>
      </c>
      <c r="AR11" s="19">
        <v>1.9961</v>
      </c>
      <c r="AS11" s="35">
        <f t="shared" si="27"/>
        <v>0.79869558258642759</v>
      </c>
      <c r="AT11" s="33" t="str">
        <f t="shared" si="28"/>
        <v>No</v>
      </c>
      <c r="AU11" s="20">
        <v>0.99309999999999998</v>
      </c>
      <c r="AV11" s="27">
        <f t="shared" si="29"/>
        <v>0.85411887382690288</v>
      </c>
      <c r="AW11" s="31" t="str">
        <f t="shared" si="30"/>
        <v>Yes</v>
      </c>
      <c r="AX11" s="19">
        <v>0.22450000000000001</v>
      </c>
      <c r="AY11" s="35">
        <f t="shared" si="31"/>
        <v>0.37667785234899331</v>
      </c>
      <c r="AZ11" s="33" t="str">
        <f t="shared" si="32"/>
        <v>Yes</v>
      </c>
      <c r="BA11" s="20">
        <v>0.35</v>
      </c>
      <c r="BB11" s="27">
        <f t="shared" si="33"/>
        <v>0.53353658536585358</v>
      </c>
      <c r="BC11" s="31" t="str">
        <f t="shared" si="34"/>
        <v>Yes</v>
      </c>
      <c r="BD11" s="19">
        <v>0.35</v>
      </c>
      <c r="BE11" s="35">
        <f t="shared" si="35"/>
        <v>0.53353658536585358</v>
      </c>
      <c r="BF11" s="33" t="str">
        <f t="shared" si="36"/>
        <v>Yes</v>
      </c>
      <c r="BG11" s="20">
        <v>2.2698999999999998</v>
      </c>
      <c r="BH11" s="27">
        <f t="shared" si="37"/>
        <v>0.90534836657993623</v>
      </c>
      <c r="BI11" s="31" t="str">
        <f t="shared" si="38"/>
        <v>No</v>
      </c>
      <c r="BJ11" s="19">
        <v>0.32479999999999998</v>
      </c>
      <c r="BK11" s="35">
        <f t="shared" si="39"/>
        <v>0.12991999999999998</v>
      </c>
      <c r="BL11" s="33" t="str">
        <f t="shared" si="40"/>
        <v>No</v>
      </c>
      <c r="BM11" s="20">
        <v>0.1837</v>
      </c>
      <c r="BN11" s="27">
        <f t="shared" si="41"/>
        <v>0.16154910096818809</v>
      </c>
      <c r="BO11" s="31" t="str">
        <f t="shared" si="42"/>
        <v>No</v>
      </c>
      <c r="BP11" s="44">
        <f t="shared" si="43"/>
        <v>28.605250000000002</v>
      </c>
      <c r="BQ11" s="45">
        <f t="shared" si="44"/>
        <v>0.87697747247196689</v>
      </c>
      <c r="BR11" s="44" t="str">
        <f t="shared" si="45"/>
        <v>Yes</v>
      </c>
      <c r="BS11" s="19">
        <v>1.6400000000000001E-2</v>
      </c>
      <c r="BT11" s="35">
        <f t="shared" si="46"/>
        <v>2.6035878710906495E-2</v>
      </c>
      <c r="BU11" s="33" t="str">
        <f t="shared" si="47"/>
        <v>Yes</v>
      </c>
      <c r="BV11" s="20">
        <v>2.0419999999999998</v>
      </c>
      <c r="BW11" s="27">
        <f t="shared" si="48"/>
        <v>0.3009786619605323</v>
      </c>
      <c r="BX11" s="31" t="str">
        <f t="shared" si="49"/>
        <v>No</v>
      </c>
      <c r="BY11" s="19">
        <v>2.5</v>
      </c>
      <c r="BZ11" s="35">
        <f t="shared" si="50"/>
        <v>1</v>
      </c>
      <c r="CA11" s="33" t="str">
        <f t="shared" si="51"/>
        <v>Yes</v>
      </c>
      <c r="CB11" s="20">
        <v>0.2545</v>
      </c>
      <c r="CC11" s="27">
        <f t="shared" si="52"/>
        <v>0.50376088677751385</v>
      </c>
      <c r="CD11" s="31" t="str">
        <f t="shared" si="53"/>
        <v>Yes</v>
      </c>
      <c r="CE11" s="19">
        <v>0.23430000000000001</v>
      </c>
      <c r="CF11" s="35">
        <f t="shared" si="54"/>
        <v>0.12182226020081179</v>
      </c>
      <c r="CG11" s="33" t="str">
        <f t="shared" si="55"/>
        <v>Yes</v>
      </c>
      <c r="CH11" s="20">
        <v>0.50519999999999998</v>
      </c>
      <c r="CI11" s="27">
        <f t="shared" si="56"/>
        <v>1</v>
      </c>
      <c r="CJ11" s="31" t="str">
        <f t="shared" si="57"/>
        <v>Yes</v>
      </c>
      <c r="CK11" s="19">
        <v>0.52949999999999997</v>
      </c>
      <c r="CL11" s="35">
        <f t="shared" si="58"/>
        <v>0.37328163553048993</v>
      </c>
      <c r="CM11" s="33" t="str">
        <f t="shared" si="59"/>
        <v>No</v>
      </c>
      <c r="CN11" s="20">
        <v>8.1299999999999997E-2</v>
      </c>
      <c r="CO11" s="27">
        <f t="shared" si="60"/>
        <v>0.39105339105339104</v>
      </c>
      <c r="CP11" s="31" t="str">
        <f t="shared" si="61"/>
        <v>Yes</v>
      </c>
      <c r="CQ11" s="19">
        <v>0.2757</v>
      </c>
      <c r="CR11" s="35">
        <f t="shared" si="62"/>
        <v>0.45458368376787217</v>
      </c>
      <c r="CS11" s="33" t="str">
        <f t="shared" si="63"/>
        <v>No</v>
      </c>
      <c r="CT11" s="20">
        <v>0.1167</v>
      </c>
      <c r="CU11" s="27">
        <f t="shared" si="64"/>
        <v>0.21739940387481368</v>
      </c>
      <c r="CV11" s="31" t="str">
        <f t="shared" si="65"/>
        <v>No</v>
      </c>
      <c r="CW11" s="47">
        <f t="shared" si="66"/>
        <v>16.389000000000003</v>
      </c>
      <c r="CX11" s="48">
        <f t="shared" si="67"/>
        <v>0.72424097749014227</v>
      </c>
      <c r="CY11" s="47" t="str">
        <f t="shared" si="68"/>
        <v>Yes</v>
      </c>
      <c r="CZ11" s="17">
        <v>2.5</v>
      </c>
      <c r="DA11" s="35">
        <f t="shared" si="69"/>
        <v>1</v>
      </c>
      <c r="DB11" s="33" t="str">
        <f t="shared" si="70"/>
        <v>Yes</v>
      </c>
      <c r="DC11" s="18">
        <v>2.5</v>
      </c>
      <c r="DD11" s="27">
        <f t="shared" si="71"/>
        <v>1</v>
      </c>
      <c r="DE11" s="31" t="str">
        <f t="shared" si="72"/>
        <v>Yes</v>
      </c>
      <c r="DF11" s="17">
        <v>2.5</v>
      </c>
      <c r="DG11" s="35">
        <f t="shared" si="73"/>
        <v>1</v>
      </c>
      <c r="DH11" s="33" t="str">
        <f t="shared" si="74"/>
        <v>Yes</v>
      </c>
      <c r="DI11" s="18">
        <v>2.5</v>
      </c>
      <c r="DJ11" s="27">
        <f t="shared" si="75"/>
        <v>1</v>
      </c>
      <c r="DK11" s="31" t="str">
        <f t="shared" si="76"/>
        <v>Yes</v>
      </c>
      <c r="DL11" s="17">
        <v>1.2E-2</v>
      </c>
      <c r="DM11" s="35">
        <f t="shared" si="77"/>
        <v>0.1348314606741573</v>
      </c>
      <c r="DN11" s="33" t="str">
        <f t="shared" si="78"/>
        <v>Yes</v>
      </c>
      <c r="DO11" s="18">
        <v>2.5</v>
      </c>
      <c r="DP11" s="27">
        <f t="shared" si="79"/>
        <v>1</v>
      </c>
      <c r="DQ11" s="31" t="str">
        <f t="shared" si="80"/>
        <v>Yes</v>
      </c>
      <c r="DR11" s="17">
        <v>0.86639999999999995</v>
      </c>
      <c r="DS11" s="35">
        <f t="shared" si="81"/>
        <v>0.53257929677895255</v>
      </c>
      <c r="DT11" s="33" t="str">
        <f t="shared" si="82"/>
        <v>No</v>
      </c>
      <c r="DU11" s="18">
        <v>1.0076000000000001</v>
      </c>
      <c r="DV11" s="27">
        <f t="shared" si="83"/>
        <v>0.73349348474921749</v>
      </c>
      <c r="DW11" s="31" t="str">
        <f t="shared" si="84"/>
        <v>No</v>
      </c>
      <c r="DX11" s="17">
        <v>4.4200000000000003E-2</v>
      </c>
      <c r="DY11" s="35">
        <f t="shared" si="85"/>
        <v>0.10835989213042413</v>
      </c>
      <c r="DZ11" s="33" t="str">
        <f t="shared" si="86"/>
        <v>No</v>
      </c>
      <c r="EA11" s="18">
        <v>1.9807999999999999</v>
      </c>
      <c r="EB11" s="27">
        <f t="shared" si="87"/>
        <v>1</v>
      </c>
      <c r="EC11" s="31" t="str">
        <f t="shared" si="88"/>
        <v>Yes</v>
      </c>
      <c r="ED11" s="50">
        <f t="shared" si="89"/>
        <v>41.027499999999996</v>
      </c>
      <c r="EE11" s="51">
        <f t="shared" si="90"/>
        <v>0.99999999999999978</v>
      </c>
      <c r="EF11" s="50" t="str">
        <f t="shared" si="91"/>
        <v>Yes</v>
      </c>
    </row>
    <row r="12" spans="1:137" x14ac:dyDescent="0.2">
      <c r="A12" s="3">
        <v>10</v>
      </c>
      <c r="B12" s="11" t="s">
        <v>47</v>
      </c>
      <c r="C12" s="11" t="s">
        <v>45</v>
      </c>
      <c r="D12" s="3">
        <v>2</v>
      </c>
      <c r="E12" s="17">
        <v>5.4300000000000001E-2</v>
      </c>
      <c r="F12" s="14">
        <f t="shared" si="0"/>
        <v>0.24241071428571428</v>
      </c>
      <c r="G12" s="17" t="str">
        <f t="shared" si="1"/>
        <v>Yes</v>
      </c>
      <c r="H12" s="22">
        <v>3.0999999999999999E-3</v>
      </c>
      <c r="I12" s="27">
        <f t="shared" si="2"/>
        <v>2.4778195188234352E-3</v>
      </c>
      <c r="J12" s="31" t="str">
        <f t="shared" si="3"/>
        <v>No</v>
      </c>
      <c r="K12" s="29">
        <v>1.2412000000000001</v>
      </c>
      <c r="L12" s="14">
        <f t="shared" si="4"/>
        <v>1</v>
      </c>
      <c r="M12" s="17" t="str">
        <f t="shared" si="5"/>
        <v>Yes</v>
      </c>
      <c r="N12" s="18">
        <v>0.27389999999999998</v>
      </c>
      <c r="O12" s="27">
        <f t="shared" si="6"/>
        <v>0.78011962403873525</v>
      </c>
      <c r="P12" s="31" t="str">
        <f t="shared" si="7"/>
        <v>Yes</v>
      </c>
      <c r="Q12" s="17">
        <v>0.25679999999999997</v>
      </c>
      <c r="R12" s="14">
        <f t="shared" si="8"/>
        <v>1</v>
      </c>
      <c r="S12" s="17" t="str">
        <f t="shared" si="9"/>
        <v>Yes</v>
      </c>
      <c r="T12" s="18">
        <v>1.6554</v>
      </c>
      <c r="U12" s="27">
        <f t="shared" si="10"/>
        <v>0.83052378085490663</v>
      </c>
      <c r="V12" s="31" t="str">
        <f t="shared" si="11"/>
        <v>Yes</v>
      </c>
      <c r="W12" s="17">
        <v>2.0007999999999999</v>
      </c>
      <c r="X12" s="14">
        <f t="shared" si="12"/>
        <v>0.68752018082014843</v>
      </c>
      <c r="Y12" s="17" t="str">
        <f t="shared" si="13"/>
        <v>No</v>
      </c>
      <c r="Z12" s="18">
        <v>0.84599999999999997</v>
      </c>
      <c r="AA12" s="27">
        <f t="shared" si="14"/>
        <v>0.70529387244685282</v>
      </c>
      <c r="AB12" s="31" t="str">
        <f t="shared" si="15"/>
        <v>Yes</v>
      </c>
      <c r="AC12" s="17">
        <v>4.0000000000000001E-3</v>
      </c>
      <c r="AD12" s="14">
        <f t="shared" si="16"/>
        <v>1.0217113665389528E-2</v>
      </c>
      <c r="AE12" s="17" t="str">
        <f t="shared" si="17"/>
        <v>No</v>
      </c>
      <c r="AF12" s="18">
        <v>9.0499999999999997E-2</v>
      </c>
      <c r="AG12" s="27">
        <f t="shared" si="18"/>
        <v>0.70263975155279501</v>
      </c>
      <c r="AH12" s="31" t="str">
        <f t="shared" si="19"/>
        <v>Yes</v>
      </c>
      <c r="AI12" s="41">
        <f t="shared" si="20"/>
        <v>16.064999999999998</v>
      </c>
      <c r="AJ12" s="42">
        <f t="shared" si="21"/>
        <v>0.99999999999999967</v>
      </c>
      <c r="AK12" s="41" t="str">
        <f t="shared" si="22"/>
        <v>Yes</v>
      </c>
      <c r="AL12" s="17">
        <v>2.3125</v>
      </c>
      <c r="AM12" s="35">
        <f t="shared" si="23"/>
        <v>0.91887918360287135</v>
      </c>
      <c r="AN12" s="33" t="str">
        <f t="shared" si="24"/>
        <v>Yes</v>
      </c>
      <c r="AO12" s="18">
        <v>1.875</v>
      </c>
      <c r="AP12" s="27">
        <f t="shared" si="25"/>
        <v>0.75</v>
      </c>
      <c r="AQ12" s="31" t="str">
        <f t="shared" si="26"/>
        <v>Yes</v>
      </c>
      <c r="AR12" s="17">
        <v>2.3831000000000002</v>
      </c>
      <c r="AS12" s="35">
        <f t="shared" si="27"/>
        <v>0.9535451344430218</v>
      </c>
      <c r="AT12" s="33" t="str">
        <f t="shared" si="28"/>
        <v>No</v>
      </c>
      <c r="AU12" s="18">
        <v>0.59519999999999995</v>
      </c>
      <c r="AV12" s="27">
        <f t="shared" si="29"/>
        <v>0.43920750782064644</v>
      </c>
      <c r="AW12" s="31" t="str">
        <f t="shared" si="30"/>
        <v>No</v>
      </c>
      <c r="AX12" s="17">
        <v>0.59599999999999997</v>
      </c>
      <c r="AY12" s="35">
        <f t="shared" si="31"/>
        <v>1</v>
      </c>
      <c r="AZ12" s="33" t="str">
        <f t="shared" si="32"/>
        <v>Yes</v>
      </c>
      <c r="BA12" s="18">
        <v>0.20860000000000001</v>
      </c>
      <c r="BB12" s="27">
        <f t="shared" si="33"/>
        <v>0.31798780487804879</v>
      </c>
      <c r="BC12" s="31" t="str">
        <f t="shared" si="34"/>
        <v>No</v>
      </c>
      <c r="BD12" s="17">
        <v>0.20860000000000001</v>
      </c>
      <c r="BE12" s="35">
        <f t="shared" si="35"/>
        <v>0.31798780487804879</v>
      </c>
      <c r="BF12" s="33" t="str">
        <f t="shared" si="36"/>
        <v>No</v>
      </c>
      <c r="BG12" s="18">
        <v>2.2970000000000002</v>
      </c>
      <c r="BH12" s="27">
        <f t="shared" si="37"/>
        <v>0.92101763515466895</v>
      </c>
      <c r="BI12" s="31" t="str">
        <f t="shared" si="38"/>
        <v>Yes</v>
      </c>
      <c r="BJ12" s="17">
        <v>0.1883</v>
      </c>
      <c r="BK12" s="35">
        <f t="shared" si="39"/>
        <v>7.5319999999999998E-2</v>
      </c>
      <c r="BL12" s="33" t="str">
        <f t="shared" si="40"/>
        <v>No</v>
      </c>
      <c r="BM12" s="18">
        <v>0.58150000000000002</v>
      </c>
      <c r="BN12" s="27">
        <f t="shared" si="41"/>
        <v>0.52835408022130015</v>
      </c>
      <c r="BO12" s="31" t="str">
        <f t="shared" si="42"/>
        <v>No</v>
      </c>
      <c r="BP12" s="44">
        <f t="shared" si="43"/>
        <v>28.114499999999996</v>
      </c>
      <c r="BQ12" s="45">
        <f t="shared" si="44"/>
        <v>0.83731690069703968</v>
      </c>
      <c r="BR12" s="44" t="str">
        <f t="shared" si="45"/>
        <v>Yes</v>
      </c>
      <c r="BS12" s="17">
        <v>2.5000000000000001E-3</v>
      </c>
      <c r="BT12" s="35">
        <f t="shared" si="46"/>
        <v>3.9688839498333069E-3</v>
      </c>
      <c r="BU12" s="33" t="str">
        <f t="shared" si="47"/>
        <v>No</v>
      </c>
      <c r="BV12" s="18">
        <v>2.4436</v>
      </c>
      <c r="BW12" s="27">
        <f t="shared" si="48"/>
        <v>0.94529119204235512</v>
      </c>
      <c r="BX12" s="31" t="str">
        <f t="shared" si="49"/>
        <v>No</v>
      </c>
      <c r="BY12" s="17">
        <v>2.5</v>
      </c>
      <c r="BZ12" s="35">
        <f t="shared" si="50"/>
        <v>1</v>
      </c>
      <c r="CA12" s="33" t="str">
        <f t="shared" si="51"/>
        <v>Yes</v>
      </c>
      <c r="CB12" s="18">
        <v>0.22889999999999999</v>
      </c>
      <c r="CC12" s="27">
        <f t="shared" si="52"/>
        <v>0.45308788598574823</v>
      </c>
      <c r="CD12" s="31" t="str">
        <f t="shared" si="53"/>
        <v>Yes</v>
      </c>
      <c r="CE12" s="17">
        <v>0.16769999999999999</v>
      </c>
      <c r="CF12" s="35">
        <f t="shared" si="54"/>
        <v>8.6252937406537056E-2</v>
      </c>
      <c r="CG12" s="33" t="str">
        <f t="shared" si="55"/>
        <v>No</v>
      </c>
      <c r="CH12" s="18">
        <v>0.43659999999999999</v>
      </c>
      <c r="CI12" s="27">
        <f t="shared" si="56"/>
        <v>0.8615539858728557</v>
      </c>
      <c r="CJ12" s="31" t="str">
        <f t="shared" si="57"/>
        <v>Yes</v>
      </c>
      <c r="CK12" s="17">
        <v>0.29930000000000001</v>
      </c>
      <c r="CL12" s="35">
        <f t="shared" si="58"/>
        <v>0.21099753260486429</v>
      </c>
      <c r="CM12" s="33" t="str">
        <f t="shared" si="59"/>
        <v>No</v>
      </c>
      <c r="CN12" s="18">
        <v>5.5999999999999999E-3</v>
      </c>
      <c r="CO12" s="27">
        <f t="shared" si="60"/>
        <v>2.6936026936026935E-2</v>
      </c>
      <c r="CP12" s="31" t="str">
        <f t="shared" si="61"/>
        <v>No</v>
      </c>
      <c r="CQ12" s="17">
        <v>0.53510000000000002</v>
      </c>
      <c r="CR12" s="35">
        <f t="shared" si="62"/>
        <v>1</v>
      </c>
      <c r="CS12" s="33" t="str">
        <f t="shared" si="63"/>
        <v>Yes</v>
      </c>
      <c r="CT12" s="18">
        <v>0.35759999999999997</v>
      </c>
      <c r="CU12" s="27">
        <f t="shared" si="64"/>
        <v>0.66616989567809226</v>
      </c>
      <c r="CV12" s="31" t="str">
        <f t="shared" si="65"/>
        <v>Yes</v>
      </c>
      <c r="CW12" s="47">
        <f t="shared" si="66"/>
        <v>17.442249999999998</v>
      </c>
      <c r="CX12" s="48">
        <f t="shared" si="67"/>
        <v>0.79873746750835495</v>
      </c>
      <c r="CY12" s="47" t="str">
        <f t="shared" si="68"/>
        <v>Yes</v>
      </c>
      <c r="CZ12" s="17">
        <v>2.5</v>
      </c>
      <c r="DA12" s="35">
        <f t="shared" si="69"/>
        <v>1</v>
      </c>
      <c r="DB12" s="33" t="str">
        <f t="shared" si="70"/>
        <v>Yes</v>
      </c>
      <c r="DC12" s="18">
        <v>2.5</v>
      </c>
      <c r="DD12" s="27">
        <f t="shared" si="71"/>
        <v>1</v>
      </c>
      <c r="DE12" s="31" t="str">
        <f t="shared" si="72"/>
        <v>Yes</v>
      </c>
      <c r="DF12" s="17">
        <v>2.5</v>
      </c>
      <c r="DG12" s="35">
        <f t="shared" si="73"/>
        <v>1</v>
      </c>
      <c r="DH12" s="33" t="str">
        <f t="shared" si="74"/>
        <v>Yes</v>
      </c>
      <c r="DI12" s="18">
        <v>2.5</v>
      </c>
      <c r="DJ12" s="27">
        <f t="shared" si="75"/>
        <v>1</v>
      </c>
      <c r="DK12" s="31" t="str">
        <f t="shared" si="76"/>
        <v>Yes</v>
      </c>
      <c r="DL12" s="17">
        <v>1.1000000000000001E-3</v>
      </c>
      <c r="DM12" s="35">
        <f t="shared" si="77"/>
        <v>1.2359550561797755E-2</v>
      </c>
      <c r="DN12" s="33" t="str">
        <f t="shared" si="78"/>
        <v>No</v>
      </c>
      <c r="DO12" s="18">
        <v>2.5</v>
      </c>
      <c r="DP12" s="27">
        <f t="shared" si="79"/>
        <v>1</v>
      </c>
      <c r="DQ12" s="31" t="str">
        <f t="shared" si="80"/>
        <v>Yes</v>
      </c>
      <c r="DR12" s="17">
        <v>0.98640000000000005</v>
      </c>
      <c r="DS12" s="35">
        <f t="shared" si="81"/>
        <v>0.60634374231620358</v>
      </c>
      <c r="DT12" s="33" t="str">
        <f t="shared" si="82"/>
        <v>Yes</v>
      </c>
      <c r="DU12" s="18">
        <v>0.99950000000000006</v>
      </c>
      <c r="DV12" s="27">
        <f t="shared" si="83"/>
        <v>0.72759700080075718</v>
      </c>
      <c r="DW12" s="31" t="str">
        <f t="shared" si="84"/>
        <v>No</v>
      </c>
      <c r="DX12" s="17">
        <v>0.37940000000000002</v>
      </c>
      <c r="DY12" s="35">
        <f t="shared" si="85"/>
        <v>0.9301299338073058</v>
      </c>
      <c r="DZ12" s="33" t="str">
        <f t="shared" si="86"/>
        <v>Yes</v>
      </c>
      <c r="EA12" s="18">
        <v>1.5005999999999999</v>
      </c>
      <c r="EB12" s="27">
        <f t="shared" si="87"/>
        <v>0.7575726978998385</v>
      </c>
      <c r="EC12" s="31" t="str">
        <f t="shared" si="88"/>
        <v>No</v>
      </c>
      <c r="ED12" s="50">
        <f t="shared" si="89"/>
        <v>40.917500000000004</v>
      </c>
      <c r="EE12" s="51">
        <f t="shared" si="90"/>
        <v>0.99644461682665897</v>
      </c>
      <c r="EF12" s="50" t="str">
        <f t="shared" si="91"/>
        <v>Yes</v>
      </c>
    </row>
    <row r="13" spans="1:137" x14ac:dyDescent="0.2">
      <c r="A13" s="3">
        <v>11</v>
      </c>
      <c r="B13" s="11" t="s">
        <v>48</v>
      </c>
      <c r="C13" s="11" t="s">
        <v>46</v>
      </c>
      <c r="D13" s="3">
        <v>2</v>
      </c>
      <c r="E13" s="17">
        <v>4.0300000000000002E-2</v>
      </c>
      <c r="F13" s="14">
        <f t="shared" si="0"/>
        <v>0.17991071428571428</v>
      </c>
      <c r="G13" s="17" t="str">
        <f t="shared" si="1"/>
        <v>Yes</v>
      </c>
      <c r="H13" s="22">
        <v>4.4000000000000003E-3</v>
      </c>
      <c r="I13" s="27">
        <f t="shared" si="2"/>
        <v>3.5169051234913277E-3</v>
      </c>
      <c r="J13" s="31" t="str">
        <f t="shared" si="3"/>
        <v>No</v>
      </c>
      <c r="K13" s="29">
        <v>0.34860000000000002</v>
      </c>
      <c r="L13" s="14">
        <f t="shared" si="4"/>
        <v>0.28085723493393489</v>
      </c>
      <c r="M13" s="17" t="str">
        <f t="shared" si="5"/>
        <v>Yes</v>
      </c>
      <c r="N13" s="18">
        <v>0.21060000000000001</v>
      </c>
      <c r="O13" s="27">
        <f t="shared" si="6"/>
        <v>0.59982910851609228</v>
      </c>
      <c r="P13" s="31" t="str">
        <f t="shared" si="7"/>
        <v>No</v>
      </c>
      <c r="Q13" s="17">
        <v>0.16950000000000001</v>
      </c>
      <c r="R13" s="14">
        <f t="shared" si="8"/>
        <v>0.6600467289719627</v>
      </c>
      <c r="S13" s="17" t="str">
        <f t="shared" si="9"/>
        <v>Yes</v>
      </c>
      <c r="T13" s="18">
        <v>1.7567999999999999</v>
      </c>
      <c r="U13" s="27">
        <f t="shared" si="10"/>
        <v>0.88139674894641773</v>
      </c>
      <c r="V13" s="31" t="str">
        <f t="shared" si="11"/>
        <v>Yes</v>
      </c>
      <c r="W13" s="17">
        <v>2.3338999999999999</v>
      </c>
      <c r="X13" s="14">
        <f t="shared" si="12"/>
        <v>0.95640942847917321</v>
      </c>
      <c r="Y13" s="17" t="str">
        <f t="shared" si="13"/>
        <v>No</v>
      </c>
      <c r="Z13" s="18">
        <v>0.7702</v>
      </c>
      <c r="AA13" s="27">
        <f t="shared" si="14"/>
        <v>0.64210087536473526</v>
      </c>
      <c r="AB13" s="31" t="str">
        <f t="shared" si="15"/>
        <v>Yes</v>
      </c>
      <c r="AC13" s="17">
        <v>5.4999999999999997E-3</v>
      </c>
      <c r="AD13" s="14">
        <f t="shared" si="16"/>
        <v>1.4048531289910599E-2</v>
      </c>
      <c r="AE13" s="17" t="str">
        <f t="shared" si="17"/>
        <v>No</v>
      </c>
      <c r="AF13" s="18">
        <v>6.8999999999999999E-3</v>
      </c>
      <c r="AG13" s="27">
        <f t="shared" si="18"/>
        <v>5.3571428571428568E-2</v>
      </c>
      <c r="AH13" s="31" t="str">
        <f t="shared" si="19"/>
        <v>No</v>
      </c>
      <c r="AI13" s="41">
        <f t="shared" si="20"/>
        <v>14.11675</v>
      </c>
      <c r="AJ13" s="42">
        <f t="shared" si="21"/>
        <v>0.83227875344352609</v>
      </c>
      <c r="AK13" s="41" t="str">
        <f t="shared" si="22"/>
        <v>Yes</v>
      </c>
      <c r="AL13" s="17">
        <v>2.3125</v>
      </c>
      <c r="AM13" s="35">
        <f t="shared" si="23"/>
        <v>0.91887918360287135</v>
      </c>
      <c r="AN13" s="33" t="str">
        <f t="shared" si="24"/>
        <v>Yes</v>
      </c>
      <c r="AO13" s="18">
        <v>2.5</v>
      </c>
      <c r="AP13" s="27">
        <f t="shared" si="25"/>
        <v>1</v>
      </c>
      <c r="AQ13" s="31" t="str">
        <f t="shared" si="26"/>
        <v>Yes</v>
      </c>
      <c r="AR13" s="17">
        <v>2.3513999999999999</v>
      </c>
      <c r="AS13" s="35">
        <f t="shared" si="27"/>
        <v>0.94086107554417409</v>
      </c>
      <c r="AT13" s="33" t="str">
        <f t="shared" si="28"/>
        <v>No</v>
      </c>
      <c r="AU13" s="18">
        <v>0.98819999999999997</v>
      </c>
      <c r="AV13" s="27">
        <f t="shared" si="29"/>
        <v>0.84900938477580812</v>
      </c>
      <c r="AW13" s="31" t="str">
        <f t="shared" si="30"/>
        <v>Yes</v>
      </c>
      <c r="AX13" s="17">
        <v>5.3600000000000002E-2</v>
      </c>
      <c r="AY13" s="35">
        <f t="shared" si="31"/>
        <v>8.9932885906040275E-2</v>
      </c>
      <c r="AZ13" s="33" t="str">
        <f t="shared" si="32"/>
        <v>No</v>
      </c>
      <c r="BA13" s="18">
        <v>0.2445</v>
      </c>
      <c r="BB13" s="27">
        <f t="shared" si="33"/>
        <v>0.37271341463414631</v>
      </c>
      <c r="BC13" s="31" t="str">
        <f t="shared" si="34"/>
        <v>No</v>
      </c>
      <c r="BD13" s="17">
        <v>0.2445</v>
      </c>
      <c r="BE13" s="35">
        <f t="shared" si="35"/>
        <v>0.37271341463414631</v>
      </c>
      <c r="BF13" s="33" t="str">
        <f t="shared" si="36"/>
        <v>No</v>
      </c>
      <c r="BG13" s="18">
        <v>2.3494000000000002</v>
      </c>
      <c r="BH13" s="27">
        <f t="shared" si="37"/>
        <v>0.95131540907776813</v>
      </c>
      <c r="BI13" s="31" t="str">
        <f t="shared" si="38"/>
        <v>Yes</v>
      </c>
      <c r="BJ13" s="17">
        <v>0.1787</v>
      </c>
      <c r="BK13" s="35">
        <f t="shared" si="39"/>
        <v>7.1480000000000002E-2</v>
      </c>
      <c r="BL13" s="33" t="str">
        <f t="shared" si="40"/>
        <v>No</v>
      </c>
      <c r="BM13" s="18">
        <v>0.82820000000000005</v>
      </c>
      <c r="BN13" s="27">
        <f t="shared" si="41"/>
        <v>0.75583218072844638</v>
      </c>
      <c r="BO13" s="31" t="str">
        <f t="shared" si="42"/>
        <v>Yes</v>
      </c>
      <c r="BP13" s="44">
        <f t="shared" si="43"/>
        <v>30.127499999999998</v>
      </c>
      <c r="BQ13" s="45">
        <f t="shared" si="44"/>
        <v>0.99999999999999967</v>
      </c>
      <c r="BR13" s="44" t="str">
        <f t="shared" si="45"/>
        <v>Yes</v>
      </c>
      <c r="BS13" s="17">
        <v>2.5000000000000001E-3</v>
      </c>
      <c r="BT13" s="35">
        <f t="shared" si="46"/>
        <v>3.9688839498333069E-3</v>
      </c>
      <c r="BU13" s="33" t="str">
        <f t="shared" si="47"/>
        <v>No</v>
      </c>
      <c r="BV13" s="18">
        <v>2.4058000000000002</v>
      </c>
      <c r="BW13" s="27">
        <f t="shared" si="48"/>
        <v>0.88464623776672568</v>
      </c>
      <c r="BX13" s="31" t="str">
        <f t="shared" si="49"/>
        <v>No</v>
      </c>
      <c r="BY13" s="17">
        <v>2.5</v>
      </c>
      <c r="BZ13" s="35">
        <f t="shared" si="50"/>
        <v>1</v>
      </c>
      <c r="CA13" s="33" t="str">
        <f t="shared" si="51"/>
        <v>Yes</v>
      </c>
      <c r="CB13" s="18">
        <v>0.33100000000000002</v>
      </c>
      <c r="CC13" s="27">
        <f t="shared" si="52"/>
        <v>0.65518606492478237</v>
      </c>
      <c r="CD13" s="31" t="str">
        <f t="shared" si="53"/>
        <v>Yes</v>
      </c>
      <c r="CE13" s="17">
        <v>0.1731</v>
      </c>
      <c r="CF13" s="35">
        <f t="shared" si="54"/>
        <v>8.9136936552018792E-2</v>
      </c>
      <c r="CG13" s="33" t="str">
        <f t="shared" si="55"/>
        <v>No</v>
      </c>
      <c r="CH13" s="18">
        <v>0.25309999999999999</v>
      </c>
      <c r="CI13" s="27">
        <f t="shared" si="56"/>
        <v>0.49122098890010091</v>
      </c>
      <c r="CJ13" s="31" t="str">
        <f t="shared" si="57"/>
        <v>Yes</v>
      </c>
      <c r="CK13" s="17">
        <v>0.1787</v>
      </c>
      <c r="CL13" s="35">
        <f t="shared" si="58"/>
        <v>0.12597814592879802</v>
      </c>
      <c r="CM13" s="33" t="str">
        <f t="shared" si="59"/>
        <v>No</v>
      </c>
      <c r="CN13" s="18">
        <v>7.7000000000000002E-3</v>
      </c>
      <c r="CO13" s="27">
        <f t="shared" si="60"/>
        <v>3.7037037037037035E-2</v>
      </c>
      <c r="CP13" s="31" t="str">
        <f t="shared" si="61"/>
        <v>No</v>
      </c>
      <c r="CQ13" s="17">
        <v>0.3931</v>
      </c>
      <c r="CR13" s="35">
        <f t="shared" si="62"/>
        <v>0.70142977291841879</v>
      </c>
      <c r="CS13" s="33" t="str">
        <f t="shared" si="63"/>
        <v>Yes</v>
      </c>
      <c r="CT13" s="18">
        <v>0.22559999999999999</v>
      </c>
      <c r="CU13" s="27">
        <f t="shared" si="64"/>
        <v>0.42026825633383003</v>
      </c>
      <c r="CV13" s="31" t="str">
        <f t="shared" si="65"/>
        <v>Yes</v>
      </c>
      <c r="CW13" s="47">
        <f t="shared" si="66"/>
        <v>16.176499999999997</v>
      </c>
      <c r="CX13" s="48">
        <f t="shared" si="67"/>
        <v>0.70921082878008224</v>
      </c>
      <c r="CY13" s="47" t="str">
        <f t="shared" si="68"/>
        <v>Yes</v>
      </c>
      <c r="CZ13" s="17">
        <v>2.5</v>
      </c>
      <c r="DA13" s="35">
        <f t="shared" si="69"/>
        <v>1</v>
      </c>
      <c r="DB13" s="33" t="str">
        <f t="shared" si="70"/>
        <v>Yes</v>
      </c>
      <c r="DC13" s="18">
        <v>2.5</v>
      </c>
      <c r="DD13" s="27">
        <f t="shared" si="71"/>
        <v>1</v>
      </c>
      <c r="DE13" s="31" t="str">
        <f t="shared" si="72"/>
        <v>Yes</v>
      </c>
      <c r="DF13" s="17">
        <v>2.5</v>
      </c>
      <c r="DG13" s="35">
        <f t="shared" si="73"/>
        <v>1</v>
      </c>
      <c r="DH13" s="33" t="str">
        <f t="shared" si="74"/>
        <v>Yes</v>
      </c>
      <c r="DI13" s="18">
        <v>2.5</v>
      </c>
      <c r="DJ13" s="27">
        <f t="shared" si="75"/>
        <v>1</v>
      </c>
      <c r="DK13" s="31" t="str">
        <f t="shared" si="76"/>
        <v>Yes</v>
      </c>
      <c r="DL13" s="17">
        <v>2E-3</v>
      </c>
      <c r="DM13" s="35">
        <f t="shared" si="77"/>
        <v>2.2471910112359553E-2</v>
      </c>
      <c r="DN13" s="33" t="str">
        <f t="shared" si="78"/>
        <v>No</v>
      </c>
      <c r="DO13" s="18">
        <v>2.5</v>
      </c>
      <c r="DP13" s="27">
        <f t="shared" si="79"/>
        <v>1</v>
      </c>
      <c r="DQ13" s="31" t="str">
        <f t="shared" si="80"/>
        <v>Yes</v>
      </c>
      <c r="DR13" s="17">
        <v>0.88</v>
      </c>
      <c r="DS13" s="35">
        <f t="shared" si="81"/>
        <v>0.54093926727317432</v>
      </c>
      <c r="DT13" s="33" t="str">
        <f t="shared" si="82"/>
        <v>No</v>
      </c>
      <c r="DU13" s="18">
        <v>0.70779999999999998</v>
      </c>
      <c r="DV13" s="27">
        <f t="shared" si="83"/>
        <v>0.5152507825580549</v>
      </c>
      <c r="DW13" s="31" t="str">
        <f t="shared" si="84"/>
        <v>No</v>
      </c>
      <c r="DX13" s="17">
        <v>0.38919999999999999</v>
      </c>
      <c r="DY13" s="35">
        <f t="shared" si="85"/>
        <v>0.95415543025251293</v>
      </c>
      <c r="DZ13" s="33" t="str">
        <f t="shared" si="86"/>
        <v>Yes</v>
      </c>
      <c r="EA13" s="18">
        <v>1.31</v>
      </c>
      <c r="EB13" s="27">
        <f t="shared" si="87"/>
        <v>0.66134894991922466</v>
      </c>
      <c r="EC13" s="31" t="str">
        <f t="shared" si="88"/>
        <v>No</v>
      </c>
      <c r="ED13" s="50">
        <f t="shared" si="89"/>
        <v>39.472499999999997</v>
      </c>
      <c r="EE13" s="51">
        <f t="shared" si="90"/>
        <v>0.94973981059504164</v>
      </c>
      <c r="EF13" s="50" t="str">
        <f t="shared" si="91"/>
        <v>No</v>
      </c>
    </row>
    <row r="14" spans="1:137" x14ac:dyDescent="0.2">
      <c r="A14" s="3">
        <v>12</v>
      </c>
      <c r="B14" s="11" t="s">
        <v>48</v>
      </c>
      <c r="C14" s="11" t="s">
        <v>49</v>
      </c>
      <c r="D14" s="3">
        <v>2</v>
      </c>
      <c r="E14" s="17">
        <v>1.4E-2</v>
      </c>
      <c r="F14" s="14">
        <f t="shared" si="0"/>
        <v>6.25E-2</v>
      </c>
      <c r="G14" s="17" t="str">
        <f t="shared" si="1"/>
        <v>No</v>
      </c>
      <c r="H14" s="22">
        <v>5.4999999999999997E-3</v>
      </c>
      <c r="I14" s="27">
        <f t="shared" si="2"/>
        <v>4.3961314043641586E-3</v>
      </c>
      <c r="J14" s="31" t="str">
        <f t="shared" si="3"/>
        <v>No</v>
      </c>
      <c r="K14" s="29">
        <v>0.38529999999999998</v>
      </c>
      <c r="L14" s="14">
        <f t="shared" si="4"/>
        <v>0.31042539477924586</v>
      </c>
      <c r="M14" s="17" t="str">
        <f t="shared" si="5"/>
        <v>Yes</v>
      </c>
      <c r="N14" s="18">
        <v>0.3196</v>
      </c>
      <c r="O14" s="27">
        <f t="shared" si="6"/>
        <v>0.91028197094844765</v>
      </c>
      <c r="P14" s="31" t="str">
        <f t="shared" si="7"/>
        <v>Yes</v>
      </c>
      <c r="Q14" s="17">
        <v>0.1409</v>
      </c>
      <c r="R14" s="14">
        <f t="shared" si="8"/>
        <v>0.54867601246105924</v>
      </c>
      <c r="S14" s="17" t="str">
        <f t="shared" si="9"/>
        <v>Yes</v>
      </c>
      <c r="T14" s="18">
        <v>1.7567999999999999</v>
      </c>
      <c r="U14" s="27">
        <f t="shared" si="10"/>
        <v>0.88139674894641773</v>
      </c>
      <c r="V14" s="31" t="str">
        <f t="shared" si="11"/>
        <v>Yes</v>
      </c>
      <c r="W14" s="17">
        <v>2.2881999999999998</v>
      </c>
      <c r="X14" s="14">
        <f t="shared" si="12"/>
        <v>0.91951888924765879</v>
      </c>
      <c r="Y14" s="17" t="str">
        <f t="shared" si="13"/>
        <v>No</v>
      </c>
      <c r="Z14" s="18">
        <v>0.88380000000000003</v>
      </c>
      <c r="AA14" s="27">
        <f t="shared" si="14"/>
        <v>0.73680700291788248</v>
      </c>
      <c r="AB14" s="31" t="str">
        <f t="shared" si="15"/>
        <v>Yes</v>
      </c>
      <c r="AC14" s="17">
        <v>2.0999999999999999E-3</v>
      </c>
      <c r="AD14" s="14">
        <f t="shared" si="16"/>
        <v>5.3639846743295016E-3</v>
      </c>
      <c r="AE14" s="17" t="str">
        <f t="shared" si="17"/>
        <v>No</v>
      </c>
      <c r="AF14" s="18">
        <v>1.2800000000000001E-2</v>
      </c>
      <c r="AG14" s="27">
        <f t="shared" si="18"/>
        <v>9.9378881987577647E-2</v>
      </c>
      <c r="AH14" s="31" t="str">
        <f t="shared" si="19"/>
        <v>No</v>
      </c>
      <c r="AI14" s="41">
        <f t="shared" si="20"/>
        <v>14.522499999999999</v>
      </c>
      <c r="AJ14" s="42">
        <f t="shared" si="21"/>
        <v>0.86720902203856731</v>
      </c>
      <c r="AK14" s="41" t="str">
        <f t="shared" si="22"/>
        <v>Yes</v>
      </c>
      <c r="AL14" s="17">
        <v>2.375</v>
      </c>
      <c r="AM14" s="35">
        <f t="shared" si="23"/>
        <v>0.9729309002853932</v>
      </c>
      <c r="AN14" s="33" t="str">
        <f t="shared" si="24"/>
        <v>Yes</v>
      </c>
      <c r="AO14" s="18">
        <v>2.5</v>
      </c>
      <c r="AP14" s="27">
        <f t="shared" si="25"/>
        <v>1</v>
      </c>
      <c r="AQ14" s="31" t="str">
        <f t="shared" si="26"/>
        <v>Yes</v>
      </c>
      <c r="AR14" s="17">
        <v>2.2543000000000002</v>
      </c>
      <c r="AS14" s="35">
        <f t="shared" si="27"/>
        <v>0.90200864276568504</v>
      </c>
      <c r="AT14" s="33" t="str">
        <f t="shared" si="28"/>
        <v>No</v>
      </c>
      <c r="AU14" s="18">
        <v>0.6633</v>
      </c>
      <c r="AV14" s="27">
        <f t="shared" si="29"/>
        <v>0.51021897810218975</v>
      </c>
      <c r="AW14" s="31" t="str">
        <f t="shared" si="30"/>
        <v>No</v>
      </c>
      <c r="AX14" s="17">
        <v>0.10920000000000001</v>
      </c>
      <c r="AY14" s="35">
        <f t="shared" si="31"/>
        <v>0.18322147651006712</v>
      </c>
      <c r="AZ14" s="33" t="str">
        <f t="shared" si="32"/>
        <v>No</v>
      </c>
      <c r="BA14" s="18">
        <v>0.20119999999999999</v>
      </c>
      <c r="BB14" s="27">
        <f t="shared" si="33"/>
        <v>0.30670731707317073</v>
      </c>
      <c r="BC14" s="31" t="str">
        <f t="shared" si="34"/>
        <v>No</v>
      </c>
      <c r="BD14" s="17">
        <v>0.20119999999999999</v>
      </c>
      <c r="BE14" s="35">
        <f t="shared" si="35"/>
        <v>0.30670731707317073</v>
      </c>
      <c r="BF14" s="33" t="str">
        <f t="shared" si="36"/>
        <v>No</v>
      </c>
      <c r="BG14" s="18">
        <v>1.4637</v>
      </c>
      <c r="BH14" s="27">
        <f t="shared" si="37"/>
        <v>0.43920208152645268</v>
      </c>
      <c r="BI14" s="31" t="str">
        <f t="shared" si="38"/>
        <v>No</v>
      </c>
      <c r="BJ14" s="17">
        <v>0.14380000000000001</v>
      </c>
      <c r="BK14" s="35">
        <f t="shared" si="39"/>
        <v>5.7520000000000002E-2</v>
      </c>
      <c r="BL14" s="33" t="str">
        <f t="shared" si="40"/>
        <v>No</v>
      </c>
      <c r="BM14" s="18">
        <v>0.8145</v>
      </c>
      <c r="BN14" s="27">
        <f t="shared" si="41"/>
        <v>0.74319963116643617</v>
      </c>
      <c r="BO14" s="31" t="str">
        <f t="shared" si="42"/>
        <v>Yes</v>
      </c>
      <c r="BP14" s="44">
        <f t="shared" si="43"/>
        <v>26.8155</v>
      </c>
      <c r="BQ14" s="45">
        <f t="shared" si="44"/>
        <v>0.73233659965653086</v>
      </c>
      <c r="BR14" s="44" t="str">
        <f t="shared" si="45"/>
        <v>No</v>
      </c>
      <c r="BS14" s="17">
        <v>4.1000000000000003E-3</v>
      </c>
      <c r="BT14" s="35">
        <f t="shared" si="46"/>
        <v>6.5089696777266238E-3</v>
      </c>
      <c r="BU14" s="33" t="str">
        <f t="shared" si="47"/>
        <v>No</v>
      </c>
      <c r="BV14" s="18">
        <v>2.4049</v>
      </c>
      <c r="BW14" s="27">
        <f t="shared" si="48"/>
        <v>0.88320231028397245</v>
      </c>
      <c r="BX14" s="31" t="str">
        <f t="shared" si="49"/>
        <v>No</v>
      </c>
      <c r="BY14" s="17">
        <v>2.5</v>
      </c>
      <c r="BZ14" s="35">
        <f t="shared" si="50"/>
        <v>1</v>
      </c>
      <c r="CA14" s="33" t="str">
        <f t="shared" si="51"/>
        <v>Yes</v>
      </c>
      <c r="CB14" s="18">
        <v>0.24379999999999999</v>
      </c>
      <c r="CC14" s="27">
        <f t="shared" si="52"/>
        <v>0.48258115597783058</v>
      </c>
      <c r="CD14" s="31" t="str">
        <f t="shared" si="53"/>
        <v>Yes</v>
      </c>
      <c r="CE14" s="17">
        <v>0.1956</v>
      </c>
      <c r="CF14" s="35">
        <f t="shared" si="54"/>
        <v>0.10115359965819268</v>
      </c>
      <c r="CG14" s="33" t="str">
        <f t="shared" si="55"/>
        <v>No</v>
      </c>
      <c r="CH14" s="18">
        <v>0.17960000000000001</v>
      </c>
      <c r="CI14" s="27">
        <f t="shared" si="56"/>
        <v>0.34288597376387486</v>
      </c>
      <c r="CJ14" s="31" t="str">
        <f t="shared" si="57"/>
        <v>No</v>
      </c>
      <c r="CK14" s="17">
        <v>0.21240000000000001</v>
      </c>
      <c r="CL14" s="35">
        <f t="shared" si="58"/>
        <v>0.14973563623545999</v>
      </c>
      <c r="CM14" s="33" t="str">
        <f t="shared" si="59"/>
        <v>No</v>
      </c>
      <c r="CN14" s="18">
        <v>1.18E-2</v>
      </c>
      <c r="CO14" s="27">
        <f t="shared" si="60"/>
        <v>5.6758056758056757E-2</v>
      </c>
      <c r="CP14" s="31" t="str">
        <f t="shared" si="61"/>
        <v>No</v>
      </c>
      <c r="CQ14" s="17">
        <v>0.46560000000000001</v>
      </c>
      <c r="CR14" s="35">
        <f t="shared" si="62"/>
        <v>0.85386879730866272</v>
      </c>
      <c r="CS14" s="33" t="str">
        <f t="shared" si="63"/>
        <v>Yes</v>
      </c>
      <c r="CT14" s="18">
        <v>0.3679</v>
      </c>
      <c r="CU14" s="27">
        <f t="shared" si="64"/>
        <v>0.68535767511177337</v>
      </c>
      <c r="CV14" s="31" t="str">
        <f t="shared" si="65"/>
        <v>Yes</v>
      </c>
      <c r="CW14" s="47">
        <f t="shared" si="66"/>
        <v>16.464250000000003</v>
      </c>
      <c r="CX14" s="48">
        <f t="shared" si="67"/>
        <v>0.72956341838629279</v>
      </c>
      <c r="CY14" s="47" t="str">
        <f t="shared" si="68"/>
        <v>Yes</v>
      </c>
      <c r="CZ14" s="17">
        <v>2.5</v>
      </c>
      <c r="DA14" s="35">
        <f t="shared" si="69"/>
        <v>1</v>
      </c>
      <c r="DB14" s="33" t="str">
        <f t="shared" si="70"/>
        <v>Yes</v>
      </c>
      <c r="DC14" s="18">
        <v>2.5</v>
      </c>
      <c r="DD14" s="27">
        <f t="shared" si="71"/>
        <v>1</v>
      </c>
      <c r="DE14" s="31" t="str">
        <f t="shared" si="72"/>
        <v>Yes</v>
      </c>
      <c r="DF14" s="17">
        <v>2.5</v>
      </c>
      <c r="DG14" s="35">
        <f t="shared" si="73"/>
        <v>1</v>
      </c>
      <c r="DH14" s="33" t="str">
        <f t="shared" si="74"/>
        <v>Yes</v>
      </c>
      <c r="DI14" s="18">
        <v>2.5</v>
      </c>
      <c r="DJ14" s="27">
        <f t="shared" si="75"/>
        <v>1</v>
      </c>
      <c r="DK14" s="31" t="str">
        <f t="shared" si="76"/>
        <v>Yes</v>
      </c>
      <c r="DL14" s="17">
        <v>0</v>
      </c>
      <c r="DM14" s="35">
        <f t="shared" si="77"/>
        <v>0</v>
      </c>
      <c r="DN14" s="33" t="str">
        <f t="shared" si="78"/>
        <v>No</v>
      </c>
      <c r="DO14" s="18">
        <v>2.5</v>
      </c>
      <c r="DP14" s="27">
        <f t="shared" si="79"/>
        <v>1</v>
      </c>
      <c r="DQ14" s="31" t="str">
        <f t="shared" si="80"/>
        <v>Yes</v>
      </c>
      <c r="DR14" s="17">
        <v>0.877</v>
      </c>
      <c r="DS14" s="35">
        <f t="shared" si="81"/>
        <v>0.53909515613474301</v>
      </c>
      <c r="DT14" s="33" t="str">
        <f t="shared" si="82"/>
        <v>No</v>
      </c>
      <c r="DU14" s="18">
        <v>1.0247999999999999</v>
      </c>
      <c r="DV14" s="27">
        <f t="shared" si="83"/>
        <v>0.7460144136274296</v>
      </c>
      <c r="DW14" s="31" t="str">
        <f t="shared" si="84"/>
        <v>Yes</v>
      </c>
      <c r="DX14" s="17">
        <v>0.32879999999999998</v>
      </c>
      <c r="DY14" s="35">
        <f t="shared" si="85"/>
        <v>0.80607992154939934</v>
      </c>
      <c r="DZ14" s="33" t="str">
        <f t="shared" si="86"/>
        <v>Yes</v>
      </c>
      <c r="EA14" s="18">
        <v>1.3137000000000001</v>
      </c>
      <c r="EB14" s="27">
        <f t="shared" si="87"/>
        <v>0.66321688206785145</v>
      </c>
      <c r="EC14" s="31" t="str">
        <f t="shared" si="88"/>
        <v>No</v>
      </c>
      <c r="ED14" s="50">
        <f t="shared" si="89"/>
        <v>40.110750000000003</v>
      </c>
      <c r="EE14" s="51">
        <f t="shared" si="90"/>
        <v>0.97036911341672327</v>
      </c>
      <c r="EF14" s="50" t="str">
        <f t="shared" si="91"/>
        <v>No</v>
      </c>
    </row>
    <row r="15" spans="1:137" x14ac:dyDescent="0.2">
      <c r="A15" s="3">
        <v>13</v>
      </c>
      <c r="B15" s="11" t="s">
        <v>50</v>
      </c>
      <c r="C15" s="11" t="s">
        <v>51</v>
      </c>
      <c r="D15" s="3">
        <v>2</v>
      </c>
      <c r="E15" s="17">
        <v>5.1000000000000004E-3</v>
      </c>
      <c r="F15" s="14">
        <f t="shared" si="0"/>
        <v>2.2767857142857145E-2</v>
      </c>
      <c r="G15" s="17" t="str">
        <f t="shared" si="1"/>
        <v>No</v>
      </c>
      <c r="H15" s="22">
        <v>1.38E-2</v>
      </c>
      <c r="I15" s="27">
        <f t="shared" si="2"/>
        <v>1.1030293341859163E-2</v>
      </c>
      <c r="J15" s="31" t="str">
        <f t="shared" si="3"/>
        <v>No</v>
      </c>
      <c r="K15" s="29">
        <v>0.31850000000000001</v>
      </c>
      <c r="L15" s="14">
        <f t="shared" si="4"/>
        <v>0.25660650982919753</v>
      </c>
      <c r="M15" s="17" t="str">
        <f t="shared" si="5"/>
        <v>Yes</v>
      </c>
      <c r="N15" s="18">
        <v>0.2114</v>
      </c>
      <c r="O15" s="27">
        <f t="shared" si="6"/>
        <v>0.60210766163486185</v>
      </c>
      <c r="P15" s="31" t="str">
        <f t="shared" si="7"/>
        <v>No</v>
      </c>
      <c r="Q15" s="17">
        <v>0.10249999999999999</v>
      </c>
      <c r="R15" s="14">
        <f t="shared" si="8"/>
        <v>0.39914330218068539</v>
      </c>
      <c r="S15" s="17" t="str">
        <f t="shared" si="9"/>
        <v>No</v>
      </c>
      <c r="T15" s="18">
        <v>1.9932000000000001</v>
      </c>
      <c r="U15" s="27">
        <f t="shared" si="10"/>
        <v>1</v>
      </c>
      <c r="V15" s="31" t="str">
        <f t="shared" si="11"/>
        <v>Yes</v>
      </c>
      <c r="W15" s="17">
        <v>2.3058999999999998</v>
      </c>
      <c r="X15" s="14">
        <f t="shared" si="12"/>
        <v>0.93380690991281867</v>
      </c>
      <c r="Y15" s="17" t="str">
        <f t="shared" si="13"/>
        <v>No</v>
      </c>
      <c r="Z15" s="18">
        <v>0.21460000000000001</v>
      </c>
      <c r="AA15" s="27">
        <f t="shared" si="14"/>
        <v>0.17890787828261775</v>
      </c>
      <c r="AB15" s="31" t="str">
        <f t="shared" si="15"/>
        <v>No</v>
      </c>
      <c r="AC15" s="17">
        <v>8.0000000000000004E-4</v>
      </c>
      <c r="AD15" s="14">
        <f t="shared" si="16"/>
        <v>2.0434227330779057E-3</v>
      </c>
      <c r="AE15" s="17" t="str">
        <f t="shared" si="17"/>
        <v>No</v>
      </c>
      <c r="AF15" s="18">
        <v>2.5600000000000001E-2</v>
      </c>
      <c r="AG15" s="27">
        <f t="shared" si="18"/>
        <v>0.19875776397515529</v>
      </c>
      <c r="AH15" s="31" t="str">
        <f t="shared" si="19"/>
        <v>No</v>
      </c>
      <c r="AI15" s="41">
        <f t="shared" si="20"/>
        <v>12.9785</v>
      </c>
      <c r="AJ15" s="42">
        <f t="shared" si="21"/>
        <v>0.73428891184572997</v>
      </c>
      <c r="AK15" s="41" t="str">
        <f t="shared" si="22"/>
        <v>Yes</v>
      </c>
      <c r="AL15" s="17">
        <v>2.2812999999999999</v>
      </c>
      <c r="AM15" s="35">
        <f t="shared" si="23"/>
        <v>0.89189656663495631</v>
      </c>
      <c r="AN15" s="33" t="str">
        <f t="shared" si="24"/>
        <v>Yes</v>
      </c>
      <c r="AO15" s="18">
        <v>2.5</v>
      </c>
      <c r="AP15" s="27">
        <f t="shared" si="25"/>
        <v>1</v>
      </c>
      <c r="AQ15" s="31" t="str">
        <f t="shared" si="26"/>
        <v>Yes</v>
      </c>
      <c r="AR15" s="17">
        <v>2.2564000000000002</v>
      </c>
      <c r="AS15" s="35">
        <f t="shared" si="27"/>
        <v>0.90284891165172865</v>
      </c>
      <c r="AT15" s="33" t="str">
        <f t="shared" si="28"/>
        <v>No</v>
      </c>
      <c r="AU15" s="18">
        <v>0.3196</v>
      </c>
      <c r="AV15" s="27">
        <f t="shared" si="29"/>
        <v>0.15182481751824817</v>
      </c>
      <c r="AW15" s="31" t="str">
        <f t="shared" si="30"/>
        <v>No</v>
      </c>
      <c r="AX15" s="17">
        <v>0.27</v>
      </c>
      <c r="AY15" s="35">
        <f t="shared" si="31"/>
        <v>0.45302013422818799</v>
      </c>
      <c r="AZ15" s="33" t="str">
        <f t="shared" si="32"/>
        <v>Yes</v>
      </c>
      <c r="BA15" s="18">
        <v>0.16470000000000001</v>
      </c>
      <c r="BB15" s="27">
        <f t="shared" si="33"/>
        <v>0.25106707317073174</v>
      </c>
      <c r="BC15" s="31" t="str">
        <f t="shared" si="34"/>
        <v>No</v>
      </c>
      <c r="BD15" s="17">
        <v>0.16470000000000001</v>
      </c>
      <c r="BE15" s="35">
        <f t="shared" si="35"/>
        <v>0.25106707317073174</v>
      </c>
      <c r="BF15" s="33" t="str">
        <f t="shared" si="36"/>
        <v>No</v>
      </c>
      <c r="BG15" s="18">
        <v>2.2143999999999999</v>
      </c>
      <c r="BH15" s="27">
        <f t="shared" si="37"/>
        <v>0.87325816710031789</v>
      </c>
      <c r="BI15" s="31" t="str">
        <f t="shared" si="38"/>
        <v>No</v>
      </c>
      <c r="BJ15" s="17">
        <v>0.1172</v>
      </c>
      <c r="BK15" s="35">
        <f t="shared" si="39"/>
        <v>4.6879999999999998E-2</v>
      </c>
      <c r="BL15" s="33" t="str">
        <f t="shared" si="40"/>
        <v>No</v>
      </c>
      <c r="BM15" s="18">
        <v>0.33129999999999998</v>
      </c>
      <c r="BN15" s="27">
        <f t="shared" si="41"/>
        <v>0.29764868603042877</v>
      </c>
      <c r="BO15" s="31" t="str">
        <f t="shared" si="42"/>
        <v>No</v>
      </c>
      <c r="BP15" s="44">
        <f t="shared" si="43"/>
        <v>26.549000000000003</v>
      </c>
      <c r="BQ15" s="45">
        <f t="shared" si="44"/>
        <v>0.71079907061319347</v>
      </c>
      <c r="BR15" s="44" t="str">
        <f t="shared" si="45"/>
        <v>No</v>
      </c>
      <c r="BS15" s="17">
        <v>8.9999999999999998E-4</v>
      </c>
      <c r="BT15" s="35">
        <f t="shared" si="46"/>
        <v>1.4287982219399905E-3</v>
      </c>
      <c r="BU15" s="33" t="str">
        <f t="shared" si="47"/>
        <v>No</v>
      </c>
      <c r="BV15" s="18">
        <v>2.3986999999999998</v>
      </c>
      <c r="BW15" s="27">
        <f t="shared" si="48"/>
        <v>0.87325525429167306</v>
      </c>
      <c r="BX15" s="31" t="str">
        <f t="shared" si="49"/>
        <v>No</v>
      </c>
      <c r="BY15" s="17">
        <v>2.5</v>
      </c>
      <c r="BZ15" s="35">
        <f t="shared" si="50"/>
        <v>1</v>
      </c>
      <c r="CA15" s="33" t="str">
        <f t="shared" si="51"/>
        <v>Yes</v>
      </c>
      <c r="CB15" s="18">
        <v>8.1299999999999997E-2</v>
      </c>
      <c r="CC15" s="27">
        <f t="shared" si="52"/>
        <v>0.16092636579572447</v>
      </c>
      <c r="CD15" s="31" t="str">
        <f t="shared" si="53"/>
        <v>No</v>
      </c>
      <c r="CE15" s="17">
        <v>8.5999999999999993E-2</v>
      </c>
      <c r="CF15" s="35">
        <f t="shared" si="54"/>
        <v>4.2619098483230075E-2</v>
      </c>
      <c r="CG15" s="33" t="str">
        <f t="shared" si="55"/>
        <v>No</v>
      </c>
      <c r="CH15" s="18">
        <v>0.17760000000000001</v>
      </c>
      <c r="CI15" s="27">
        <f t="shared" si="56"/>
        <v>0.33884964682139251</v>
      </c>
      <c r="CJ15" s="31" t="str">
        <f t="shared" si="57"/>
        <v>No</v>
      </c>
      <c r="CK15" s="17">
        <v>0.52249999999999996</v>
      </c>
      <c r="CL15" s="35">
        <f t="shared" si="58"/>
        <v>0.36834684525907646</v>
      </c>
      <c r="CM15" s="33" t="str">
        <f t="shared" si="59"/>
        <v>No</v>
      </c>
      <c r="CN15" s="18">
        <v>0</v>
      </c>
      <c r="CO15" s="27">
        <f t="shared" si="60"/>
        <v>0</v>
      </c>
      <c r="CP15" s="31" t="str">
        <f t="shared" si="61"/>
        <v>No</v>
      </c>
      <c r="CQ15" s="17">
        <v>0.29730000000000001</v>
      </c>
      <c r="CR15" s="35">
        <f t="shared" si="62"/>
        <v>0.5</v>
      </c>
      <c r="CS15" s="33" t="str">
        <f t="shared" si="63"/>
        <v>No</v>
      </c>
      <c r="CT15" s="18">
        <v>9.9500000000000005E-2</v>
      </c>
      <c r="CU15" s="27">
        <f t="shared" si="64"/>
        <v>0.18535767511177345</v>
      </c>
      <c r="CV15" s="31" t="str">
        <f t="shared" si="65"/>
        <v>No</v>
      </c>
      <c r="CW15" s="47">
        <f t="shared" si="66"/>
        <v>15.4095</v>
      </c>
      <c r="CX15" s="48">
        <f t="shared" si="67"/>
        <v>0.65496083320071441</v>
      </c>
      <c r="CY15" s="47" t="str">
        <f t="shared" si="68"/>
        <v>No</v>
      </c>
      <c r="CZ15" s="17">
        <v>2.5</v>
      </c>
      <c r="DA15" s="35">
        <f t="shared" si="69"/>
        <v>1</v>
      </c>
      <c r="DB15" s="33" t="str">
        <f t="shared" si="70"/>
        <v>Yes</v>
      </c>
      <c r="DC15" s="18">
        <v>2.5</v>
      </c>
      <c r="DD15" s="27">
        <f t="shared" si="71"/>
        <v>1</v>
      </c>
      <c r="DE15" s="31" t="str">
        <f t="shared" si="72"/>
        <v>Yes</v>
      </c>
      <c r="DF15" s="17">
        <v>2.5</v>
      </c>
      <c r="DG15" s="35">
        <f t="shared" si="73"/>
        <v>1</v>
      </c>
      <c r="DH15" s="33" t="str">
        <f t="shared" si="74"/>
        <v>Yes</v>
      </c>
      <c r="DI15" s="18">
        <v>2.5</v>
      </c>
      <c r="DJ15" s="27">
        <f t="shared" si="75"/>
        <v>1</v>
      </c>
      <c r="DK15" s="31" t="str">
        <f t="shared" si="76"/>
        <v>Yes</v>
      </c>
      <c r="DL15" s="17">
        <v>0</v>
      </c>
      <c r="DM15" s="35">
        <f t="shared" si="77"/>
        <v>0</v>
      </c>
      <c r="DN15" s="33" t="str">
        <f t="shared" si="78"/>
        <v>No</v>
      </c>
      <c r="DO15" s="18">
        <v>2.5</v>
      </c>
      <c r="DP15" s="27">
        <f t="shared" si="79"/>
        <v>1</v>
      </c>
      <c r="DQ15" s="31" t="str">
        <f t="shared" si="80"/>
        <v>Yes</v>
      </c>
      <c r="DR15" s="17">
        <v>0.90649999999999997</v>
      </c>
      <c r="DS15" s="35">
        <f t="shared" si="81"/>
        <v>0.55722891566265054</v>
      </c>
      <c r="DT15" s="33" t="str">
        <f t="shared" si="82"/>
        <v>No</v>
      </c>
      <c r="DU15" s="18">
        <v>1.0179</v>
      </c>
      <c r="DV15" s="27">
        <f t="shared" si="83"/>
        <v>0.74099148285651895</v>
      </c>
      <c r="DW15" s="31" t="str">
        <f t="shared" si="84"/>
        <v>No</v>
      </c>
      <c r="DX15" s="17">
        <v>0.2233</v>
      </c>
      <c r="DY15" s="35">
        <f t="shared" si="85"/>
        <v>0.5474380975729346</v>
      </c>
      <c r="DZ15" s="33" t="str">
        <f t="shared" si="86"/>
        <v>Yes</v>
      </c>
      <c r="EA15" s="18">
        <v>1.5781000000000001</v>
      </c>
      <c r="EB15" s="27">
        <f t="shared" si="87"/>
        <v>0.79669830371567052</v>
      </c>
      <c r="EC15" s="31" t="str">
        <f t="shared" si="88"/>
        <v>No</v>
      </c>
      <c r="ED15" s="50">
        <f t="shared" si="89"/>
        <v>40.564500000000002</v>
      </c>
      <c r="EE15" s="51">
        <f t="shared" si="90"/>
        <v>0.98503506900675519</v>
      </c>
      <c r="EF15" s="50" t="str">
        <f t="shared" si="91"/>
        <v>Yes</v>
      </c>
    </row>
    <row r="16" spans="1:137" x14ac:dyDescent="0.2">
      <c r="A16" s="3">
        <v>14</v>
      </c>
      <c r="B16" s="11" t="s">
        <v>47</v>
      </c>
      <c r="C16" s="11" t="s">
        <v>52</v>
      </c>
      <c r="D16" s="3">
        <v>2</v>
      </c>
      <c r="E16" s="19">
        <v>3.0300000000000001E-2</v>
      </c>
      <c r="F16" s="14">
        <f t="shared" si="0"/>
        <v>0.13526785714285713</v>
      </c>
      <c r="G16" s="17" t="str">
        <f t="shared" si="1"/>
        <v>No</v>
      </c>
      <c r="H16" s="23">
        <v>1.38E-2</v>
      </c>
      <c r="I16" s="27">
        <f t="shared" si="2"/>
        <v>1.1030293341859163E-2</v>
      </c>
      <c r="J16" s="31" t="str">
        <f t="shared" si="3"/>
        <v>No</v>
      </c>
      <c r="K16" s="30">
        <v>9.11E-2</v>
      </c>
      <c r="L16" s="14">
        <f t="shared" si="4"/>
        <v>7.3396712858524005E-2</v>
      </c>
      <c r="M16" s="17" t="str">
        <f t="shared" si="5"/>
        <v>No</v>
      </c>
      <c r="N16" s="20">
        <v>0.34470000000000001</v>
      </c>
      <c r="O16" s="27">
        <f t="shared" si="6"/>
        <v>0.98177157504984325</v>
      </c>
      <c r="P16" s="31" t="str">
        <f t="shared" si="7"/>
        <v>Yes</v>
      </c>
      <c r="Q16" s="19">
        <v>0.1148</v>
      </c>
      <c r="R16" s="14">
        <f t="shared" si="8"/>
        <v>0.44704049844236765</v>
      </c>
      <c r="S16" s="17" t="str">
        <f t="shared" si="9"/>
        <v>No</v>
      </c>
      <c r="T16" s="20">
        <v>1.6554</v>
      </c>
      <c r="U16" s="27">
        <f t="shared" si="10"/>
        <v>0.83052378085490663</v>
      </c>
      <c r="V16" s="31" t="str">
        <f t="shared" si="11"/>
        <v>Yes</v>
      </c>
      <c r="W16" s="19">
        <v>2.3641000000000001</v>
      </c>
      <c r="X16" s="14">
        <f t="shared" si="12"/>
        <v>0.98078785921859857</v>
      </c>
      <c r="Y16" s="17" t="str">
        <f t="shared" si="13"/>
        <v>Yes</v>
      </c>
      <c r="Z16" s="20">
        <v>0.70709999999999995</v>
      </c>
      <c r="AA16" s="27">
        <f t="shared" si="14"/>
        <v>0.58949562317632342</v>
      </c>
      <c r="AB16" s="31" t="str">
        <f t="shared" si="15"/>
        <v>Yes</v>
      </c>
      <c r="AC16" s="19">
        <v>9.9000000000000008E-3</v>
      </c>
      <c r="AD16" s="14">
        <f t="shared" si="16"/>
        <v>2.528735632183908E-2</v>
      </c>
      <c r="AE16" s="17" t="str">
        <f t="shared" si="17"/>
        <v>No</v>
      </c>
      <c r="AF16" s="20">
        <v>1.0800000000000001E-2</v>
      </c>
      <c r="AG16" s="27">
        <f t="shared" si="18"/>
        <v>8.3850931677018639E-2</v>
      </c>
      <c r="AH16" s="31" t="str">
        <f t="shared" si="19"/>
        <v>No</v>
      </c>
      <c r="AI16" s="41">
        <f t="shared" si="20"/>
        <v>13.354999999999997</v>
      </c>
      <c r="AJ16" s="42">
        <f t="shared" si="21"/>
        <v>0.76670110192837426</v>
      </c>
      <c r="AK16" s="41" t="str">
        <f t="shared" si="22"/>
        <v>Yes</v>
      </c>
      <c r="AL16" s="19">
        <v>2.3125</v>
      </c>
      <c r="AM16" s="35">
        <f t="shared" si="23"/>
        <v>0.91887918360287135</v>
      </c>
      <c r="AN16" s="33" t="str">
        <f t="shared" si="24"/>
        <v>Yes</v>
      </c>
      <c r="AO16" s="20">
        <v>1.875</v>
      </c>
      <c r="AP16" s="27">
        <f t="shared" si="25"/>
        <v>0.75</v>
      </c>
      <c r="AQ16" s="31" t="str">
        <f t="shared" si="26"/>
        <v>Yes</v>
      </c>
      <c r="AR16" s="19">
        <v>2.3649</v>
      </c>
      <c r="AS16" s="35">
        <f t="shared" si="27"/>
        <v>0.94626280409731112</v>
      </c>
      <c r="AT16" s="33" t="str">
        <f t="shared" si="28"/>
        <v>No</v>
      </c>
      <c r="AU16" s="20">
        <v>0.91180000000000005</v>
      </c>
      <c r="AV16" s="27">
        <f t="shared" si="29"/>
        <v>0.76934306569343058</v>
      </c>
      <c r="AW16" s="31" t="str">
        <f t="shared" si="30"/>
        <v>No</v>
      </c>
      <c r="AX16" s="19">
        <v>0.12479999999999999</v>
      </c>
      <c r="AY16" s="35">
        <f t="shared" si="31"/>
        <v>0.20939597315436242</v>
      </c>
      <c r="AZ16" s="33" t="str">
        <f t="shared" si="32"/>
        <v>No</v>
      </c>
      <c r="BA16" s="20">
        <v>0.20030000000000001</v>
      </c>
      <c r="BB16" s="27">
        <f t="shared" si="33"/>
        <v>0.30533536585365856</v>
      </c>
      <c r="BC16" s="31" t="str">
        <f t="shared" si="34"/>
        <v>No</v>
      </c>
      <c r="BD16" s="19">
        <v>0.20030000000000001</v>
      </c>
      <c r="BE16" s="35">
        <f t="shared" si="35"/>
        <v>0.30533536585365856</v>
      </c>
      <c r="BF16" s="33" t="str">
        <f t="shared" si="36"/>
        <v>No</v>
      </c>
      <c r="BG16" s="20">
        <v>1.4514</v>
      </c>
      <c r="BH16" s="27">
        <f t="shared" si="37"/>
        <v>0.43209019947961835</v>
      </c>
      <c r="BI16" s="31" t="str">
        <f t="shared" si="38"/>
        <v>No</v>
      </c>
      <c r="BJ16" s="19">
        <v>0.16320000000000001</v>
      </c>
      <c r="BK16" s="35">
        <f t="shared" si="39"/>
        <v>6.5280000000000005E-2</v>
      </c>
      <c r="BL16" s="33" t="str">
        <f t="shared" si="40"/>
        <v>No</v>
      </c>
      <c r="BM16" s="20">
        <v>0.73270000000000002</v>
      </c>
      <c r="BN16" s="27">
        <f t="shared" si="41"/>
        <v>0.66777316735822967</v>
      </c>
      <c r="BO16" s="31" t="str">
        <f t="shared" si="42"/>
        <v>Yes</v>
      </c>
      <c r="BP16" s="44">
        <f t="shared" si="43"/>
        <v>25.84225</v>
      </c>
      <c r="BQ16" s="45">
        <f t="shared" si="44"/>
        <v>0.65368219012021411</v>
      </c>
      <c r="BR16" s="44" t="str">
        <f t="shared" si="45"/>
        <v>No</v>
      </c>
      <c r="BS16" s="19">
        <v>1.5E-3</v>
      </c>
      <c r="BT16" s="35">
        <f t="shared" si="46"/>
        <v>2.381330369899984E-3</v>
      </c>
      <c r="BU16" s="33" t="str">
        <f t="shared" si="47"/>
        <v>No</v>
      </c>
      <c r="BV16" s="20">
        <v>2.4777</v>
      </c>
      <c r="BW16" s="27">
        <f t="shared" si="48"/>
        <v>1</v>
      </c>
      <c r="BX16" s="31" t="str">
        <f t="shared" si="49"/>
        <v>Yes</v>
      </c>
      <c r="BY16" s="19">
        <v>2.5</v>
      </c>
      <c r="BZ16" s="35">
        <f t="shared" si="50"/>
        <v>1</v>
      </c>
      <c r="CA16" s="33" t="str">
        <f t="shared" si="51"/>
        <v>Yes</v>
      </c>
      <c r="CB16" s="20">
        <v>0.10059999999999999</v>
      </c>
      <c r="CC16" s="27">
        <f t="shared" si="52"/>
        <v>0.19912905779889153</v>
      </c>
      <c r="CD16" s="31" t="str">
        <f t="shared" si="53"/>
        <v>No</v>
      </c>
      <c r="CE16" s="19">
        <v>0.11940000000000001</v>
      </c>
      <c r="CF16" s="35">
        <f t="shared" si="54"/>
        <v>6.045716727195044E-2</v>
      </c>
      <c r="CG16" s="33" t="str">
        <f t="shared" si="55"/>
        <v>No</v>
      </c>
      <c r="CH16" s="20">
        <v>6.9099999999999995E-2</v>
      </c>
      <c r="CI16" s="27">
        <f t="shared" si="56"/>
        <v>0.11987891019172552</v>
      </c>
      <c r="CJ16" s="31" t="str">
        <f t="shared" si="57"/>
        <v>No</v>
      </c>
      <c r="CK16" s="19">
        <v>0.20799999999999999</v>
      </c>
      <c r="CL16" s="35">
        <f t="shared" si="58"/>
        <v>0.14663376806485723</v>
      </c>
      <c r="CM16" s="33" t="str">
        <f t="shared" si="59"/>
        <v>No</v>
      </c>
      <c r="CN16" s="20">
        <v>2.9000000000000001E-2</v>
      </c>
      <c r="CO16" s="27">
        <f t="shared" si="60"/>
        <v>0.1394901394901395</v>
      </c>
      <c r="CP16" s="31" t="str">
        <f t="shared" si="61"/>
        <v>Yes</v>
      </c>
      <c r="CQ16" s="19">
        <v>0.3931</v>
      </c>
      <c r="CR16" s="35">
        <f t="shared" si="62"/>
        <v>0.70142977291841879</v>
      </c>
      <c r="CS16" s="33" t="str">
        <f t="shared" si="63"/>
        <v>Yes</v>
      </c>
      <c r="CT16" s="20">
        <v>0.12609999999999999</v>
      </c>
      <c r="CU16" s="27">
        <f t="shared" si="64"/>
        <v>0.2349105812220566</v>
      </c>
      <c r="CV16" s="31" t="str">
        <f t="shared" si="65"/>
        <v>No</v>
      </c>
      <c r="CW16" s="47">
        <f t="shared" si="66"/>
        <v>15.061250000000001</v>
      </c>
      <c r="CX16" s="48">
        <f t="shared" si="67"/>
        <v>0.63032907184411091</v>
      </c>
      <c r="CY16" s="47" t="str">
        <f t="shared" si="68"/>
        <v>No</v>
      </c>
      <c r="CZ16" s="19">
        <v>2.5</v>
      </c>
      <c r="DA16" s="35">
        <f t="shared" si="69"/>
        <v>1</v>
      </c>
      <c r="DB16" s="33" t="str">
        <f t="shared" si="70"/>
        <v>Yes</v>
      </c>
      <c r="DC16" s="20">
        <v>2.5</v>
      </c>
      <c r="DD16" s="27">
        <f t="shared" si="71"/>
        <v>1</v>
      </c>
      <c r="DE16" s="31" t="str">
        <f t="shared" si="72"/>
        <v>Yes</v>
      </c>
      <c r="DF16" s="19">
        <v>2.5</v>
      </c>
      <c r="DG16" s="35">
        <f t="shared" si="73"/>
        <v>1</v>
      </c>
      <c r="DH16" s="33" t="str">
        <f t="shared" si="74"/>
        <v>Yes</v>
      </c>
      <c r="DI16" s="20">
        <v>2.5</v>
      </c>
      <c r="DJ16" s="27">
        <f t="shared" si="75"/>
        <v>1</v>
      </c>
      <c r="DK16" s="31" t="str">
        <f t="shared" si="76"/>
        <v>Yes</v>
      </c>
      <c r="DL16" s="19">
        <v>2.2000000000000001E-3</v>
      </c>
      <c r="DM16" s="35">
        <f t="shared" si="77"/>
        <v>2.4719101123595509E-2</v>
      </c>
      <c r="DN16" s="33" t="str">
        <f t="shared" si="78"/>
        <v>No</v>
      </c>
      <c r="DO16" s="20">
        <v>2.5</v>
      </c>
      <c r="DP16" s="27">
        <f t="shared" si="79"/>
        <v>1</v>
      </c>
      <c r="DQ16" s="31" t="str">
        <f t="shared" si="80"/>
        <v>Yes</v>
      </c>
      <c r="DR16" s="19">
        <v>0.86860000000000004</v>
      </c>
      <c r="DS16" s="35">
        <f t="shared" si="81"/>
        <v>0.53393164494713552</v>
      </c>
      <c r="DT16" s="33" t="str">
        <f t="shared" si="82"/>
        <v>No</v>
      </c>
      <c r="DU16" s="20">
        <v>1.0007999999999999</v>
      </c>
      <c r="DV16" s="27">
        <f t="shared" si="83"/>
        <v>0.72854335007643589</v>
      </c>
      <c r="DW16" s="31" t="str">
        <f t="shared" si="84"/>
        <v>No</v>
      </c>
      <c r="DX16" s="19">
        <v>0.13170000000000001</v>
      </c>
      <c r="DY16" s="35">
        <f t="shared" si="85"/>
        <v>0.3228732532483452</v>
      </c>
      <c r="DZ16" s="33" t="str">
        <f t="shared" si="86"/>
        <v>No</v>
      </c>
      <c r="EA16" s="20">
        <v>1.5766</v>
      </c>
      <c r="EB16" s="27">
        <f t="shared" si="87"/>
        <v>0.7959410339256866</v>
      </c>
      <c r="EC16" s="31" t="str">
        <f t="shared" si="88"/>
        <v>No</v>
      </c>
      <c r="ED16" s="50">
        <f t="shared" si="89"/>
        <v>40.199750000000002</v>
      </c>
      <c r="EE16" s="51">
        <f t="shared" si="90"/>
        <v>0.97324574162060828</v>
      </c>
      <c r="EF16" s="50" t="str">
        <f t="shared" si="91"/>
        <v>No</v>
      </c>
    </row>
    <row r="17" spans="1:136" x14ac:dyDescent="0.2">
      <c r="A17" s="3">
        <v>15</v>
      </c>
      <c r="B17" s="11" t="s">
        <v>48</v>
      </c>
      <c r="C17" s="11" t="s">
        <v>54</v>
      </c>
      <c r="D17" s="3">
        <v>2</v>
      </c>
      <c r="E17" s="19">
        <v>2.98E-2</v>
      </c>
      <c r="F17" s="14">
        <f t="shared" si="0"/>
        <v>0.13303571428571428</v>
      </c>
      <c r="G17" s="17" t="str">
        <f t="shared" si="1"/>
        <v>No</v>
      </c>
      <c r="H17" s="23">
        <v>2.8E-3</v>
      </c>
      <c r="I17" s="27">
        <f t="shared" si="2"/>
        <v>2.2380305331308448E-3</v>
      </c>
      <c r="J17" s="31" t="str">
        <f t="shared" si="3"/>
        <v>No</v>
      </c>
      <c r="K17" s="30">
        <v>0</v>
      </c>
      <c r="L17" s="14">
        <f t="shared" si="4"/>
        <v>0</v>
      </c>
      <c r="M17" s="17" t="str">
        <f t="shared" si="5"/>
        <v>No</v>
      </c>
      <c r="N17" s="20">
        <v>0.249</v>
      </c>
      <c r="O17" s="27">
        <f t="shared" si="6"/>
        <v>0.70919965821703213</v>
      </c>
      <c r="P17" s="31" t="str">
        <f t="shared" si="7"/>
        <v>Yes</v>
      </c>
      <c r="Q17" s="19">
        <v>8.0199999999999994E-2</v>
      </c>
      <c r="R17" s="14">
        <f t="shared" si="8"/>
        <v>0.31230529595015577</v>
      </c>
      <c r="S17" s="17" t="str">
        <f t="shared" si="9"/>
        <v>No</v>
      </c>
      <c r="T17" s="20">
        <v>1.7567999999999999</v>
      </c>
      <c r="U17" s="27">
        <f t="shared" si="10"/>
        <v>0.88139674894641773</v>
      </c>
      <c r="V17" s="31" t="str">
        <f t="shared" si="11"/>
        <v>Yes</v>
      </c>
      <c r="W17" s="19">
        <v>2.294</v>
      </c>
      <c r="X17" s="14">
        <f t="shared" si="12"/>
        <v>0.92420083952211807</v>
      </c>
      <c r="Y17" s="17" t="str">
        <f t="shared" si="13"/>
        <v>No</v>
      </c>
      <c r="Z17" s="20">
        <v>0.32829999999999998</v>
      </c>
      <c r="AA17" s="27">
        <f t="shared" si="14"/>
        <v>0.27369737390579407</v>
      </c>
      <c r="AB17" s="31" t="str">
        <f t="shared" si="15"/>
        <v>No</v>
      </c>
      <c r="AC17" s="19">
        <v>9.4999999999999998E-3</v>
      </c>
      <c r="AD17" s="14">
        <f t="shared" si="16"/>
        <v>2.4265644955300127E-2</v>
      </c>
      <c r="AE17" s="17" t="str">
        <f t="shared" si="17"/>
        <v>No</v>
      </c>
      <c r="AF17" s="20">
        <v>0</v>
      </c>
      <c r="AG17" s="27">
        <f t="shared" si="18"/>
        <v>0</v>
      </c>
      <c r="AH17" s="31" t="str">
        <f t="shared" si="19"/>
        <v>No</v>
      </c>
      <c r="AI17" s="41">
        <f t="shared" si="20"/>
        <v>11.876000000000001</v>
      </c>
      <c r="AJ17" s="42">
        <f t="shared" si="21"/>
        <v>0.63937672176308546</v>
      </c>
      <c r="AK17" s="41" t="str">
        <f t="shared" si="22"/>
        <v>No</v>
      </c>
      <c r="AL17" s="19">
        <v>2.4062999999999999</v>
      </c>
      <c r="AM17" s="35">
        <f t="shared" si="23"/>
        <v>1</v>
      </c>
      <c r="AN17" s="33" t="str">
        <f t="shared" si="24"/>
        <v>Yes</v>
      </c>
      <c r="AO17" s="20">
        <v>2.5</v>
      </c>
      <c r="AP17" s="27">
        <f t="shared" si="25"/>
        <v>1</v>
      </c>
      <c r="AQ17" s="31" t="str">
        <f t="shared" si="26"/>
        <v>Yes</v>
      </c>
      <c r="AR17" s="19">
        <v>2.1587999999999998</v>
      </c>
      <c r="AS17" s="35">
        <f t="shared" si="27"/>
        <v>0.86379641485275283</v>
      </c>
      <c r="AT17" s="33" t="str">
        <f t="shared" si="28"/>
        <v>No</v>
      </c>
      <c r="AU17" s="20">
        <v>0.74850000000000005</v>
      </c>
      <c r="AV17" s="27">
        <f t="shared" si="29"/>
        <v>0.59906152241918664</v>
      </c>
      <c r="AW17" s="31" t="str">
        <f t="shared" si="30"/>
        <v>No</v>
      </c>
      <c r="AX17" s="19">
        <v>0.33119999999999999</v>
      </c>
      <c r="AY17" s="35">
        <f t="shared" si="31"/>
        <v>0.55570469798657718</v>
      </c>
      <c r="AZ17" s="33" t="str">
        <f t="shared" si="32"/>
        <v>Yes</v>
      </c>
      <c r="BA17" s="20">
        <v>0.1575</v>
      </c>
      <c r="BB17" s="27">
        <f t="shared" si="33"/>
        <v>0.24009146341463414</v>
      </c>
      <c r="BC17" s="31" t="str">
        <f t="shared" si="34"/>
        <v>No</v>
      </c>
      <c r="BD17" s="19">
        <v>0.1575</v>
      </c>
      <c r="BE17" s="35">
        <f t="shared" si="35"/>
        <v>0.24009146341463414</v>
      </c>
      <c r="BF17" s="33" t="str">
        <f t="shared" si="36"/>
        <v>No</v>
      </c>
      <c r="BG17" s="20">
        <v>2.2263000000000002</v>
      </c>
      <c r="BH17" s="27">
        <f t="shared" si="37"/>
        <v>0.88013876843018213</v>
      </c>
      <c r="BI17" s="31" t="str">
        <f t="shared" si="38"/>
        <v>No</v>
      </c>
      <c r="BJ17" s="19">
        <v>8.9700000000000002E-2</v>
      </c>
      <c r="BK17" s="35">
        <f t="shared" si="39"/>
        <v>3.5880000000000002E-2</v>
      </c>
      <c r="BL17" s="33" t="str">
        <f t="shared" si="40"/>
        <v>No</v>
      </c>
      <c r="BM17" s="20">
        <v>0.86719999999999997</v>
      </c>
      <c r="BN17" s="27">
        <f t="shared" si="41"/>
        <v>0.79179345320424155</v>
      </c>
      <c r="BO17" s="31" t="str">
        <f t="shared" si="42"/>
        <v>Yes</v>
      </c>
      <c r="BP17" s="44">
        <f t="shared" si="43"/>
        <v>29.107500000000002</v>
      </c>
      <c r="BQ17" s="45">
        <f t="shared" si="44"/>
        <v>0.9175674310536418</v>
      </c>
      <c r="BR17" s="44" t="str">
        <f t="shared" si="45"/>
        <v>Yes</v>
      </c>
      <c r="BS17" s="19">
        <v>1.9E-3</v>
      </c>
      <c r="BT17" s="35">
        <f t="shared" si="46"/>
        <v>3.016351801873313E-3</v>
      </c>
      <c r="BU17" s="33" t="str">
        <f t="shared" si="47"/>
        <v>No</v>
      </c>
      <c r="BV17" s="20">
        <v>2.3717999999999999</v>
      </c>
      <c r="BW17" s="27">
        <f t="shared" si="48"/>
        <v>0.83009786619605308</v>
      </c>
      <c r="BX17" s="31" t="str">
        <f t="shared" si="49"/>
        <v>No</v>
      </c>
      <c r="BY17" s="19">
        <v>2.5</v>
      </c>
      <c r="BZ17" s="35">
        <f t="shared" si="50"/>
        <v>1</v>
      </c>
      <c r="CA17" s="33" t="str">
        <f t="shared" si="51"/>
        <v>Yes</v>
      </c>
      <c r="CB17" s="20">
        <v>0.17</v>
      </c>
      <c r="CC17" s="27">
        <f t="shared" si="52"/>
        <v>0.33650039588281871</v>
      </c>
      <c r="CD17" s="31" t="str">
        <f t="shared" si="53"/>
        <v>No</v>
      </c>
      <c r="CE17" s="19">
        <v>0.19059999999999999</v>
      </c>
      <c r="CF17" s="35">
        <f t="shared" si="54"/>
        <v>9.848323007904293E-2</v>
      </c>
      <c r="CG17" s="33" t="str">
        <f t="shared" si="55"/>
        <v>No</v>
      </c>
      <c r="CH17" s="20">
        <v>0.23119999999999999</v>
      </c>
      <c r="CI17" s="27">
        <f t="shared" si="56"/>
        <v>0.4470232088799192</v>
      </c>
      <c r="CJ17" s="31" t="str">
        <f t="shared" si="57"/>
        <v>Yes</v>
      </c>
      <c r="CK17" s="19">
        <v>0.34860000000000002</v>
      </c>
      <c r="CL17" s="35">
        <f t="shared" si="58"/>
        <v>0.24575255551639055</v>
      </c>
      <c r="CM17" s="33" t="str">
        <f t="shared" si="59"/>
        <v>No</v>
      </c>
      <c r="CN17" s="20">
        <v>3.8999999999999998E-3</v>
      </c>
      <c r="CO17" s="27">
        <f t="shared" si="60"/>
        <v>1.8759018759018756E-2</v>
      </c>
      <c r="CP17" s="31" t="str">
        <f t="shared" si="61"/>
        <v>No</v>
      </c>
      <c r="CQ17" s="19">
        <v>0.4032</v>
      </c>
      <c r="CR17" s="35">
        <f t="shared" si="62"/>
        <v>0.72266610597140457</v>
      </c>
      <c r="CS17" s="33" t="str">
        <f t="shared" si="63"/>
        <v>Yes</v>
      </c>
      <c r="CT17" s="20">
        <v>0.26500000000000001</v>
      </c>
      <c r="CU17" s="27">
        <f t="shared" si="64"/>
        <v>0.49366616989567808</v>
      </c>
      <c r="CV17" s="31" t="str">
        <f t="shared" si="65"/>
        <v>Yes</v>
      </c>
      <c r="CW17" s="47">
        <f t="shared" si="66"/>
        <v>16.215499999999999</v>
      </c>
      <c r="CX17" s="48">
        <f t="shared" si="67"/>
        <v>0.71196930313157569</v>
      </c>
      <c r="CY17" s="47" t="str">
        <f t="shared" si="68"/>
        <v>Yes</v>
      </c>
      <c r="CZ17" s="19">
        <v>2.5</v>
      </c>
      <c r="DA17" s="35">
        <f t="shared" si="69"/>
        <v>1</v>
      </c>
      <c r="DB17" s="33" t="str">
        <f t="shared" si="70"/>
        <v>Yes</v>
      </c>
      <c r="DC17" s="20">
        <v>2.5</v>
      </c>
      <c r="DD17" s="27">
        <f t="shared" si="71"/>
        <v>1</v>
      </c>
      <c r="DE17" s="31" t="str">
        <f t="shared" si="72"/>
        <v>Yes</v>
      </c>
      <c r="DF17" s="19">
        <v>2.5</v>
      </c>
      <c r="DG17" s="35">
        <f t="shared" si="73"/>
        <v>1</v>
      </c>
      <c r="DH17" s="33" t="str">
        <f t="shared" si="74"/>
        <v>Yes</v>
      </c>
      <c r="DI17" s="20">
        <v>2.5</v>
      </c>
      <c r="DJ17" s="27">
        <f t="shared" si="75"/>
        <v>1</v>
      </c>
      <c r="DK17" s="31" t="str">
        <f t="shared" si="76"/>
        <v>Yes</v>
      </c>
      <c r="DL17" s="19">
        <v>2E-3</v>
      </c>
      <c r="DM17" s="35">
        <f t="shared" si="77"/>
        <v>2.2471910112359553E-2</v>
      </c>
      <c r="DN17" s="33" t="str">
        <f t="shared" si="78"/>
        <v>No</v>
      </c>
      <c r="DO17" s="20">
        <v>1.25</v>
      </c>
      <c r="DP17" s="27">
        <f t="shared" si="79"/>
        <v>0.5</v>
      </c>
      <c r="DQ17" s="31" t="str">
        <f t="shared" si="80"/>
        <v>Yes</v>
      </c>
      <c r="DR17" s="19">
        <v>0.88570000000000004</v>
      </c>
      <c r="DS17" s="35">
        <f t="shared" si="81"/>
        <v>0.54444307843619377</v>
      </c>
      <c r="DT17" s="33" t="str">
        <f t="shared" si="82"/>
        <v>No</v>
      </c>
      <c r="DU17" s="20">
        <v>1.0111000000000001</v>
      </c>
      <c r="DV17" s="27">
        <f t="shared" si="83"/>
        <v>0.73604134818373745</v>
      </c>
      <c r="DW17" s="31" t="str">
        <f t="shared" si="84"/>
        <v>No</v>
      </c>
      <c r="DX17" s="19">
        <v>0.31119999999999998</v>
      </c>
      <c r="DY17" s="35">
        <f t="shared" si="85"/>
        <v>0.76293209119882321</v>
      </c>
      <c r="DZ17" s="33" t="str">
        <f t="shared" si="86"/>
        <v>Yes</v>
      </c>
      <c r="EA17" s="20">
        <v>1.155</v>
      </c>
      <c r="EB17" s="27">
        <f t="shared" si="87"/>
        <v>0.58309773828756062</v>
      </c>
      <c r="EC17" s="31" t="str">
        <f t="shared" si="88"/>
        <v>No</v>
      </c>
      <c r="ED17" s="50">
        <f t="shared" si="89"/>
        <v>36.537500000000001</v>
      </c>
      <c r="EE17" s="51">
        <f t="shared" si="90"/>
        <v>0.85487572319725913</v>
      </c>
      <c r="EF17" s="50" t="str">
        <f t="shared" si="91"/>
        <v>No</v>
      </c>
    </row>
    <row r="18" spans="1:136" x14ac:dyDescent="0.2">
      <c r="A18" s="3">
        <v>16</v>
      </c>
      <c r="B18" s="11" t="s">
        <v>48</v>
      </c>
      <c r="C18" s="11" t="s">
        <v>55</v>
      </c>
      <c r="D18" s="3">
        <v>2</v>
      </c>
      <c r="E18" s="19">
        <v>1E-3</v>
      </c>
      <c r="F18" s="14">
        <f t="shared" si="0"/>
        <v>4.464285714285714E-3</v>
      </c>
      <c r="G18" s="17" t="str">
        <f t="shared" si="1"/>
        <v>No</v>
      </c>
      <c r="H18" s="23">
        <v>1.6000000000000001E-3</v>
      </c>
      <c r="I18" s="27">
        <f t="shared" si="2"/>
        <v>1.2788745903604827E-3</v>
      </c>
      <c r="J18" s="31" t="str">
        <f t="shared" si="3"/>
        <v>No</v>
      </c>
      <c r="K18" s="30">
        <v>1.72E-2</v>
      </c>
      <c r="L18" s="14">
        <f t="shared" si="4"/>
        <v>1.3857557202707057E-2</v>
      </c>
      <c r="M18" s="17" t="str">
        <f t="shared" si="5"/>
        <v>No</v>
      </c>
      <c r="N18" s="20">
        <v>0.1978</v>
      </c>
      <c r="O18" s="27">
        <f t="shared" si="6"/>
        <v>0.563372258615779</v>
      </c>
      <c r="P18" s="31" t="str">
        <f t="shared" si="7"/>
        <v>No</v>
      </c>
      <c r="Q18" s="19">
        <v>3.09E-2</v>
      </c>
      <c r="R18" s="14">
        <f t="shared" si="8"/>
        <v>0.12032710280373833</v>
      </c>
      <c r="S18" s="17" t="str">
        <f t="shared" si="9"/>
        <v>No</v>
      </c>
      <c r="T18" s="20">
        <v>1.7567999999999999</v>
      </c>
      <c r="U18" s="27">
        <f t="shared" si="10"/>
        <v>0.88139674894641773</v>
      </c>
      <c r="V18" s="31" t="str">
        <f t="shared" si="11"/>
        <v>Yes</v>
      </c>
      <c r="W18" s="19">
        <v>2.242</v>
      </c>
      <c r="X18" s="14">
        <f t="shared" si="12"/>
        <v>0.88222473361317388</v>
      </c>
      <c r="Y18" s="17" t="str">
        <f t="shared" si="13"/>
        <v>No</v>
      </c>
      <c r="Z18" s="20">
        <v>0.40400000000000003</v>
      </c>
      <c r="AA18" s="27">
        <f t="shared" si="14"/>
        <v>0.33680700291788246</v>
      </c>
      <c r="AB18" s="31" t="str">
        <f t="shared" si="15"/>
        <v>No</v>
      </c>
      <c r="AC18" s="19">
        <v>8.9999999999999998E-4</v>
      </c>
      <c r="AD18" s="14">
        <f t="shared" si="16"/>
        <v>2.2988505747126436E-3</v>
      </c>
      <c r="AE18" s="17" t="str">
        <f t="shared" si="17"/>
        <v>No</v>
      </c>
      <c r="AF18" s="20">
        <v>3.0000000000000001E-3</v>
      </c>
      <c r="AG18" s="27">
        <f t="shared" si="18"/>
        <v>2.3291925465838512E-2</v>
      </c>
      <c r="AH18" s="31" t="str">
        <f t="shared" si="19"/>
        <v>No</v>
      </c>
      <c r="AI18" s="41">
        <f t="shared" si="20"/>
        <v>11.638</v>
      </c>
      <c r="AJ18" s="42">
        <f t="shared" si="21"/>
        <v>0.61888774104683186</v>
      </c>
      <c r="AK18" s="41" t="str">
        <f t="shared" si="22"/>
        <v>No</v>
      </c>
      <c r="AL18" s="19">
        <v>2.3125</v>
      </c>
      <c r="AM18" s="35">
        <f t="shared" si="23"/>
        <v>0.91887918360287135</v>
      </c>
      <c r="AN18" s="33" t="str">
        <f t="shared" si="24"/>
        <v>Yes</v>
      </c>
      <c r="AO18" s="20">
        <v>1.875</v>
      </c>
      <c r="AP18" s="27">
        <f t="shared" si="25"/>
        <v>0.75</v>
      </c>
      <c r="AQ18" s="31" t="str">
        <f t="shared" si="26"/>
        <v>Yes</v>
      </c>
      <c r="AR18" s="19">
        <v>2.0455999999999999</v>
      </c>
      <c r="AS18" s="35">
        <f t="shared" si="27"/>
        <v>0.81850192061459659</v>
      </c>
      <c r="AT18" s="33" t="str">
        <f t="shared" si="28"/>
        <v>No</v>
      </c>
      <c r="AU18" s="20">
        <v>0.66810000000000003</v>
      </c>
      <c r="AV18" s="27">
        <f t="shared" si="29"/>
        <v>0.51522419186652768</v>
      </c>
      <c r="AW18" s="31" t="str">
        <f t="shared" si="30"/>
        <v>No</v>
      </c>
      <c r="AX18" s="19">
        <v>0.31669999999999998</v>
      </c>
      <c r="AY18" s="35">
        <f t="shared" si="31"/>
        <v>0.53137583892617446</v>
      </c>
      <c r="AZ18" s="33" t="str">
        <f t="shared" si="32"/>
        <v>Yes</v>
      </c>
      <c r="BA18" s="20">
        <v>7.7799999999999994E-2</v>
      </c>
      <c r="BB18" s="27">
        <f t="shared" si="33"/>
        <v>0.11859756097560974</v>
      </c>
      <c r="BC18" s="31" t="str">
        <f t="shared" si="34"/>
        <v>No</v>
      </c>
      <c r="BD18" s="19">
        <v>7.7799999999999994E-2</v>
      </c>
      <c r="BE18" s="35">
        <f t="shared" si="35"/>
        <v>0.11859756097560974</v>
      </c>
      <c r="BF18" s="33" t="str">
        <f t="shared" si="36"/>
        <v>No</v>
      </c>
      <c r="BG18" s="20">
        <v>1.2748999999999999</v>
      </c>
      <c r="BH18" s="27">
        <f t="shared" si="37"/>
        <v>0.3300375831165076</v>
      </c>
      <c r="BI18" s="31" t="str">
        <f t="shared" si="38"/>
        <v>No</v>
      </c>
      <c r="BJ18" s="19">
        <v>0.1343</v>
      </c>
      <c r="BK18" s="35">
        <f t="shared" si="39"/>
        <v>5.3720000000000004E-2</v>
      </c>
      <c r="BL18" s="33" t="str">
        <f t="shared" si="40"/>
        <v>No</v>
      </c>
      <c r="BM18" s="20">
        <v>0.86209999999999998</v>
      </c>
      <c r="BN18" s="27">
        <f t="shared" si="41"/>
        <v>0.7870908252650991</v>
      </c>
      <c r="BO18" s="31" t="str">
        <f t="shared" si="42"/>
        <v>Yes</v>
      </c>
      <c r="BP18" s="44">
        <f t="shared" si="43"/>
        <v>24.112000000000002</v>
      </c>
      <c r="BQ18" s="45">
        <f t="shared" si="44"/>
        <v>0.5138498838266492</v>
      </c>
      <c r="BR18" s="44" t="str">
        <f t="shared" si="45"/>
        <v>No</v>
      </c>
      <c r="BS18" s="19">
        <v>4.3E-3</v>
      </c>
      <c r="BT18" s="35">
        <f t="shared" si="46"/>
        <v>6.8264803937132879E-3</v>
      </c>
      <c r="BU18" s="33" t="str">
        <f t="shared" si="47"/>
        <v>No</v>
      </c>
      <c r="BV18" s="20">
        <v>2.4117999999999999</v>
      </c>
      <c r="BW18" s="27">
        <f t="shared" si="48"/>
        <v>0.89427242098507931</v>
      </c>
      <c r="BX18" s="31" t="str">
        <f t="shared" si="49"/>
        <v>No</v>
      </c>
      <c r="BY18" s="19">
        <v>2.2726999999999999</v>
      </c>
      <c r="BZ18" s="35">
        <f t="shared" si="50"/>
        <v>0.90908</v>
      </c>
      <c r="CA18" s="33" t="str">
        <f t="shared" si="51"/>
        <v>Yes</v>
      </c>
      <c r="CB18" s="20">
        <v>0.2329</v>
      </c>
      <c r="CC18" s="27">
        <f t="shared" si="52"/>
        <v>0.46100554235946162</v>
      </c>
      <c r="CD18" s="31" t="str">
        <f t="shared" si="53"/>
        <v>Yes</v>
      </c>
      <c r="CE18" s="19">
        <v>1.8786</v>
      </c>
      <c r="CF18" s="35">
        <f t="shared" si="54"/>
        <v>1</v>
      </c>
      <c r="CG18" s="33" t="str">
        <f t="shared" si="55"/>
        <v>Yes</v>
      </c>
      <c r="CH18" s="20">
        <v>0.25240000000000001</v>
      </c>
      <c r="CI18" s="27">
        <f t="shared" si="56"/>
        <v>0.48980827447023217</v>
      </c>
      <c r="CJ18" s="31" t="str">
        <f t="shared" si="57"/>
        <v>Yes</v>
      </c>
      <c r="CK18" s="19">
        <v>0.12759999999999999</v>
      </c>
      <c r="CL18" s="35">
        <f t="shared" si="58"/>
        <v>8.9954176947479716E-2</v>
      </c>
      <c r="CM18" s="33" t="str">
        <f t="shared" si="59"/>
        <v>No</v>
      </c>
      <c r="CN18" s="20">
        <v>1.52E-2</v>
      </c>
      <c r="CO18" s="27">
        <f t="shared" si="60"/>
        <v>7.3112073112073114E-2</v>
      </c>
      <c r="CP18" s="31" t="str">
        <f t="shared" si="61"/>
        <v>No</v>
      </c>
      <c r="CQ18" s="19">
        <v>0.43940000000000001</v>
      </c>
      <c r="CR18" s="35">
        <f t="shared" si="62"/>
        <v>0.79878048780487809</v>
      </c>
      <c r="CS18" s="33" t="str">
        <f t="shared" si="63"/>
        <v>Yes</v>
      </c>
      <c r="CT18" s="20">
        <v>0.48020000000000002</v>
      </c>
      <c r="CU18" s="27">
        <f t="shared" si="64"/>
        <v>0.89456035767511166</v>
      </c>
      <c r="CV18" s="31" t="str">
        <f t="shared" si="65"/>
        <v>Yes</v>
      </c>
      <c r="CW18" s="47">
        <f t="shared" si="66"/>
        <v>20.287750000000003</v>
      </c>
      <c r="CX18" s="48">
        <f t="shared" si="67"/>
        <v>1.0000000000000002</v>
      </c>
      <c r="CY18" s="47" t="str">
        <f t="shared" si="68"/>
        <v>Yes</v>
      </c>
      <c r="CZ18" s="19">
        <v>2.5</v>
      </c>
      <c r="DA18" s="35">
        <f t="shared" si="69"/>
        <v>1</v>
      </c>
      <c r="DB18" s="33" t="str">
        <f t="shared" si="70"/>
        <v>Yes</v>
      </c>
      <c r="DC18" s="20">
        <v>2.5</v>
      </c>
      <c r="DD18" s="27">
        <f t="shared" si="71"/>
        <v>1</v>
      </c>
      <c r="DE18" s="31" t="str">
        <f t="shared" si="72"/>
        <v>Yes</v>
      </c>
      <c r="DF18" s="19">
        <v>2.5</v>
      </c>
      <c r="DG18" s="35">
        <f t="shared" si="73"/>
        <v>1</v>
      </c>
      <c r="DH18" s="33" t="str">
        <f t="shared" si="74"/>
        <v>Yes</v>
      </c>
      <c r="DI18" s="20">
        <v>2.5</v>
      </c>
      <c r="DJ18" s="27">
        <f t="shared" si="75"/>
        <v>1</v>
      </c>
      <c r="DK18" s="31" t="str">
        <f t="shared" si="76"/>
        <v>Yes</v>
      </c>
      <c r="DL18" s="19">
        <v>0</v>
      </c>
      <c r="DM18" s="35">
        <f t="shared" si="77"/>
        <v>0</v>
      </c>
      <c r="DN18" s="33" t="str">
        <f t="shared" si="78"/>
        <v>No</v>
      </c>
      <c r="DO18" s="20">
        <v>2.5</v>
      </c>
      <c r="DP18" s="27">
        <f t="shared" si="79"/>
        <v>1</v>
      </c>
      <c r="DQ18" s="31" t="str">
        <f t="shared" si="80"/>
        <v>Yes</v>
      </c>
      <c r="DR18" s="19">
        <v>0.87829999999999997</v>
      </c>
      <c r="DS18" s="35">
        <f t="shared" si="81"/>
        <v>0.53989427096139653</v>
      </c>
      <c r="DT18" s="33" t="str">
        <f t="shared" si="82"/>
        <v>No</v>
      </c>
      <c r="DU18" s="20">
        <v>0.97260000000000002</v>
      </c>
      <c r="DV18" s="27">
        <f t="shared" si="83"/>
        <v>0.70801485040401835</v>
      </c>
      <c r="DW18" s="31" t="str">
        <f t="shared" si="84"/>
        <v>No</v>
      </c>
      <c r="DX18" s="19">
        <v>0.21440000000000001</v>
      </c>
      <c r="DY18" s="35">
        <f t="shared" si="85"/>
        <v>0.52561902427065466</v>
      </c>
      <c r="DZ18" s="33" t="str">
        <f t="shared" si="86"/>
        <v>Yes</v>
      </c>
      <c r="EA18" s="20">
        <v>1</v>
      </c>
      <c r="EB18" s="27">
        <f t="shared" si="87"/>
        <v>0.50484652665589669</v>
      </c>
      <c r="EC18" s="31" t="str">
        <f t="shared" si="88"/>
        <v>No</v>
      </c>
      <c r="ED18" s="50">
        <f t="shared" si="89"/>
        <v>38.913249999999998</v>
      </c>
      <c r="EE18" s="51">
        <f t="shared" si="90"/>
        <v>0.93166391932512349</v>
      </c>
      <c r="EF18" s="50" t="str">
        <f t="shared" si="91"/>
        <v>No</v>
      </c>
    </row>
    <row r="19" spans="1:136" x14ac:dyDescent="0.2">
      <c r="A19" s="3">
        <v>17</v>
      </c>
      <c r="B19" s="11" t="s">
        <v>47</v>
      </c>
      <c r="C19" s="11" t="s">
        <v>56</v>
      </c>
      <c r="D19" s="3">
        <v>2</v>
      </c>
      <c r="E19" s="17">
        <v>1.0999999999999999E-2</v>
      </c>
      <c r="F19" s="14">
        <f t="shared" si="0"/>
        <v>4.9107142857142856E-2</v>
      </c>
      <c r="G19" s="17" t="str">
        <f t="shared" si="1"/>
        <v>No</v>
      </c>
      <c r="H19" s="22">
        <v>7.1000000000000004E-3</v>
      </c>
      <c r="I19" s="27">
        <f t="shared" si="2"/>
        <v>5.6750059947246424E-3</v>
      </c>
      <c r="J19" s="31" t="str">
        <f t="shared" si="3"/>
        <v>No</v>
      </c>
      <c r="K19" s="29">
        <v>0</v>
      </c>
      <c r="L19" s="14">
        <f t="shared" si="4"/>
        <v>0</v>
      </c>
      <c r="M19" s="17" t="str">
        <f t="shared" si="5"/>
        <v>No</v>
      </c>
      <c r="N19" s="18">
        <v>0.2397</v>
      </c>
      <c r="O19" s="27">
        <f t="shared" si="6"/>
        <v>0.68271147821133571</v>
      </c>
      <c r="P19" s="31" t="str">
        <f t="shared" si="7"/>
        <v>No</v>
      </c>
      <c r="Q19" s="17">
        <v>5.7700000000000001E-2</v>
      </c>
      <c r="R19" s="14">
        <f t="shared" si="8"/>
        <v>0.22468847352024926</v>
      </c>
      <c r="S19" s="17" t="str">
        <f t="shared" si="9"/>
        <v>No</v>
      </c>
      <c r="T19" s="18">
        <v>1.6554</v>
      </c>
      <c r="U19" s="27">
        <f t="shared" si="10"/>
        <v>0.83052378085490663</v>
      </c>
      <c r="V19" s="31" t="str">
        <f t="shared" si="11"/>
        <v>Yes</v>
      </c>
      <c r="W19" s="17">
        <v>2.3108</v>
      </c>
      <c r="X19" s="14">
        <f t="shared" si="12"/>
        <v>0.93776235066193081</v>
      </c>
      <c r="Y19" s="17" t="str">
        <f t="shared" si="13"/>
        <v>No</v>
      </c>
      <c r="Z19" s="18">
        <v>0.1263</v>
      </c>
      <c r="AA19" s="27">
        <f t="shared" si="14"/>
        <v>0.10529387244685286</v>
      </c>
      <c r="AB19" s="31" t="str">
        <f t="shared" si="15"/>
        <v>No</v>
      </c>
      <c r="AC19" s="17">
        <v>3.2000000000000002E-3</v>
      </c>
      <c r="AD19" s="14">
        <f t="shared" si="16"/>
        <v>8.1736909323116228E-3</v>
      </c>
      <c r="AE19" s="17" t="str">
        <f t="shared" si="17"/>
        <v>No</v>
      </c>
      <c r="AF19" s="18">
        <v>8.8999999999999999E-3</v>
      </c>
      <c r="AG19" s="27">
        <f t="shared" si="18"/>
        <v>6.9099378881987583E-2</v>
      </c>
      <c r="AH19" s="31" t="str">
        <f t="shared" si="19"/>
        <v>No</v>
      </c>
      <c r="AI19" s="41">
        <f t="shared" si="20"/>
        <v>11.050249999999998</v>
      </c>
      <c r="AJ19" s="42">
        <f t="shared" si="21"/>
        <v>0.56828942837465546</v>
      </c>
      <c r="AK19" s="41" t="str">
        <f t="shared" si="22"/>
        <v>No</v>
      </c>
      <c r="AL19" s="17">
        <v>2.3125</v>
      </c>
      <c r="AM19" s="35">
        <f t="shared" si="23"/>
        <v>0.91887918360287135</v>
      </c>
      <c r="AN19" s="33" t="str">
        <f t="shared" si="24"/>
        <v>Yes</v>
      </c>
      <c r="AO19" s="18">
        <v>1.875</v>
      </c>
      <c r="AP19" s="27">
        <f t="shared" si="25"/>
        <v>0.75</v>
      </c>
      <c r="AQ19" s="31" t="str">
        <f t="shared" si="26"/>
        <v>Yes</v>
      </c>
      <c r="AR19" s="17">
        <v>2.3832</v>
      </c>
      <c r="AS19" s="35">
        <f t="shared" si="27"/>
        <v>0.95358514724711907</v>
      </c>
      <c r="AT19" s="33" t="str">
        <f t="shared" si="28"/>
        <v>No</v>
      </c>
      <c r="AU19" s="18">
        <v>0.33139999999999997</v>
      </c>
      <c r="AV19" s="27">
        <f t="shared" si="29"/>
        <v>0.16412930135557871</v>
      </c>
      <c r="AW19" s="31" t="str">
        <f t="shared" si="30"/>
        <v>No</v>
      </c>
      <c r="AX19" s="17">
        <v>0.1187</v>
      </c>
      <c r="AY19" s="35">
        <f t="shared" si="31"/>
        <v>0.19916107382550335</v>
      </c>
      <c r="AZ19" s="33" t="str">
        <f t="shared" si="32"/>
        <v>No</v>
      </c>
      <c r="BA19" s="18">
        <v>0.29530000000000001</v>
      </c>
      <c r="BB19" s="27">
        <f t="shared" si="33"/>
        <v>0.45015243902439023</v>
      </c>
      <c r="BC19" s="31" t="str">
        <f t="shared" si="34"/>
        <v>No</v>
      </c>
      <c r="BD19" s="17">
        <v>0.29530000000000001</v>
      </c>
      <c r="BE19" s="35">
        <f t="shared" si="35"/>
        <v>0.45015243902439023</v>
      </c>
      <c r="BF19" s="33" t="str">
        <f t="shared" si="36"/>
        <v>No</v>
      </c>
      <c r="BG19" s="18">
        <v>2.2970000000000002</v>
      </c>
      <c r="BH19" s="27">
        <f t="shared" si="37"/>
        <v>0.92101763515466895</v>
      </c>
      <c r="BI19" s="31" t="str">
        <f t="shared" si="38"/>
        <v>Yes</v>
      </c>
      <c r="BJ19" s="17">
        <v>0.1656</v>
      </c>
      <c r="BK19" s="35">
        <f t="shared" si="39"/>
        <v>6.6239999999999993E-2</v>
      </c>
      <c r="BL19" s="33" t="str">
        <f t="shared" si="40"/>
        <v>No</v>
      </c>
      <c r="BM19" s="18">
        <v>0.4491</v>
      </c>
      <c r="BN19" s="27">
        <f t="shared" si="41"/>
        <v>0.40627017058552328</v>
      </c>
      <c r="BO19" s="31" t="str">
        <f t="shared" si="42"/>
        <v>No</v>
      </c>
      <c r="BP19" s="44">
        <f t="shared" si="43"/>
        <v>26.307749999999999</v>
      </c>
      <c r="BQ19" s="45">
        <f t="shared" si="44"/>
        <v>0.69130215173249809</v>
      </c>
      <c r="BR19" s="44" t="str">
        <f t="shared" si="45"/>
        <v>No</v>
      </c>
      <c r="BS19" s="17">
        <v>2E-3</v>
      </c>
      <c r="BT19" s="35">
        <f t="shared" si="46"/>
        <v>3.1751071598666455E-3</v>
      </c>
      <c r="BU19" s="33" t="str">
        <f t="shared" si="47"/>
        <v>No</v>
      </c>
      <c r="BV19" s="18">
        <v>2.4390999999999998</v>
      </c>
      <c r="BW19" s="27">
        <f t="shared" si="48"/>
        <v>0.93807155462858949</v>
      </c>
      <c r="BX19" s="31" t="str">
        <f t="shared" si="49"/>
        <v>No</v>
      </c>
      <c r="BY19" s="17">
        <v>2.4782000000000002</v>
      </c>
      <c r="BZ19" s="35">
        <f t="shared" si="50"/>
        <v>0.99128000000000005</v>
      </c>
      <c r="CA19" s="33" t="str">
        <f t="shared" si="51"/>
        <v>Yes</v>
      </c>
      <c r="CB19" s="18">
        <v>0.151</v>
      </c>
      <c r="CC19" s="27">
        <f t="shared" si="52"/>
        <v>0.2988915281076801</v>
      </c>
      <c r="CD19" s="31" t="str">
        <f t="shared" si="53"/>
        <v>No</v>
      </c>
      <c r="CE19" s="17">
        <v>0.1069</v>
      </c>
      <c r="CF19" s="35">
        <f t="shared" si="54"/>
        <v>5.378124332407605E-2</v>
      </c>
      <c r="CG19" s="33" t="str">
        <f t="shared" si="55"/>
        <v>No</v>
      </c>
      <c r="CH19" s="18">
        <v>0.15820000000000001</v>
      </c>
      <c r="CI19" s="27">
        <f t="shared" si="56"/>
        <v>0.29969727547931385</v>
      </c>
      <c r="CJ19" s="31" t="str">
        <f t="shared" si="57"/>
        <v>No</v>
      </c>
      <c r="CK19" s="17">
        <v>0.26269999999999999</v>
      </c>
      <c r="CL19" s="35">
        <f t="shared" si="58"/>
        <v>0.18519562918575957</v>
      </c>
      <c r="CM19" s="33" t="str">
        <f t="shared" si="59"/>
        <v>No</v>
      </c>
      <c r="CN19" s="18">
        <v>4.5999999999999999E-3</v>
      </c>
      <c r="CO19" s="27">
        <f t="shared" si="60"/>
        <v>2.2126022126022125E-2</v>
      </c>
      <c r="CP19" s="31" t="str">
        <f t="shared" si="61"/>
        <v>No</v>
      </c>
      <c r="CQ19" s="17">
        <v>0.3569</v>
      </c>
      <c r="CR19" s="35">
        <f t="shared" si="62"/>
        <v>0.62531539108494527</v>
      </c>
      <c r="CS19" s="33" t="str">
        <f t="shared" si="63"/>
        <v>No</v>
      </c>
      <c r="CT19" s="18">
        <v>5.3199999999999997E-2</v>
      </c>
      <c r="CU19" s="27">
        <f t="shared" si="64"/>
        <v>9.9105812220566303E-2</v>
      </c>
      <c r="CV19" s="31" t="str">
        <f t="shared" si="65"/>
        <v>No</v>
      </c>
      <c r="CW19" s="47">
        <f t="shared" si="66"/>
        <v>15.032</v>
      </c>
      <c r="CX19" s="48">
        <f t="shared" si="67"/>
        <v>0.62826021608049087</v>
      </c>
      <c r="CY19" s="47" t="str">
        <f t="shared" si="68"/>
        <v>No</v>
      </c>
      <c r="CZ19" s="17">
        <v>2.5</v>
      </c>
      <c r="DA19" s="35">
        <f t="shared" si="69"/>
        <v>1</v>
      </c>
      <c r="DB19" s="33" t="str">
        <f t="shared" si="70"/>
        <v>Yes</v>
      </c>
      <c r="DC19" s="18">
        <v>2.5</v>
      </c>
      <c r="DD19" s="27">
        <f t="shared" si="71"/>
        <v>1</v>
      </c>
      <c r="DE19" s="31" t="str">
        <f t="shared" si="72"/>
        <v>Yes</v>
      </c>
      <c r="DF19" s="17">
        <v>2.5</v>
      </c>
      <c r="DG19" s="35">
        <f t="shared" si="73"/>
        <v>1</v>
      </c>
      <c r="DH19" s="33" t="str">
        <f t="shared" si="74"/>
        <v>Yes</v>
      </c>
      <c r="DI19" s="18">
        <v>2.5</v>
      </c>
      <c r="DJ19" s="27">
        <f t="shared" si="75"/>
        <v>1</v>
      </c>
      <c r="DK19" s="31" t="str">
        <f t="shared" si="76"/>
        <v>Yes</v>
      </c>
      <c r="DL19" s="17">
        <v>1.6000000000000001E-3</v>
      </c>
      <c r="DM19" s="35">
        <f t="shared" si="77"/>
        <v>1.7977528089887642E-2</v>
      </c>
      <c r="DN19" s="33" t="str">
        <f t="shared" si="78"/>
        <v>No</v>
      </c>
      <c r="DO19" s="18">
        <v>2.5</v>
      </c>
      <c r="DP19" s="27">
        <f t="shared" si="79"/>
        <v>1</v>
      </c>
      <c r="DQ19" s="31" t="str">
        <f t="shared" si="80"/>
        <v>Yes</v>
      </c>
      <c r="DR19" s="17">
        <v>0.95350000000000001</v>
      </c>
      <c r="DS19" s="35">
        <f t="shared" si="81"/>
        <v>0.58611999016474059</v>
      </c>
      <c r="DT19" s="33" t="str">
        <f t="shared" si="82"/>
        <v>Yes</v>
      </c>
      <c r="DU19" s="18">
        <v>1.0128999999999999</v>
      </c>
      <c r="DV19" s="27">
        <f t="shared" si="83"/>
        <v>0.73735167795006185</v>
      </c>
      <c r="DW19" s="31" t="str">
        <f t="shared" si="84"/>
        <v>No</v>
      </c>
      <c r="DX19" s="17">
        <v>0.11</v>
      </c>
      <c r="DY19" s="35">
        <f t="shared" si="85"/>
        <v>0.26967393969110076</v>
      </c>
      <c r="DZ19" s="33" t="str">
        <f t="shared" si="86"/>
        <v>No</v>
      </c>
      <c r="EA19" s="18">
        <v>1.6417999999999999</v>
      </c>
      <c r="EB19" s="27">
        <f t="shared" si="87"/>
        <v>0.82885702746365109</v>
      </c>
      <c r="EC19" s="31" t="str">
        <f t="shared" si="88"/>
        <v>Yes</v>
      </c>
      <c r="ED19" s="50">
        <f t="shared" si="89"/>
        <v>40.549500000000002</v>
      </c>
      <c r="EE19" s="51">
        <f t="shared" si="90"/>
        <v>0.98455024402857227</v>
      </c>
      <c r="EF19" s="50" t="str">
        <f t="shared" si="91"/>
        <v>Yes</v>
      </c>
    </row>
    <row r="20" spans="1:136" x14ac:dyDescent="0.2">
      <c r="A20" s="3">
        <v>18</v>
      </c>
      <c r="B20" s="11" t="s">
        <v>50</v>
      </c>
      <c r="C20" s="11" t="s">
        <v>57</v>
      </c>
      <c r="D20" s="3">
        <v>2</v>
      </c>
      <c r="E20" s="17">
        <v>1.46E-2</v>
      </c>
      <c r="F20" s="14">
        <f t="shared" si="0"/>
        <v>6.5178571428571433E-2</v>
      </c>
      <c r="G20" s="17" t="str">
        <f t="shared" si="1"/>
        <v>No</v>
      </c>
      <c r="H20" s="22">
        <v>3.3999999999999998E-3</v>
      </c>
      <c r="I20" s="27">
        <f t="shared" si="2"/>
        <v>2.7176085045160256E-3</v>
      </c>
      <c r="J20" s="31" t="str">
        <f t="shared" si="3"/>
        <v>No</v>
      </c>
      <c r="K20" s="29">
        <v>0</v>
      </c>
      <c r="L20" s="14">
        <f t="shared" si="4"/>
        <v>0</v>
      </c>
      <c r="M20" s="17" t="str">
        <f t="shared" si="5"/>
        <v>No</v>
      </c>
      <c r="N20" s="18">
        <v>0.21790000000000001</v>
      </c>
      <c r="O20" s="27">
        <f t="shared" si="6"/>
        <v>0.62062090572486472</v>
      </c>
      <c r="P20" s="31" t="str">
        <f t="shared" si="7"/>
        <v>No</v>
      </c>
      <c r="Q20" s="17">
        <v>7.7399999999999997E-2</v>
      </c>
      <c r="R20" s="14">
        <f t="shared" si="8"/>
        <v>0.30140186915887851</v>
      </c>
      <c r="S20" s="17" t="str">
        <f t="shared" si="9"/>
        <v>No</v>
      </c>
      <c r="T20" s="18">
        <v>1.9932000000000001</v>
      </c>
      <c r="U20" s="27">
        <f t="shared" si="10"/>
        <v>1</v>
      </c>
      <c r="V20" s="31" t="str">
        <f t="shared" si="11"/>
        <v>Yes</v>
      </c>
      <c r="W20" s="17">
        <v>2.2601</v>
      </c>
      <c r="X20" s="14">
        <f t="shared" si="12"/>
        <v>0.89683564740071031</v>
      </c>
      <c r="Y20" s="17" t="str">
        <f t="shared" si="13"/>
        <v>No</v>
      </c>
      <c r="Z20" s="18">
        <v>0.53029999999999999</v>
      </c>
      <c r="AA20" s="27">
        <f t="shared" si="14"/>
        <v>0.4421008753647353</v>
      </c>
      <c r="AB20" s="31" t="str">
        <f t="shared" si="15"/>
        <v>Yes</v>
      </c>
      <c r="AC20" s="17">
        <v>2.0999999999999999E-3</v>
      </c>
      <c r="AD20" s="14">
        <f t="shared" si="16"/>
        <v>5.3639846743295016E-3</v>
      </c>
      <c r="AE20" s="17" t="str">
        <f t="shared" si="17"/>
        <v>No</v>
      </c>
      <c r="AF20" s="18">
        <v>0</v>
      </c>
      <c r="AG20" s="27">
        <f t="shared" si="18"/>
        <v>0</v>
      </c>
      <c r="AH20" s="31" t="str">
        <f t="shared" si="19"/>
        <v>No</v>
      </c>
      <c r="AI20" s="41">
        <f t="shared" si="20"/>
        <v>12.747499999999999</v>
      </c>
      <c r="AJ20" s="42">
        <f t="shared" si="21"/>
        <v>0.71440254820936622</v>
      </c>
      <c r="AK20" s="41" t="str">
        <f t="shared" si="22"/>
        <v>Yes</v>
      </c>
      <c r="AL20" s="17">
        <v>2.375</v>
      </c>
      <c r="AM20" s="35">
        <f t="shared" si="23"/>
        <v>0.9729309002853932</v>
      </c>
      <c r="AN20" s="33" t="str">
        <f t="shared" si="24"/>
        <v>Yes</v>
      </c>
      <c r="AO20" s="18">
        <v>2.5</v>
      </c>
      <c r="AP20" s="27">
        <f t="shared" si="25"/>
        <v>1</v>
      </c>
      <c r="AQ20" s="31" t="str">
        <f t="shared" si="26"/>
        <v>Yes</v>
      </c>
      <c r="AR20" s="17">
        <v>2.3106</v>
      </c>
      <c r="AS20" s="35">
        <f t="shared" si="27"/>
        <v>0.92453585147247119</v>
      </c>
      <c r="AT20" s="33" t="str">
        <f t="shared" si="28"/>
        <v>No</v>
      </c>
      <c r="AU20" s="18">
        <v>0.31</v>
      </c>
      <c r="AV20" s="27">
        <f t="shared" si="29"/>
        <v>0.14181438998957246</v>
      </c>
      <c r="AW20" s="31" t="str">
        <f t="shared" si="30"/>
        <v>No</v>
      </c>
      <c r="AX20" s="17">
        <v>0.41820000000000002</v>
      </c>
      <c r="AY20" s="35">
        <f t="shared" si="31"/>
        <v>0.70167785234899338</v>
      </c>
      <c r="AZ20" s="33" t="str">
        <f t="shared" si="32"/>
        <v>Yes</v>
      </c>
      <c r="BA20" s="18">
        <v>0.192</v>
      </c>
      <c r="BB20" s="27">
        <f t="shared" si="33"/>
        <v>0.29268292682926828</v>
      </c>
      <c r="BC20" s="31" t="str">
        <f t="shared" si="34"/>
        <v>No</v>
      </c>
      <c r="BD20" s="17">
        <v>0.192</v>
      </c>
      <c r="BE20" s="35">
        <f t="shared" si="35"/>
        <v>0.29268292682926828</v>
      </c>
      <c r="BF20" s="33" t="str">
        <f t="shared" si="36"/>
        <v>No</v>
      </c>
      <c r="BG20" s="18">
        <v>1.4637</v>
      </c>
      <c r="BH20" s="27">
        <f t="shared" si="37"/>
        <v>0.43920208152645268</v>
      </c>
      <c r="BI20" s="31" t="str">
        <f t="shared" si="38"/>
        <v>No</v>
      </c>
      <c r="BJ20" s="17">
        <v>0.1024</v>
      </c>
      <c r="BK20" s="35">
        <f t="shared" si="39"/>
        <v>4.0960000000000003E-2</v>
      </c>
      <c r="BL20" s="33" t="str">
        <f t="shared" si="40"/>
        <v>No</v>
      </c>
      <c r="BM20" s="18">
        <v>0.32650000000000001</v>
      </c>
      <c r="BN20" s="27">
        <f t="shared" si="41"/>
        <v>0.29322268326417705</v>
      </c>
      <c r="BO20" s="31" t="str">
        <f t="shared" si="42"/>
        <v>No</v>
      </c>
      <c r="BP20" s="44">
        <f t="shared" si="43"/>
        <v>25.475999999999999</v>
      </c>
      <c r="BQ20" s="45">
        <f t="shared" si="44"/>
        <v>0.62408324073138688</v>
      </c>
      <c r="BR20" s="44" t="str">
        <f t="shared" si="45"/>
        <v>No</v>
      </c>
      <c r="BS20" s="17">
        <v>2.0999999999999999E-3</v>
      </c>
      <c r="BT20" s="35">
        <f t="shared" si="46"/>
        <v>3.3338625178599775E-3</v>
      </c>
      <c r="BU20" s="33" t="str">
        <f t="shared" si="47"/>
        <v>No</v>
      </c>
      <c r="BV20" s="18">
        <v>2.4192999999999998</v>
      </c>
      <c r="BW20" s="27">
        <f t="shared" si="48"/>
        <v>0.90630515000802148</v>
      </c>
      <c r="BX20" s="31" t="str">
        <f t="shared" si="49"/>
        <v>No</v>
      </c>
      <c r="BY20" s="17">
        <v>2.5</v>
      </c>
      <c r="BZ20" s="35">
        <f t="shared" si="50"/>
        <v>1</v>
      </c>
      <c r="CA20" s="33" t="str">
        <f t="shared" si="51"/>
        <v>Yes</v>
      </c>
      <c r="CB20" s="18">
        <v>8.4900000000000003E-2</v>
      </c>
      <c r="CC20" s="27">
        <f t="shared" si="52"/>
        <v>0.16805225653206651</v>
      </c>
      <c r="CD20" s="31" t="str">
        <f t="shared" si="53"/>
        <v>No</v>
      </c>
      <c r="CE20" s="17">
        <v>9.5299999999999996E-2</v>
      </c>
      <c r="CF20" s="35">
        <f t="shared" si="54"/>
        <v>4.7585985900448623E-2</v>
      </c>
      <c r="CG20" s="33" t="str">
        <f t="shared" si="55"/>
        <v>No</v>
      </c>
      <c r="CH20" s="18">
        <v>0.19819999999999999</v>
      </c>
      <c r="CI20" s="27">
        <f t="shared" si="56"/>
        <v>0.38042381432896066</v>
      </c>
      <c r="CJ20" s="31" t="str">
        <f t="shared" si="57"/>
        <v>No</v>
      </c>
      <c r="CK20" s="17">
        <v>0.20250000000000001</v>
      </c>
      <c r="CL20" s="35">
        <f t="shared" si="58"/>
        <v>0.1427564328516038</v>
      </c>
      <c r="CM20" s="33" t="str">
        <f t="shared" si="59"/>
        <v>No</v>
      </c>
      <c r="CN20" s="18">
        <v>0</v>
      </c>
      <c r="CO20" s="27">
        <f t="shared" si="60"/>
        <v>0</v>
      </c>
      <c r="CP20" s="31" t="str">
        <f t="shared" si="61"/>
        <v>No</v>
      </c>
      <c r="CQ20" s="17">
        <v>0.2611</v>
      </c>
      <c r="CR20" s="35">
        <f t="shared" si="62"/>
        <v>0.42388561816652648</v>
      </c>
      <c r="CS20" s="33" t="str">
        <f t="shared" si="63"/>
        <v>No</v>
      </c>
      <c r="CT20" s="18">
        <v>0.1192</v>
      </c>
      <c r="CU20" s="27">
        <f t="shared" si="64"/>
        <v>0.22205663189269745</v>
      </c>
      <c r="CV20" s="31" t="str">
        <f t="shared" si="65"/>
        <v>No</v>
      </c>
      <c r="CW20" s="47">
        <f t="shared" si="66"/>
        <v>14.706499999999998</v>
      </c>
      <c r="CX20" s="48">
        <f t="shared" si="67"/>
        <v>0.60523756476225832</v>
      </c>
      <c r="CY20" s="47" t="str">
        <f t="shared" si="68"/>
        <v>No</v>
      </c>
      <c r="CZ20" s="17">
        <v>2.5</v>
      </c>
      <c r="DA20" s="35">
        <f t="shared" si="69"/>
        <v>1</v>
      </c>
      <c r="DB20" s="33" t="str">
        <f t="shared" si="70"/>
        <v>Yes</v>
      </c>
      <c r="DC20" s="18">
        <v>2.5</v>
      </c>
      <c r="DD20" s="27">
        <f t="shared" si="71"/>
        <v>1</v>
      </c>
      <c r="DE20" s="31" t="str">
        <f t="shared" si="72"/>
        <v>Yes</v>
      </c>
      <c r="DF20" s="17">
        <v>2.5</v>
      </c>
      <c r="DG20" s="35">
        <f t="shared" si="73"/>
        <v>1</v>
      </c>
      <c r="DH20" s="33" t="str">
        <f t="shared" si="74"/>
        <v>Yes</v>
      </c>
      <c r="DI20" s="18">
        <v>2.5</v>
      </c>
      <c r="DJ20" s="27">
        <f t="shared" si="75"/>
        <v>1</v>
      </c>
      <c r="DK20" s="31" t="str">
        <f t="shared" si="76"/>
        <v>Yes</v>
      </c>
      <c r="DL20" s="17">
        <v>6.9999999999999999E-4</v>
      </c>
      <c r="DM20" s="35">
        <f t="shared" si="77"/>
        <v>7.8651685393258432E-3</v>
      </c>
      <c r="DN20" s="33" t="str">
        <f t="shared" si="78"/>
        <v>No</v>
      </c>
      <c r="DO20" s="18">
        <v>2.5</v>
      </c>
      <c r="DP20" s="27">
        <f t="shared" si="79"/>
        <v>1</v>
      </c>
      <c r="DQ20" s="31" t="str">
        <f t="shared" si="80"/>
        <v>Yes</v>
      </c>
      <c r="DR20" s="17">
        <v>0.8649</v>
      </c>
      <c r="DS20" s="35">
        <f t="shared" si="81"/>
        <v>0.5316572412097369</v>
      </c>
      <c r="DT20" s="33" t="str">
        <f t="shared" si="82"/>
        <v>No</v>
      </c>
      <c r="DU20" s="18">
        <v>1.0103</v>
      </c>
      <c r="DV20" s="27">
        <f t="shared" si="83"/>
        <v>0.7354589793987043</v>
      </c>
      <c r="DW20" s="31" t="str">
        <f t="shared" si="84"/>
        <v>No</v>
      </c>
      <c r="DX20" s="17">
        <v>0.16869999999999999</v>
      </c>
      <c r="DY20" s="35">
        <f t="shared" si="85"/>
        <v>0.41358176023535181</v>
      </c>
      <c r="DZ20" s="33" t="str">
        <f t="shared" si="86"/>
        <v>No</v>
      </c>
      <c r="EA20" s="18">
        <v>1.5042</v>
      </c>
      <c r="EB20" s="27">
        <f t="shared" si="87"/>
        <v>0.75939014539579974</v>
      </c>
      <c r="EC20" s="31" t="str">
        <f t="shared" si="88"/>
        <v>No</v>
      </c>
      <c r="ED20" s="50">
        <f t="shared" si="89"/>
        <v>40.122000000000007</v>
      </c>
      <c r="EE20" s="51">
        <f t="shared" si="90"/>
        <v>0.97073273215036049</v>
      </c>
      <c r="EF20" s="50" t="str">
        <f t="shared" si="91"/>
        <v>No</v>
      </c>
    </row>
    <row r="21" spans="1:136" x14ac:dyDescent="0.2">
      <c r="A21" s="3">
        <v>19</v>
      </c>
      <c r="B21" s="11" t="s">
        <v>50</v>
      </c>
      <c r="C21" s="11" t="s">
        <v>58</v>
      </c>
      <c r="D21" s="3">
        <v>2</v>
      </c>
      <c r="E21" s="17">
        <v>1.0200000000000001E-2</v>
      </c>
      <c r="F21" s="14">
        <f t="shared" si="0"/>
        <v>4.553571428571429E-2</v>
      </c>
      <c r="G21" s="17" t="str">
        <f t="shared" si="1"/>
        <v>No</v>
      </c>
      <c r="H21" s="22">
        <v>3.1399999999999997E-2</v>
      </c>
      <c r="I21" s="27">
        <f t="shared" si="2"/>
        <v>2.5097913835824472E-2</v>
      </c>
      <c r="J21" s="31" t="str">
        <f t="shared" si="3"/>
        <v>No</v>
      </c>
      <c r="K21" s="29">
        <v>0.27410000000000001</v>
      </c>
      <c r="L21" s="14">
        <f t="shared" si="4"/>
        <v>0.22083467611988397</v>
      </c>
      <c r="M21" s="17" t="str">
        <f t="shared" si="5"/>
        <v>Yes</v>
      </c>
      <c r="N21" s="18">
        <v>6.9900000000000004E-2</v>
      </c>
      <c r="O21" s="27">
        <f t="shared" si="6"/>
        <v>0.19908857875249217</v>
      </c>
      <c r="P21" s="31" t="str">
        <f t="shared" si="7"/>
        <v>No</v>
      </c>
      <c r="Q21" s="17">
        <v>0.128</v>
      </c>
      <c r="R21" s="14">
        <f t="shared" si="8"/>
        <v>0.49844236760124616</v>
      </c>
      <c r="S21" s="17" t="str">
        <f t="shared" si="9"/>
        <v>Yes</v>
      </c>
      <c r="T21" s="18">
        <v>1.9932000000000001</v>
      </c>
      <c r="U21" s="27">
        <f t="shared" si="10"/>
        <v>1</v>
      </c>
      <c r="V21" s="31" t="str">
        <f t="shared" si="11"/>
        <v>Yes</v>
      </c>
      <c r="W21" s="17">
        <v>1.8965000000000001</v>
      </c>
      <c r="X21" s="14">
        <f t="shared" si="12"/>
        <v>0.6033257991604779</v>
      </c>
      <c r="Y21" s="17" t="str">
        <f t="shared" si="13"/>
        <v>No</v>
      </c>
      <c r="Z21" s="18">
        <v>0.1389</v>
      </c>
      <c r="AA21" s="27">
        <f t="shared" si="14"/>
        <v>0.11579824927052938</v>
      </c>
      <c r="AB21" s="31" t="str">
        <f t="shared" si="15"/>
        <v>No</v>
      </c>
      <c r="AC21" s="17">
        <v>1.9E-3</v>
      </c>
      <c r="AD21" s="14">
        <f t="shared" si="16"/>
        <v>4.8531289910600257E-3</v>
      </c>
      <c r="AE21" s="17" t="str">
        <f t="shared" si="17"/>
        <v>No</v>
      </c>
      <c r="AF21" s="18">
        <v>0.1288</v>
      </c>
      <c r="AG21" s="27">
        <f t="shared" si="18"/>
        <v>1</v>
      </c>
      <c r="AH21" s="31" t="str">
        <f t="shared" si="19"/>
        <v>Yes</v>
      </c>
      <c r="AI21" s="41">
        <f t="shared" si="20"/>
        <v>11.68225</v>
      </c>
      <c r="AJ21" s="42">
        <f t="shared" si="21"/>
        <v>0.62269714187327818</v>
      </c>
      <c r="AK21" s="41" t="str">
        <f t="shared" si="22"/>
        <v>No</v>
      </c>
      <c r="AL21" s="17">
        <v>2.375</v>
      </c>
      <c r="AM21" s="35">
        <f t="shared" si="23"/>
        <v>0.9729309002853932</v>
      </c>
      <c r="AN21" s="33" t="str">
        <f t="shared" si="24"/>
        <v>Yes</v>
      </c>
      <c r="AO21" s="18">
        <v>2.5</v>
      </c>
      <c r="AP21" s="27">
        <f t="shared" si="25"/>
        <v>1</v>
      </c>
      <c r="AQ21" s="31" t="str">
        <f t="shared" si="26"/>
        <v>Yes</v>
      </c>
      <c r="AR21" s="17">
        <v>2.2629000000000001</v>
      </c>
      <c r="AS21" s="35">
        <f t="shared" si="27"/>
        <v>0.90544974391805377</v>
      </c>
      <c r="AT21" s="33" t="str">
        <f t="shared" si="28"/>
        <v>No</v>
      </c>
      <c r="AU21" s="18">
        <v>0.26910000000000001</v>
      </c>
      <c r="AV21" s="27">
        <f t="shared" si="29"/>
        <v>9.9165797705943706E-2</v>
      </c>
      <c r="AW21" s="31" t="str">
        <f t="shared" si="30"/>
        <v>No</v>
      </c>
      <c r="AX21" s="17">
        <v>5.3600000000000002E-2</v>
      </c>
      <c r="AY21" s="35">
        <f t="shared" si="31"/>
        <v>8.9932885906040275E-2</v>
      </c>
      <c r="AZ21" s="33" t="str">
        <f t="shared" si="32"/>
        <v>No</v>
      </c>
      <c r="BA21" s="18">
        <v>0.15060000000000001</v>
      </c>
      <c r="BB21" s="27">
        <f t="shared" si="33"/>
        <v>0.22957317073170733</v>
      </c>
      <c r="BC21" s="31" t="str">
        <f t="shared" si="34"/>
        <v>No</v>
      </c>
      <c r="BD21" s="17">
        <v>0.15060000000000001</v>
      </c>
      <c r="BE21" s="35">
        <f t="shared" si="35"/>
        <v>0.22957317073170733</v>
      </c>
      <c r="BF21" s="33" t="str">
        <f t="shared" si="36"/>
        <v>No</v>
      </c>
      <c r="BG21" s="18">
        <v>2.3672</v>
      </c>
      <c r="BH21" s="27">
        <f t="shared" si="37"/>
        <v>0.96160740098294295</v>
      </c>
      <c r="BI21" s="31" t="str">
        <f t="shared" si="38"/>
        <v>Yes</v>
      </c>
      <c r="BJ21" s="17">
        <v>0.12139999999999999</v>
      </c>
      <c r="BK21" s="35">
        <f t="shared" si="39"/>
        <v>4.8559999999999999E-2</v>
      </c>
      <c r="BL21" s="33" t="str">
        <f t="shared" si="40"/>
        <v>No</v>
      </c>
      <c r="BM21" s="18">
        <v>0.31059999999999999</v>
      </c>
      <c r="BN21" s="27">
        <f t="shared" si="41"/>
        <v>0.27856154910096814</v>
      </c>
      <c r="BO21" s="31" t="str">
        <f t="shared" si="42"/>
        <v>No</v>
      </c>
      <c r="BP21" s="44">
        <f t="shared" si="43"/>
        <v>26.4025</v>
      </c>
      <c r="BQ21" s="45">
        <f t="shared" si="44"/>
        <v>0.69895949085766229</v>
      </c>
      <c r="BR21" s="44" t="str">
        <f t="shared" si="45"/>
        <v>No</v>
      </c>
      <c r="BS21" s="17">
        <v>2E-3</v>
      </c>
      <c r="BT21" s="35">
        <f t="shared" si="46"/>
        <v>3.1751071598666455E-3</v>
      </c>
      <c r="BU21" s="33" t="str">
        <f t="shared" si="47"/>
        <v>No</v>
      </c>
      <c r="BV21" s="18">
        <v>2.3367</v>
      </c>
      <c r="BW21" s="27">
        <f t="shared" si="48"/>
        <v>0.7737846943686828</v>
      </c>
      <c r="BX21" s="31" t="str">
        <f t="shared" si="49"/>
        <v>No</v>
      </c>
      <c r="BY21" s="17">
        <v>2.5</v>
      </c>
      <c r="BZ21" s="35">
        <f t="shared" si="50"/>
        <v>1</v>
      </c>
      <c r="CA21" s="33" t="str">
        <f t="shared" si="51"/>
        <v>Yes</v>
      </c>
      <c r="CB21" s="18">
        <v>8.4400000000000003E-2</v>
      </c>
      <c r="CC21" s="27">
        <f t="shared" si="52"/>
        <v>0.16706254948535235</v>
      </c>
      <c r="CD21" s="31" t="str">
        <f t="shared" si="53"/>
        <v>No</v>
      </c>
      <c r="CE21" s="17">
        <v>8.9899999999999994E-2</v>
      </c>
      <c r="CF21" s="35">
        <f t="shared" si="54"/>
        <v>4.4701986754966887E-2</v>
      </c>
      <c r="CG21" s="33" t="str">
        <f t="shared" si="55"/>
        <v>No</v>
      </c>
      <c r="CH21" s="18">
        <v>7.2900000000000006E-2</v>
      </c>
      <c r="CI21" s="27">
        <f t="shared" si="56"/>
        <v>0.127547931382442</v>
      </c>
      <c r="CJ21" s="31" t="str">
        <f t="shared" si="57"/>
        <v>No</v>
      </c>
      <c r="CK21" s="17">
        <v>0</v>
      </c>
      <c r="CL21" s="35">
        <f t="shared" si="58"/>
        <v>0</v>
      </c>
      <c r="CM21" s="33" t="str">
        <f t="shared" si="59"/>
        <v>No</v>
      </c>
      <c r="CN21" s="18">
        <v>0</v>
      </c>
      <c r="CO21" s="27">
        <f t="shared" si="60"/>
        <v>0</v>
      </c>
      <c r="CP21" s="31" t="str">
        <f t="shared" si="61"/>
        <v>No</v>
      </c>
      <c r="CQ21" s="17">
        <v>0.31059999999999999</v>
      </c>
      <c r="CR21" s="35">
        <f t="shared" si="62"/>
        <v>0.52796467619848608</v>
      </c>
      <c r="CS21" s="33" t="str">
        <f t="shared" si="63"/>
        <v>No</v>
      </c>
      <c r="CT21" s="18">
        <v>2.6599999999999999E-2</v>
      </c>
      <c r="CU21" s="27">
        <f t="shared" si="64"/>
        <v>4.9552906110283151E-2</v>
      </c>
      <c r="CV21" s="31" t="str">
        <f t="shared" si="65"/>
        <v>No</v>
      </c>
      <c r="CW21" s="47">
        <f t="shared" si="66"/>
        <v>13.55775</v>
      </c>
      <c r="CX21" s="48">
        <f t="shared" si="67"/>
        <v>0.52398634908846575</v>
      </c>
      <c r="CY21" s="47" t="str">
        <f t="shared" si="68"/>
        <v>No</v>
      </c>
      <c r="CZ21" s="17">
        <v>2.5</v>
      </c>
      <c r="DA21" s="35">
        <f t="shared" si="69"/>
        <v>1</v>
      </c>
      <c r="DB21" s="33" t="str">
        <f t="shared" si="70"/>
        <v>Yes</v>
      </c>
      <c r="DC21" s="18">
        <v>2.5</v>
      </c>
      <c r="DD21" s="27">
        <f t="shared" si="71"/>
        <v>1</v>
      </c>
      <c r="DE21" s="31" t="str">
        <f t="shared" si="72"/>
        <v>Yes</v>
      </c>
      <c r="DF21" s="17">
        <v>2.5</v>
      </c>
      <c r="DG21" s="35">
        <f t="shared" si="73"/>
        <v>1</v>
      </c>
      <c r="DH21" s="33" t="str">
        <f t="shared" si="74"/>
        <v>Yes</v>
      </c>
      <c r="DI21" s="18">
        <v>2.5</v>
      </c>
      <c r="DJ21" s="27">
        <f t="shared" si="75"/>
        <v>1</v>
      </c>
      <c r="DK21" s="31" t="str">
        <f t="shared" si="76"/>
        <v>Yes</v>
      </c>
      <c r="DL21" s="17">
        <v>2.2000000000000001E-3</v>
      </c>
      <c r="DM21" s="35">
        <f t="shared" si="77"/>
        <v>2.4719101123595509E-2</v>
      </c>
      <c r="DN21" s="33" t="str">
        <f t="shared" si="78"/>
        <v>No</v>
      </c>
      <c r="DO21" s="18">
        <v>2.5</v>
      </c>
      <c r="DP21" s="27">
        <f t="shared" si="79"/>
        <v>1</v>
      </c>
      <c r="DQ21" s="31" t="str">
        <f t="shared" si="80"/>
        <v>Yes</v>
      </c>
      <c r="DR21" s="17">
        <v>0.94710000000000005</v>
      </c>
      <c r="DS21" s="35">
        <f t="shared" si="81"/>
        <v>0.58218588640275393</v>
      </c>
      <c r="DT21" s="33" t="str">
        <f t="shared" si="82"/>
        <v>Yes</v>
      </c>
      <c r="DU21" s="18">
        <v>1.0039</v>
      </c>
      <c r="DV21" s="27">
        <f t="shared" si="83"/>
        <v>0.73080002911843933</v>
      </c>
      <c r="DW21" s="31" t="str">
        <f t="shared" si="84"/>
        <v>No</v>
      </c>
      <c r="DX21" s="17">
        <v>0.1893</v>
      </c>
      <c r="DY21" s="35">
        <f t="shared" si="85"/>
        <v>0.46408433439568525</v>
      </c>
      <c r="DZ21" s="33" t="str">
        <f t="shared" si="86"/>
        <v>No</v>
      </c>
      <c r="EA21" s="18">
        <v>1.5764</v>
      </c>
      <c r="EB21" s="27">
        <f t="shared" si="87"/>
        <v>0.7958400646203555</v>
      </c>
      <c r="EC21" s="31" t="str">
        <f t="shared" si="88"/>
        <v>No</v>
      </c>
      <c r="ED21" s="50">
        <f t="shared" si="89"/>
        <v>40.547249999999998</v>
      </c>
      <c r="EE21" s="51">
        <f t="shared" si="90"/>
        <v>0.98447752028184476</v>
      </c>
      <c r="EF21" s="50" t="str">
        <f t="shared" si="91"/>
        <v>Yes</v>
      </c>
    </row>
    <row r="22" spans="1:136" x14ac:dyDescent="0.2">
      <c r="A22" s="3">
        <v>20</v>
      </c>
      <c r="B22" s="11" t="s">
        <v>59</v>
      </c>
      <c r="C22" s="11" t="s">
        <v>60</v>
      </c>
      <c r="D22" s="3">
        <v>2</v>
      </c>
      <c r="E22" s="19">
        <v>0.1273</v>
      </c>
      <c r="F22" s="14">
        <f t="shared" si="0"/>
        <v>0.56830357142857135</v>
      </c>
      <c r="G22" s="17" t="str">
        <f t="shared" si="1"/>
        <v>Yes</v>
      </c>
      <c r="H22" s="23">
        <v>1.6299999999999999E-2</v>
      </c>
      <c r="I22" s="27">
        <f t="shared" si="2"/>
        <v>1.3028534889297417E-2</v>
      </c>
      <c r="J22" s="31" t="str">
        <f t="shared" si="3"/>
        <v>No</v>
      </c>
      <c r="K22" s="30">
        <v>0</v>
      </c>
      <c r="L22" s="14">
        <f t="shared" si="4"/>
        <v>0</v>
      </c>
      <c r="M22" s="17" t="str">
        <f t="shared" si="5"/>
        <v>No</v>
      </c>
      <c r="N22" s="20">
        <v>0.35110000000000002</v>
      </c>
      <c r="O22" s="27">
        <f t="shared" si="6"/>
        <v>1</v>
      </c>
      <c r="P22" s="31" t="str">
        <f t="shared" si="7"/>
        <v>Yes</v>
      </c>
      <c r="Q22" s="19">
        <v>0.1522</v>
      </c>
      <c r="R22" s="14">
        <f t="shared" si="8"/>
        <v>0.59267912772585674</v>
      </c>
      <c r="S22" s="17" t="str">
        <f t="shared" si="9"/>
        <v>Yes</v>
      </c>
      <c r="T22" s="20">
        <v>0.54049999999999998</v>
      </c>
      <c r="U22" s="27">
        <f t="shared" si="10"/>
        <v>0.27117198474814369</v>
      </c>
      <c r="V22" s="31" t="str">
        <f t="shared" si="11"/>
        <v>Yes</v>
      </c>
      <c r="W22" s="19">
        <v>2.2846000000000002</v>
      </c>
      <c r="X22" s="14">
        <f t="shared" si="12"/>
        <v>0.91661285114627067</v>
      </c>
      <c r="Y22" s="17" t="str">
        <f t="shared" si="13"/>
        <v>No</v>
      </c>
      <c r="Z22" s="20">
        <v>0.21460000000000001</v>
      </c>
      <c r="AA22" s="27">
        <f t="shared" si="14"/>
        <v>0.17890787828261775</v>
      </c>
      <c r="AB22" s="31" t="str">
        <f t="shared" si="15"/>
        <v>No</v>
      </c>
      <c r="AC22" s="19">
        <v>7.1999999999999998E-3</v>
      </c>
      <c r="AD22" s="14">
        <f t="shared" si="16"/>
        <v>1.8390804597701149E-2</v>
      </c>
      <c r="AE22" s="17" t="str">
        <f t="shared" si="17"/>
        <v>No</v>
      </c>
      <c r="AF22" s="20">
        <v>8.8999999999999999E-3</v>
      </c>
      <c r="AG22" s="27">
        <f t="shared" si="18"/>
        <v>6.9099378881987583E-2</v>
      </c>
      <c r="AH22" s="31" t="str">
        <f t="shared" si="19"/>
        <v>No</v>
      </c>
      <c r="AI22" s="41">
        <f t="shared" si="20"/>
        <v>9.2567500000000003</v>
      </c>
      <c r="AJ22" s="42">
        <f t="shared" si="21"/>
        <v>0.41389032369146006</v>
      </c>
      <c r="AK22" s="41" t="str">
        <f t="shared" si="22"/>
        <v>No</v>
      </c>
      <c r="AL22" s="19">
        <v>2.3125</v>
      </c>
      <c r="AM22" s="35">
        <f t="shared" si="23"/>
        <v>0.91887918360287135</v>
      </c>
      <c r="AN22" s="33" t="str">
        <f t="shared" si="24"/>
        <v>Yes</v>
      </c>
      <c r="AO22" s="20">
        <v>2.5</v>
      </c>
      <c r="AP22" s="27">
        <f t="shared" si="25"/>
        <v>1</v>
      </c>
      <c r="AQ22" s="31" t="str">
        <f t="shared" si="26"/>
        <v>Yes</v>
      </c>
      <c r="AR22" s="19">
        <v>2.1861999999999999</v>
      </c>
      <c r="AS22" s="35">
        <f t="shared" si="27"/>
        <v>0.87475992317541607</v>
      </c>
      <c r="AT22" s="33" t="str">
        <f t="shared" si="28"/>
        <v>No</v>
      </c>
      <c r="AU22" s="20">
        <v>0.76080000000000003</v>
      </c>
      <c r="AV22" s="27">
        <f t="shared" si="29"/>
        <v>0.61188738269030229</v>
      </c>
      <c r="AW22" s="31" t="str">
        <f t="shared" si="30"/>
        <v>No</v>
      </c>
      <c r="AX22" s="19">
        <v>7.6600000000000001E-2</v>
      </c>
      <c r="AY22" s="35">
        <f t="shared" si="31"/>
        <v>0.12852348993288593</v>
      </c>
      <c r="AZ22" s="33" t="str">
        <f t="shared" si="32"/>
        <v>No</v>
      </c>
      <c r="BA22" s="20">
        <v>0.28689999999999999</v>
      </c>
      <c r="BB22" s="27">
        <f t="shared" si="33"/>
        <v>0.43734756097560973</v>
      </c>
      <c r="BC22" s="31" t="str">
        <f t="shared" si="34"/>
        <v>No</v>
      </c>
      <c r="BD22" s="19">
        <v>0.28689999999999999</v>
      </c>
      <c r="BE22" s="35">
        <f t="shared" si="35"/>
        <v>0.43734756097560973</v>
      </c>
      <c r="BF22" s="33" t="str">
        <f t="shared" si="36"/>
        <v>No</v>
      </c>
      <c r="BG22" s="20">
        <v>1.9186000000000001</v>
      </c>
      <c r="BH22" s="27">
        <f t="shared" si="37"/>
        <v>0.70222607690083838</v>
      </c>
      <c r="BI22" s="31" t="str">
        <f t="shared" si="38"/>
        <v>No</v>
      </c>
      <c r="BJ22" s="19">
        <v>0.28810000000000002</v>
      </c>
      <c r="BK22" s="35">
        <f t="shared" si="39"/>
        <v>0.11524000000000001</v>
      </c>
      <c r="BL22" s="33" t="str">
        <f t="shared" si="40"/>
        <v>No</v>
      </c>
      <c r="BM22" s="20">
        <v>0.19950000000000001</v>
      </c>
      <c r="BN22" s="27">
        <f t="shared" si="41"/>
        <v>0.17611802674043339</v>
      </c>
      <c r="BO22" s="31" t="str">
        <f t="shared" si="42"/>
        <v>No</v>
      </c>
      <c r="BP22" s="44">
        <f t="shared" si="43"/>
        <v>27.04025</v>
      </c>
      <c r="BQ22" s="45">
        <f t="shared" si="44"/>
        <v>0.75050005051015245</v>
      </c>
      <c r="BR22" s="44" t="str">
        <f t="shared" si="45"/>
        <v>No</v>
      </c>
      <c r="BS22" s="19">
        <v>4.1000000000000003E-3</v>
      </c>
      <c r="BT22" s="35">
        <f t="shared" si="46"/>
        <v>6.5089696777266238E-3</v>
      </c>
      <c r="BU22" s="33" t="str">
        <f t="shared" si="47"/>
        <v>No</v>
      </c>
      <c r="BV22" s="20">
        <v>2.4651000000000001</v>
      </c>
      <c r="BW22" s="27">
        <f t="shared" si="48"/>
        <v>0.97978501524145689</v>
      </c>
      <c r="BX22" s="31" t="str">
        <f t="shared" si="49"/>
        <v>Yes</v>
      </c>
      <c r="BY22" s="19">
        <v>2.5</v>
      </c>
      <c r="BZ22" s="35">
        <f t="shared" si="50"/>
        <v>1</v>
      </c>
      <c r="CA22" s="33" t="str">
        <f t="shared" si="51"/>
        <v>Yes</v>
      </c>
      <c r="CB22" s="20">
        <v>0.14630000000000001</v>
      </c>
      <c r="CC22" s="27">
        <f t="shared" si="52"/>
        <v>0.28958828186856694</v>
      </c>
      <c r="CD22" s="31" t="str">
        <f t="shared" si="53"/>
        <v>No</v>
      </c>
      <c r="CE22" s="19">
        <v>5.16E-2</v>
      </c>
      <c r="CF22" s="35">
        <f t="shared" si="54"/>
        <v>2.4246955778679771E-2</v>
      </c>
      <c r="CG22" s="33" t="str">
        <f t="shared" si="55"/>
        <v>No</v>
      </c>
      <c r="CH22" s="20">
        <v>0.14680000000000001</v>
      </c>
      <c r="CI22" s="27">
        <f t="shared" si="56"/>
        <v>0.27669021190716447</v>
      </c>
      <c r="CJ22" s="31" t="str">
        <f t="shared" si="57"/>
        <v>No</v>
      </c>
      <c r="CK22" s="19">
        <v>0</v>
      </c>
      <c r="CL22" s="35">
        <f t="shared" si="58"/>
        <v>0</v>
      </c>
      <c r="CM22" s="33" t="str">
        <f t="shared" si="59"/>
        <v>No</v>
      </c>
      <c r="CN22" s="20">
        <v>8.3999999999999995E-3</v>
      </c>
      <c r="CO22" s="27">
        <f t="shared" si="60"/>
        <v>4.0404040404040401E-2</v>
      </c>
      <c r="CP22" s="31" t="str">
        <f t="shared" si="61"/>
        <v>No</v>
      </c>
      <c r="CQ22" s="19">
        <v>0.47560000000000002</v>
      </c>
      <c r="CR22" s="35">
        <f t="shared" si="62"/>
        <v>0.87489486963835161</v>
      </c>
      <c r="CS22" s="33" t="str">
        <f t="shared" si="63"/>
        <v>Yes</v>
      </c>
      <c r="CT22" s="20">
        <v>0.3448</v>
      </c>
      <c r="CU22" s="27">
        <f t="shared" si="64"/>
        <v>0.64232488822652745</v>
      </c>
      <c r="CV22" s="31" t="str">
        <f t="shared" si="65"/>
        <v>Yes</v>
      </c>
      <c r="CW22" s="47">
        <f t="shared" si="66"/>
        <v>15.356750000000002</v>
      </c>
      <c r="CX22" s="48">
        <f t="shared" si="67"/>
        <v>0.65122981981504091</v>
      </c>
      <c r="CY22" s="47" t="str">
        <f t="shared" si="68"/>
        <v>No</v>
      </c>
      <c r="CZ22" s="19">
        <v>2.5</v>
      </c>
      <c r="DA22" s="35">
        <f t="shared" si="69"/>
        <v>1</v>
      </c>
      <c r="DB22" s="33" t="str">
        <f t="shared" si="70"/>
        <v>Yes</v>
      </c>
      <c r="DC22" s="20">
        <v>2.5</v>
      </c>
      <c r="DD22" s="27">
        <f t="shared" si="71"/>
        <v>1</v>
      </c>
      <c r="DE22" s="31" t="str">
        <f t="shared" si="72"/>
        <v>Yes</v>
      </c>
      <c r="DF22" s="19">
        <v>2.5</v>
      </c>
      <c r="DG22" s="35">
        <f t="shared" si="73"/>
        <v>1</v>
      </c>
      <c r="DH22" s="33" t="str">
        <f t="shared" si="74"/>
        <v>Yes</v>
      </c>
      <c r="DI22" s="20">
        <v>2.5</v>
      </c>
      <c r="DJ22" s="27">
        <f t="shared" si="75"/>
        <v>1</v>
      </c>
      <c r="DK22" s="31" t="str">
        <f t="shared" si="76"/>
        <v>Yes</v>
      </c>
      <c r="DL22" s="19">
        <v>2.0999999999999999E-3</v>
      </c>
      <c r="DM22" s="35">
        <f t="shared" si="77"/>
        <v>2.3595505617977526E-2</v>
      </c>
      <c r="DN22" s="33" t="str">
        <f t="shared" si="78"/>
        <v>No</v>
      </c>
      <c r="DO22" s="20">
        <v>2.5</v>
      </c>
      <c r="DP22" s="27">
        <f t="shared" si="79"/>
        <v>1</v>
      </c>
      <c r="DQ22" s="31" t="str">
        <f t="shared" si="80"/>
        <v>Yes</v>
      </c>
      <c r="DR22" s="19">
        <v>0.90480000000000005</v>
      </c>
      <c r="DS22" s="35">
        <f t="shared" si="81"/>
        <v>0.55618391935087286</v>
      </c>
      <c r="DT22" s="33" t="str">
        <f t="shared" si="82"/>
        <v>No</v>
      </c>
      <c r="DU22" s="20">
        <v>0.97250000000000003</v>
      </c>
      <c r="DV22" s="27">
        <f t="shared" si="83"/>
        <v>0.7079420543058893</v>
      </c>
      <c r="DW22" s="31" t="str">
        <f t="shared" si="84"/>
        <v>No</v>
      </c>
      <c r="DX22" s="19">
        <v>0.2114</v>
      </c>
      <c r="DY22" s="35">
        <f t="shared" si="85"/>
        <v>0.51826428046089734</v>
      </c>
      <c r="DZ22" s="33" t="str">
        <f t="shared" si="86"/>
        <v>Yes</v>
      </c>
      <c r="EA22" s="20">
        <v>1.0807</v>
      </c>
      <c r="EB22" s="27">
        <f t="shared" si="87"/>
        <v>0.54558764135702753</v>
      </c>
      <c r="EC22" s="31" t="str">
        <f t="shared" si="88"/>
        <v>No</v>
      </c>
      <c r="ED22" s="50">
        <f t="shared" si="89"/>
        <v>39.178749999999994</v>
      </c>
      <c r="EE22" s="51">
        <f t="shared" si="90"/>
        <v>0.94024532143896022</v>
      </c>
      <c r="EF22" s="50" t="str">
        <f t="shared" si="91"/>
        <v>No</v>
      </c>
    </row>
    <row r="23" spans="1:136" x14ac:dyDescent="0.2">
      <c r="A23" s="3">
        <v>21</v>
      </c>
      <c r="B23" s="11" t="s">
        <v>47</v>
      </c>
      <c r="C23" s="11" t="s">
        <v>61</v>
      </c>
      <c r="D23" s="3">
        <v>2</v>
      </c>
      <c r="E23" s="17">
        <v>0.15770000000000001</v>
      </c>
      <c r="F23" s="14">
        <f t="shared" si="0"/>
        <v>0.70401785714285714</v>
      </c>
      <c r="G23" s="17" t="str">
        <f t="shared" si="1"/>
        <v>Yes</v>
      </c>
      <c r="H23" s="22">
        <v>8.3599999999999994E-2</v>
      </c>
      <c r="I23" s="27">
        <f t="shared" si="2"/>
        <v>6.6821197346335209E-2</v>
      </c>
      <c r="J23" s="31" t="str">
        <f t="shared" si="3"/>
        <v>Yes</v>
      </c>
      <c r="K23" s="29">
        <v>0.1133</v>
      </c>
      <c r="L23" s="14">
        <f t="shared" si="4"/>
        <v>9.1282629713180782E-2</v>
      </c>
      <c r="M23" s="17" t="str">
        <f t="shared" si="5"/>
        <v>No</v>
      </c>
      <c r="N23" s="18">
        <v>0.1212</v>
      </c>
      <c r="O23" s="27">
        <f t="shared" si="6"/>
        <v>0.34520079749359156</v>
      </c>
      <c r="P23" s="31" t="str">
        <f t="shared" si="7"/>
        <v>No</v>
      </c>
      <c r="Q23" s="17">
        <v>5.3999999999999999E-2</v>
      </c>
      <c r="R23" s="14">
        <f t="shared" si="8"/>
        <v>0.21028037383177572</v>
      </c>
      <c r="S23" s="17" t="str">
        <f t="shared" si="9"/>
        <v>No</v>
      </c>
      <c r="T23" s="18">
        <v>1.6554</v>
      </c>
      <c r="U23" s="27">
        <f t="shared" si="10"/>
        <v>0.83052378085490663</v>
      </c>
      <c r="V23" s="31" t="str">
        <f t="shared" si="11"/>
        <v>Yes</v>
      </c>
      <c r="W23" s="17">
        <v>2.3081999999999998</v>
      </c>
      <c r="X23" s="14">
        <f t="shared" si="12"/>
        <v>0.93566354536648344</v>
      </c>
      <c r="Y23" s="17" t="str">
        <f t="shared" si="13"/>
        <v>No</v>
      </c>
      <c r="Z23" s="18">
        <v>0.17680000000000001</v>
      </c>
      <c r="AA23" s="27">
        <f t="shared" si="14"/>
        <v>0.14739474781158818</v>
      </c>
      <c r="AB23" s="31" t="str">
        <f t="shared" si="15"/>
        <v>No</v>
      </c>
      <c r="AC23" s="17">
        <v>6.7999999999999996E-3</v>
      </c>
      <c r="AD23" s="14">
        <f t="shared" si="16"/>
        <v>1.7369093231162196E-2</v>
      </c>
      <c r="AE23" s="17" t="str">
        <f t="shared" si="17"/>
        <v>No</v>
      </c>
      <c r="AF23" s="18">
        <v>6.2899999999999998E-2</v>
      </c>
      <c r="AG23" s="27">
        <f t="shared" si="18"/>
        <v>0.48835403726708071</v>
      </c>
      <c r="AH23" s="31" t="str">
        <f t="shared" si="19"/>
        <v>Yes</v>
      </c>
      <c r="AI23" s="41">
        <f t="shared" si="20"/>
        <v>11.849749999999998</v>
      </c>
      <c r="AJ23" s="42">
        <f t="shared" si="21"/>
        <v>0.63711690771349838</v>
      </c>
      <c r="AK23" s="41" t="str">
        <f t="shared" si="22"/>
        <v>No</v>
      </c>
      <c r="AL23" s="17">
        <v>2.2812999999999999</v>
      </c>
      <c r="AM23" s="35">
        <f t="shared" si="23"/>
        <v>0.89189656663495631</v>
      </c>
      <c r="AN23" s="33" t="str">
        <f t="shared" si="24"/>
        <v>Yes</v>
      </c>
      <c r="AO23" s="18">
        <v>1.875</v>
      </c>
      <c r="AP23" s="27">
        <f t="shared" si="25"/>
        <v>0.75</v>
      </c>
      <c r="AQ23" s="31" t="str">
        <f t="shared" si="26"/>
        <v>Yes</v>
      </c>
      <c r="AR23" s="17">
        <v>2.3649</v>
      </c>
      <c r="AS23" s="35">
        <f t="shared" si="27"/>
        <v>0.94626280409731112</v>
      </c>
      <c r="AT23" s="33" t="str">
        <f t="shared" si="28"/>
        <v>No</v>
      </c>
      <c r="AU23" s="18">
        <v>0.55310000000000004</v>
      </c>
      <c r="AV23" s="27">
        <f t="shared" si="29"/>
        <v>0.39530761209593329</v>
      </c>
      <c r="AW23" s="31" t="str">
        <f t="shared" si="30"/>
        <v>No</v>
      </c>
      <c r="AX23" s="17">
        <v>6.0600000000000001E-2</v>
      </c>
      <c r="AY23" s="35">
        <f t="shared" si="31"/>
        <v>0.10167785234899329</v>
      </c>
      <c r="AZ23" s="33" t="str">
        <f t="shared" si="32"/>
        <v>No</v>
      </c>
      <c r="BA23" s="18">
        <v>0.25940000000000002</v>
      </c>
      <c r="BB23" s="27">
        <f t="shared" si="33"/>
        <v>0.3954268292682927</v>
      </c>
      <c r="BC23" s="31" t="str">
        <f t="shared" si="34"/>
        <v>No</v>
      </c>
      <c r="BD23" s="17">
        <v>0.25940000000000002</v>
      </c>
      <c r="BE23" s="35">
        <f t="shared" si="35"/>
        <v>0.3954268292682927</v>
      </c>
      <c r="BF23" s="33" t="str">
        <f t="shared" si="36"/>
        <v>No</v>
      </c>
      <c r="BG23" s="18">
        <v>2.2970000000000002</v>
      </c>
      <c r="BH23" s="27">
        <f t="shared" si="37"/>
        <v>0.92101763515466895</v>
      </c>
      <c r="BI23" s="31" t="str">
        <f t="shared" si="38"/>
        <v>Yes</v>
      </c>
      <c r="BJ23" s="17">
        <v>0.18479999999999999</v>
      </c>
      <c r="BK23" s="35">
        <f t="shared" si="39"/>
        <v>7.392E-2</v>
      </c>
      <c r="BL23" s="33" t="str">
        <f t="shared" si="40"/>
        <v>No</v>
      </c>
      <c r="BM23" s="18">
        <v>0.3609</v>
      </c>
      <c r="BN23" s="27">
        <f t="shared" si="41"/>
        <v>0.32494236975564778</v>
      </c>
      <c r="BO23" s="31" t="str">
        <f t="shared" si="42"/>
        <v>No</v>
      </c>
      <c r="BP23" s="44">
        <f t="shared" si="43"/>
        <v>26.240999999999996</v>
      </c>
      <c r="BQ23" s="45">
        <f t="shared" si="44"/>
        <v>0.68590766744115528</v>
      </c>
      <c r="BR23" s="44" t="str">
        <f t="shared" si="45"/>
        <v>No</v>
      </c>
      <c r="BS23" s="17">
        <v>2.5000000000000001E-3</v>
      </c>
      <c r="BT23" s="35">
        <f t="shared" si="46"/>
        <v>3.9688839498333069E-3</v>
      </c>
      <c r="BU23" s="33" t="str">
        <f t="shared" si="47"/>
        <v>No</v>
      </c>
      <c r="BV23" s="18">
        <v>2.4499</v>
      </c>
      <c r="BW23" s="27">
        <f t="shared" si="48"/>
        <v>0.95539868442162679</v>
      </c>
      <c r="BX23" s="31" t="str">
        <f t="shared" si="49"/>
        <v>No</v>
      </c>
      <c r="BY23" s="17">
        <v>2.5</v>
      </c>
      <c r="BZ23" s="35">
        <f t="shared" si="50"/>
        <v>1</v>
      </c>
      <c r="CA23" s="33" t="str">
        <f t="shared" si="51"/>
        <v>Yes</v>
      </c>
      <c r="CB23" s="18">
        <v>7.8600000000000003E-2</v>
      </c>
      <c r="CC23" s="27">
        <f t="shared" si="52"/>
        <v>0.15558194774346795</v>
      </c>
      <c r="CD23" s="31" t="str">
        <f t="shared" si="53"/>
        <v>No</v>
      </c>
      <c r="CE23" s="17">
        <v>3.7499999999999999E-2</v>
      </c>
      <c r="CF23" s="35">
        <f t="shared" si="54"/>
        <v>1.6716513565477462E-2</v>
      </c>
      <c r="CG23" s="33" t="str">
        <f t="shared" si="55"/>
        <v>No</v>
      </c>
      <c r="CH23" s="18">
        <v>2.76E-2</v>
      </c>
      <c r="CI23" s="27">
        <f t="shared" si="56"/>
        <v>3.6125126135216949E-2</v>
      </c>
      <c r="CJ23" s="31" t="str">
        <f t="shared" si="57"/>
        <v>No</v>
      </c>
      <c r="CK23" s="17">
        <v>0.1754</v>
      </c>
      <c r="CL23" s="35">
        <f t="shared" si="58"/>
        <v>0.12365174480084595</v>
      </c>
      <c r="CM23" s="33" t="str">
        <f t="shared" si="59"/>
        <v>No</v>
      </c>
      <c r="CN23" s="18">
        <v>4.2700000000000002E-2</v>
      </c>
      <c r="CO23" s="27">
        <f t="shared" si="60"/>
        <v>0.2053872053872054</v>
      </c>
      <c r="CP23" s="31" t="str">
        <f t="shared" si="61"/>
        <v>Yes</v>
      </c>
      <c r="CQ23" s="17">
        <v>0.3206</v>
      </c>
      <c r="CR23" s="35">
        <f t="shared" si="62"/>
        <v>0.54899074852817487</v>
      </c>
      <c r="CS23" s="33" t="str">
        <f t="shared" si="63"/>
        <v>No</v>
      </c>
      <c r="CT23" s="18">
        <v>2.6599999999999999E-2</v>
      </c>
      <c r="CU23" s="27">
        <f t="shared" si="64"/>
        <v>4.9552906110283151E-2</v>
      </c>
      <c r="CV23" s="31" t="str">
        <f t="shared" si="65"/>
        <v>No</v>
      </c>
      <c r="CW23" s="47">
        <f t="shared" si="66"/>
        <v>14.153500000000001</v>
      </c>
      <c r="CX23" s="48">
        <f t="shared" si="67"/>
        <v>0.56612381306031523</v>
      </c>
      <c r="CY23" s="47" t="str">
        <f t="shared" si="68"/>
        <v>No</v>
      </c>
      <c r="CZ23" s="17">
        <v>2.5</v>
      </c>
      <c r="DA23" s="35">
        <f t="shared" si="69"/>
        <v>1</v>
      </c>
      <c r="DB23" s="33" t="str">
        <f t="shared" si="70"/>
        <v>Yes</v>
      </c>
      <c r="DC23" s="18">
        <v>2.5</v>
      </c>
      <c r="DD23" s="27">
        <f t="shared" si="71"/>
        <v>1</v>
      </c>
      <c r="DE23" s="31" t="str">
        <f t="shared" si="72"/>
        <v>Yes</v>
      </c>
      <c r="DF23" s="17">
        <v>2.5</v>
      </c>
      <c r="DG23" s="35">
        <f t="shared" si="73"/>
        <v>1</v>
      </c>
      <c r="DH23" s="33" t="str">
        <f t="shared" si="74"/>
        <v>Yes</v>
      </c>
      <c r="DI23" s="18">
        <v>2.5</v>
      </c>
      <c r="DJ23" s="27">
        <f t="shared" si="75"/>
        <v>1</v>
      </c>
      <c r="DK23" s="31" t="str">
        <f t="shared" si="76"/>
        <v>Yes</v>
      </c>
      <c r="DL23" s="17">
        <v>1.8E-3</v>
      </c>
      <c r="DM23" s="35">
        <f t="shared" si="77"/>
        <v>2.0224719101123594E-2</v>
      </c>
      <c r="DN23" s="33" t="str">
        <f t="shared" si="78"/>
        <v>No</v>
      </c>
      <c r="DO23" s="18">
        <v>1.25</v>
      </c>
      <c r="DP23" s="27">
        <f t="shared" si="79"/>
        <v>0.5</v>
      </c>
      <c r="DQ23" s="31" t="str">
        <f t="shared" si="80"/>
        <v>Yes</v>
      </c>
      <c r="DR23" s="17">
        <v>0.90949999999999998</v>
      </c>
      <c r="DS23" s="35">
        <f t="shared" si="81"/>
        <v>0.55907302680108184</v>
      </c>
      <c r="DT23" s="33" t="str">
        <f t="shared" si="82"/>
        <v>No</v>
      </c>
      <c r="DU23" s="18">
        <v>0.98799999999999999</v>
      </c>
      <c r="DV23" s="27">
        <f t="shared" si="83"/>
        <v>0.71922544951590595</v>
      </c>
      <c r="DW23" s="31" t="str">
        <f t="shared" si="84"/>
        <v>No</v>
      </c>
      <c r="DX23" s="17">
        <v>0.1278</v>
      </c>
      <c r="DY23" s="35">
        <f t="shared" si="85"/>
        <v>0.31331208629566071</v>
      </c>
      <c r="DZ23" s="33" t="str">
        <f t="shared" si="86"/>
        <v>No</v>
      </c>
      <c r="EA23" s="18">
        <v>1.0625</v>
      </c>
      <c r="EB23" s="27">
        <f t="shared" si="87"/>
        <v>0.53639943457189021</v>
      </c>
      <c r="EC23" s="31" t="str">
        <f t="shared" si="88"/>
        <v>No</v>
      </c>
      <c r="ED23" s="50">
        <f t="shared" si="89"/>
        <v>35.848999999999997</v>
      </c>
      <c r="EE23" s="51">
        <f t="shared" si="90"/>
        <v>0.83262225669866496</v>
      </c>
      <c r="EF23" s="50" t="str">
        <f t="shared" si="91"/>
        <v>No</v>
      </c>
    </row>
    <row r="24" spans="1:136" x14ac:dyDescent="0.2">
      <c r="A24" s="3">
        <v>22</v>
      </c>
      <c r="B24" s="11" t="s">
        <v>47</v>
      </c>
      <c r="C24" s="11" t="s">
        <v>62</v>
      </c>
      <c r="D24" s="3">
        <v>2</v>
      </c>
      <c r="E24" s="19">
        <v>6.5299999999999997E-2</v>
      </c>
      <c r="F24" s="14">
        <f t="shared" si="0"/>
        <v>0.29151785714285711</v>
      </c>
      <c r="G24" s="17" t="str">
        <f t="shared" si="1"/>
        <v>Yes</v>
      </c>
      <c r="H24" s="23">
        <v>2.1600000000000001E-2</v>
      </c>
      <c r="I24" s="27">
        <f t="shared" si="2"/>
        <v>1.7264806969866518E-2</v>
      </c>
      <c r="J24" s="31" t="str">
        <f t="shared" si="3"/>
        <v>No</v>
      </c>
      <c r="K24" s="30">
        <v>0</v>
      </c>
      <c r="L24" s="14">
        <f t="shared" si="4"/>
        <v>0</v>
      </c>
      <c r="M24" s="17" t="str">
        <f t="shared" si="5"/>
        <v>No</v>
      </c>
      <c r="N24" s="20">
        <v>0.2162</v>
      </c>
      <c r="O24" s="27">
        <f t="shared" si="6"/>
        <v>0.61577898034747935</v>
      </c>
      <c r="P24" s="31" t="str">
        <f t="shared" si="7"/>
        <v>No</v>
      </c>
      <c r="Q24" s="19">
        <v>8.3699999999999997E-2</v>
      </c>
      <c r="R24" s="14">
        <f t="shared" si="8"/>
        <v>0.32593457943925236</v>
      </c>
      <c r="S24" s="17" t="str">
        <f t="shared" si="9"/>
        <v>No</v>
      </c>
      <c r="T24" s="20">
        <v>1.6554</v>
      </c>
      <c r="U24" s="27">
        <f t="shared" si="10"/>
        <v>0.83052378085490663</v>
      </c>
      <c r="V24" s="31" t="str">
        <f t="shared" si="11"/>
        <v>Yes</v>
      </c>
      <c r="W24" s="19">
        <v>2.3308</v>
      </c>
      <c r="X24" s="14">
        <f t="shared" si="12"/>
        <v>0.95390700678075546</v>
      </c>
      <c r="Y24" s="17" t="str">
        <f t="shared" si="13"/>
        <v>No</v>
      </c>
      <c r="Z24" s="20">
        <v>0.2525</v>
      </c>
      <c r="AA24" s="27">
        <f t="shared" si="14"/>
        <v>0.21050437682367654</v>
      </c>
      <c r="AB24" s="31" t="str">
        <f t="shared" si="15"/>
        <v>No</v>
      </c>
      <c r="AC24" s="19">
        <v>5.0000000000000001E-4</v>
      </c>
      <c r="AD24" s="14">
        <f t="shared" si="16"/>
        <v>1.277139208173691E-3</v>
      </c>
      <c r="AE24" s="17" t="str">
        <f t="shared" si="17"/>
        <v>No</v>
      </c>
      <c r="AF24" s="20">
        <v>2.46E-2</v>
      </c>
      <c r="AG24" s="27">
        <f t="shared" si="18"/>
        <v>0.19099378881987578</v>
      </c>
      <c r="AH24" s="31" t="str">
        <f t="shared" si="19"/>
        <v>No</v>
      </c>
      <c r="AI24" s="41">
        <f t="shared" si="20"/>
        <v>11.6265</v>
      </c>
      <c r="AJ24" s="42">
        <f t="shared" si="21"/>
        <v>0.61789772727272718</v>
      </c>
      <c r="AK24" s="41" t="str">
        <f t="shared" si="22"/>
        <v>No</v>
      </c>
      <c r="AL24" s="19">
        <v>2.125</v>
      </c>
      <c r="AM24" s="35">
        <f t="shared" si="23"/>
        <v>0.75672403355530582</v>
      </c>
      <c r="AN24" s="33" t="str">
        <f t="shared" si="24"/>
        <v>Yes</v>
      </c>
      <c r="AO24" s="20">
        <v>1.875</v>
      </c>
      <c r="AP24" s="27">
        <f t="shared" si="25"/>
        <v>0.75</v>
      </c>
      <c r="AQ24" s="31" t="str">
        <f t="shared" si="26"/>
        <v>Yes</v>
      </c>
      <c r="AR24" s="19">
        <v>2.2351000000000001</v>
      </c>
      <c r="AS24" s="35">
        <f t="shared" si="27"/>
        <v>0.89432618437900124</v>
      </c>
      <c r="AT24" s="33" t="str">
        <f t="shared" si="28"/>
        <v>No</v>
      </c>
      <c r="AU24" s="20">
        <v>0.42020000000000002</v>
      </c>
      <c r="AV24" s="27">
        <f t="shared" si="29"/>
        <v>0.25672575599582897</v>
      </c>
      <c r="AW24" s="31" t="str">
        <f t="shared" si="30"/>
        <v>No</v>
      </c>
      <c r="AX24" s="19">
        <v>9.5799999999999996E-2</v>
      </c>
      <c r="AY24" s="35">
        <f t="shared" si="31"/>
        <v>0.16073825503355704</v>
      </c>
      <c r="AZ24" s="33" t="str">
        <f t="shared" si="32"/>
        <v>No</v>
      </c>
      <c r="BA24" s="20">
        <v>0.21310000000000001</v>
      </c>
      <c r="BB24" s="27">
        <f t="shared" si="33"/>
        <v>0.32484756097560974</v>
      </c>
      <c r="BC24" s="31" t="str">
        <f t="shared" si="34"/>
        <v>No</v>
      </c>
      <c r="BD24" s="19">
        <v>0.21310000000000001</v>
      </c>
      <c r="BE24" s="35">
        <f t="shared" si="35"/>
        <v>0.32484756097560974</v>
      </c>
      <c r="BF24" s="33" t="str">
        <f t="shared" si="36"/>
        <v>No</v>
      </c>
      <c r="BG24" s="20">
        <v>1.4637</v>
      </c>
      <c r="BH24" s="27">
        <f t="shared" si="37"/>
        <v>0.43920208152645268</v>
      </c>
      <c r="BI24" s="31" t="str">
        <f t="shared" si="38"/>
        <v>No</v>
      </c>
      <c r="BJ24" s="19">
        <v>0.18060000000000001</v>
      </c>
      <c r="BK24" s="35">
        <f t="shared" si="39"/>
        <v>7.2239999999999999E-2</v>
      </c>
      <c r="BL24" s="33" t="str">
        <f t="shared" si="40"/>
        <v>No</v>
      </c>
      <c r="BM24" s="20">
        <v>0.3604</v>
      </c>
      <c r="BN24" s="27">
        <f t="shared" si="41"/>
        <v>0.32448132780082989</v>
      </c>
      <c r="BO24" s="31" t="str">
        <f t="shared" si="42"/>
        <v>No</v>
      </c>
      <c r="BP24" s="44">
        <f t="shared" si="43"/>
        <v>22.954999999999998</v>
      </c>
      <c r="BQ24" s="45">
        <f t="shared" si="44"/>
        <v>0.42034548944337791</v>
      </c>
      <c r="BR24" s="44" t="str">
        <f t="shared" si="45"/>
        <v>No</v>
      </c>
      <c r="BS24" s="19">
        <v>1.4E-3</v>
      </c>
      <c r="BT24" s="35">
        <f t="shared" si="46"/>
        <v>2.222575011906652E-3</v>
      </c>
      <c r="BU24" s="33" t="str">
        <f t="shared" si="47"/>
        <v>No</v>
      </c>
      <c r="BV24" s="20">
        <v>2.4236</v>
      </c>
      <c r="BW24" s="27">
        <f t="shared" si="48"/>
        <v>0.91320391464784212</v>
      </c>
      <c r="BX24" s="31" t="str">
        <f t="shared" si="49"/>
        <v>No</v>
      </c>
      <c r="BY24" s="19">
        <v>2.5</v>
      </c>
      <c r="BZ24" s="35">
        <f t="shared" si="50"/>
        <v>1</v>
      </c>
      <c r="CA24" s="33" t="str">
        <f t="shared" si="51"/>
        <v>Yes</v>
      </c>
      <c r="CB24" s="20">
        <v>7.0699999999999999E-2</v>
      </c>
      <c r="CC24" s="27">
        <f t="shared" si="52"/>
        <v>0.13994457640538402</v>
      </c>
      <c r="CD24" s="31" t="str">
        <f t="shared" si="53"/>
        <v>No</v>
      </c>
      <c r="CE24" s="19">
        <v>7.8799999999999995E-2</v>
      </c>
      <c r="CF24" s="35">
        <f t="shared" si="54"/>
        <v>3.8773766289254427E-2</v>
      </c>
      <c r="CG24" s="33" t="str">
        <f t="shared" si="55"/>
        <v>No</v>
      </c>
      <c r="CH24" s="20">
        <v>0.1077</v>
      </c>
      <c r="CI24" s="27">
        <f t="shared" si="56"/>
        <v>0.19778002018163471</v>
      </c>
      <c r="CJ24" s="31" t="str">
        <f t="shared" si="57"/>
        <v>No</v>
      </c>
      <c r="CK24" s="19">
        <v>2.5899999999999999E-2</v>
      </c>
      <c r="CL24" s="35">
        <f t="shared" si="58"/>
        <v>1.8258724004229818E-2</v>
      </c>
      <c r="CM24" s="33" t="str">
        <f t="shared" si="59"/>
        <v>No</v>
      </c>
      <c r="CN24" s="20">
        <v>0</v>
      </c>
      <c r="CO24" s="27">
        <f t="shared" si="60"/>
        <v>0</v>
      </c>
      <c r="CP24" s="31" t="str">
        <f t="shared" si="61"/>
        <v>No</v>
      </c>
      <c r="CQ24" s="19">
        <v>0.3569</v>
      </c>
      <c r="CR24" s="35">
        <f t="shared" si="62"/>
        <v>0.62531539108494527</v>
      </c>
      <c r="CS24" s="33" t="str">
        <f t="shared" si="63"/>
        <v>No</v>
      </c>
      <c r="CT24" s="20">
        <v>2.6599999999999999E-2</v>
      </c>
      <c r="CU24" s="27">
        <f t="shared" si="64"/>
        <v>4.9552906110283151E-2</v>
      </c>
      <c r="CV24" s="31" t="str">
        <f t="shared" si="65"/>
        <v>No</v>
      </c>
      <c r="CW24" s="47">
        <f t="shared" si="66"/>
        <v>13.978999999999999</v>
      </c>
      <c r="CX24" s="48">
        <f t="shared" si="67"/>
        <v>0.553781408590172</v>
      </c>
      <c r="CY24" s="47" t="str">
        <f t="shared" si="68"/>
        <v>No</v>
      </c>
      <c r="CZ24" s="19">
        <v>2.5</v>
      </c>
      <c r="DA24" s="35">
        <f t="shared" si="69"/>
        <v>1</v>
      </c>
      <c r="DB24" s="33" t="str">
        <f t="shared" si="70"/>
        <v>Yes</v>
      </c>
      <c r="DC24" s="20">
        <v>2.5</v>
      </c>
      <c r="DD24" s="27">
        <f t="shared" si="71"/>
        <v>1</v>
      </c>
      <c r="DE24" s="31" t="str">
        <f t="shared" si="72"/>
        <v>Yes</v>
      </c>
      <c r="DF24" s="19">
        <v>2.5</v>
      </c>
      <c r="DG24" s="35">
        <f t="shared" si="73"/>
        <v>1</v>
      </c>
      <c r="DH24" s="33" t="str">
        <f t="shared" si="74"/>
        <v>Yes</v>
      </c>
      <c r="DI24" s="20">
        <v>2.5</v>
      </c>
      <c r="DJ24" s="27">
        <f t="shared" si="75"/>
        <v>1</v>
      </c>
      <c r="DK24" s="31" t="str">
        <f t="shared" si="76"/>
        <v>Yes</v>
      </c>
      <c r="DL24" s="19">
        <v>0</v>
      </c>
      <c r="DM24" s="35">
        <f t="shared" si="77"/>
        <v>0</v>
      </c>
      <c r="DN24" s="33" t="str">
        <f t="shared" si="78"/>
        <v>No</v>
      </c>
      <c r="DO24" s="20">
        <v>2.5</v>
      </c>
      <c r="DP24" s="27">
        <f t="shared" si="79"/>
        <v>1</v>
      </c>
      <c r="DQ24" s="31" t="str">
        <f t="shared" si="80"/>
        <v>Yes</v>
      </c>
      <c r="DR24" s="19">
        <v>0.91839999999999999</v>
      </c>
      <c r="DS24" s="35">
        <f t="shared" si="81"/>
        <v>0.56454388984509463</v>
      </c>
      <c r="DT24" s="33" t="str">
        <f t="shared" si="82"/>
        <v>No</v>
      </c>
      <c r="DU24" s="20">
        <v>0.99870000000000003</v>
      </c>
      <c r="DV24" s="27">
        <f t="shared" si="83"/>
        <v>0.72701463201572403</v>
      </c>
      <c r="DW24" s="31" t="str">
        <f t="shared" si="84"/>
        <v>No</v>
      </c>
      <c r="DX24" s="19">
        <v>0.15010000000000001</v>
      </c>
      <c r="DY24" s="35">
        <f t="shared" si="85"/>
        <v>0.36798234861485662</v>
      </c>
      <c r="DZ24" s="33" t="str">
        <f t="shared" si="86"/>
        <v>No</v>
      </c>
      <c r="EA24" s="20">
        <v>1.5781000000000001</v>
      </c>
      <c r="EB24" s="27">
        <f t="shared" si="87"/>
        <v>0.79669830371567052</v>
      </c>
      <c r="EC24" s="31" t="str">
        <f t="shared" si="88"/>
        <v>No</v>
      </c>
      <c r="ED24" s="50">
        <f t="shared" si="89"/>
        <v>40.363250000000001</v>
      </c>
      <c r="EE24" s="51">
        <f t="shared" si="90"/>
        <v>0.97853033388280153</v>
      </c>
      <c r="EF24" s="50" t="str">
        <f t="shared" si="91"/>
        <v>Yes</v>
      </c>
    </row>
    <row r="25" spans="1:136" x14ac:dyDescent="0.2">
      <c r="A25" s="3">
        <v>23</v>
      </c>
      <c r="B25" s="11" t="s">
        <v>47</v>
      </c>
      <c r="C25" s="11" t="s">
        <v>63</v>
      </c>
      <c r="D25" s="3">
        <v>2</v>
      </c>
      <c r="E25" s="19">
        <v>2.3099999999999999E-2</v>
      </c>
      <c r="F25" s="14">
        <f t="shared" si="0"/>
        <v>0.10312499999999999</v>
      </c>
      <c r="G25" s="17" t="str">
        <f t="shared" si="1"/>
        <v>No</v>
      </c>
      <c r="H25" s="23">
        <v>3.0000000000000001E-3</v>
      </c>
      <c r="I25" s="27">
        <f t="shared" si="2"/>
        <v>2.3978898569259051E-3</v>
      </c>
      <c r="J25" s="31" t="str">
        <f t="shared" si="3"/>
        <v>No</v>
      </c>
      <c r="K25" s="30">
        <v>0.25869999999999999</v>
      </c>
      <c r="L25" s="14">
        <f t="shared" si="4"/>
        <v>0.2084273283918788</v>
      </c>
      <c r="M25" s="17" t="str">
        <f t="shared" si="5"/>
        <v>Yes</v>
      </c>
      <c r="N25" s="20">
        <v>0.1123</v>
      </c>
      <c r="O25" s="27">
        <f t="shared" si="6"/>
        <v>0.31985189404727993</v>
      </c>
      <c r="P25" s="31" t="str">
        <f t="shared" si="7"/>
        <v>No</v>
      </c>
      <c r="Q25" s="19">
        <v>0.10539999999999999</v>
      </c>
      <c r="R25" s="14">
        <f t="shared" si="8"/>
        <v>0.41043613707165111</v>
      </c>
      <c r="S25" s="17" t="str">
        <f t="shared" si="9"/>
        <v>No</v>
      </c>
      <c r="T25" s="20">
        <v>1.6554</v>
      </c>
      <c r="U25" s="27">
        <f t="shared" si="10"/>
        <v>0.83052378085490663</v>
      </c>
      <c r="V25" s="31" t="str">
        <f t="shared" si="11"/>
        <v>Yes</v>
      </c>
      <c r="W25" s="19">
        <v>1.5846</v>
      </c>
      <c r="X25" s="14">
        <f t="shared" si="12"/>
        <v>0.35154988698740713</v>
      </c>
      <c r="Y25" s="17" t="str">
        <f t="shared" si="13"/>
        <v>No</v>
      </c>
      <c r="Z25" s="20">
        <v>0.1515</v>
      </c>
      <c r="AA25" s="27">
        <f t="shared" si="14"/>
        <v>0.12630262609420592</v>
      </c>
      <c r="AB25" s="31" t="str">
        <f t="shared" si="15"/>
        <v>No</v>
      </c>
      <c r="AC25" s="19">
        <v>4.7999999999999996E-3</v>
      </c>
      <c r="AD25" s="14">
        <f t="shared" si="16"/>
        <v>1.2260536398467432E-2</v>
      </c>
      <c r="AE25" s="17" t="str">
        <f t="shared" si="17"/>
        <v>No</v>
      </c>
      <c r="AF25" s="20">
        <v>2E-3</v>
      </c>
      <c r="AG25" s="27">
        <f t="shared" si="18"/>
        <v>1.5527950310559006E-2</v>
      </c>
      <c r="AH25" s="31" t="str">
        <f t="shared" si="19"/>
        <v>No</v>
      </c>
      <c r="AI25" s="41">
        <f t="shared" si="20"/>
        <v>9.7520000000000007</v>
      </c>
      <c r="AJ25" s="42">
        <f t="shared" si="21"/>
        <v>0.45652548209366395</v>
      </c>
      <c r="AK25" s="41" t="str">
        <f t="shared" si="22"/>
        <v>No</v>
      </c>
      <c r="AL25" s="19">
        <v>2.375</v>
      </c>
      <c r="AM25" s="35">
        <f t="shared" si="23"/>
        <v>0.9729309002853932</v>
      </c>
      <c r="AN25" s="33" t="str">
        <f t="shared" si="24"/>
        <v>Yes</v>
      </c>
      <c r="AO25" s="20">
        <v>1.875</v>
      </c>
      <c r="AP25" s="27">
        <f t="shared" si="25"/>
        <v>0.75</v>
      </c>
      <c r="AQ25" s="31" t="str">
        <f t="shared" si="26"/>
        <v>Yes</v>
      </c>
      <c r="AR25" s="19">
        <v>2.2911000000000001</v>
      </c>
      <c r="AS25" s="35">
        <f t="shared" si="27"/>
        <v>0.91673335467349559</v>
      </c>
      <c r="AT25" s="33" t="str">
        <f t="shared" si="28"/>
        <v>No</v>
      </c>
      <c r="AU25" s="20">
        <v>0.59950000000000003</v>
      </c>
      <c r="AV25" s="27">
        <f t="shared" si="29"/>
        <v>0.44369134515119918</v>
      </c>
      <c r="AW25" s="31" t="str">
        <f t="shared" si="30"/>
        <v>No</v>
      </c>
      <c r="AX25" s="19">
        <v>4.1799999999999997E-2</v>
      </c>
      <c r="AY25" s="35">
        <f t="shared" si="31"/>
        <v>7.0134228187919465E-2</v>
      </c>
      <c r="AZ25" s="33" t="str">
        <f t="shared" si="32"/>
        <v>No</v>
      </c>
      <c r="BA25" s="20">
        <v>0</v>
      </c>
      <c r="BB25" s="27">
        <f t="shared" si="33"/>
        <v>0</v>
      </c>
      <c r="BC25" s="31" t="str">
        <f t="shared" si="34"/>
        <v>No</v>
      </c>
      <c r="BD25" s="19">
        <v>0</v>
      </c>
      <c r="BE25" s="35">
        <f t="shared" si="35"/>
        <v>0</v>
      </c>
      <c r="BF25" s="33" t="str">
        <f t="shared" si="36"/>
        <v>No</v>
      </c>
      <c r="BG25" s="20">
        <v>2.2970000000000002</v>
      </c>
      <c r="BH25" s="27">
        <f t="shared" si="37"/>
        <v>0.92101763515466895</v>
      </c>
      <c r="BI25" s="31" t="str">
        <f t="shared" si="38"/>
        <v>Yes</v>
      </c>
      <c r="BJ25" s="19">
        <v>0.20599999999999999</v>
      </c>
      <c r="BK25" s="35">
        <f t="shared" si="39"/>
        <v>8.2400000000000001E-2</v>
      </c>
      <c r="BL25" s="33" t="str">
        <f t="shared" si="40"/>
        <v>No</v>
      </c>
      <c r="BM25" s="20">
        <v>0.46610000000000001</v>
      </c>
      <c r="BN25" s="27">
        <f t="shared" si="41"/>
        <v>0.42194559704933149</v>
      </c>
      <c r="BO25" s="31" t="str">
        <f t="shared" si="42"/>
        <v>No</v>
      </c>
      <c r="BP25" s="44">
        <f t="shared" si="43"/>
        <v>25.378750000000004</v>
      </c>
      <c r="BQ25" s="45">
        <f t="shared" si="44"/>
        <v>0.61622386099606041</v>
      </c>
      <c r="BR25" s="44" t="str">
        <f t="shared" si="45"/>
        <v>No</v>
      </c>
      <c r="BS25" s="19">
        <v>1.1000000000000001E-3</v>
      </c>
      <c r="BT25" s="35">
        <f t="shared" si="46"/>
        <v>1.746308937926655E-3</v>
      </c>
      <c r="BU25" s="33" t="str">
        <f t="shared" si="47"/>
        <v>No</v>
      </c>
      <c r="BV25" s="20">
        <v>2.38</v>
      </c>
      <c r="BW25" s="27">
        <f t="shared" si="48"/>
        <v>0.84325364992780338</v>
      </c>
      <c r="BX25" s="31" t="str">
        <f t="shared" si="49"/>
        <v>No</v>
      </c>
      <c r="BY25" s="19">
        <v>2.5</v>
      </c>
      <c r="BZ25" s="35">
        <f t="shared" si="50"/>
        <v>1</v>
      </c>
      <c r="CA25" s="33" t="str">
        <f t="shared" si="51"/>
        <v>Yes</v>
      </c>
      <c r="CB25" s="20">
        <v>0.14949999999999999</v>
      </c>
      <c r="CC25" s="27">
        <f t="shared" si="52"/>
        <v>0.29592240696753763</v>
      </c>
      <c r="CD25" s="31" t="str">
        <f t="shared" si="53"/>
        <v>No</v>
      </c>
      <c r="CE25" s="19">
        <v>7.3400000000000007E-2</v>
      </c>
      <c r="CF25" s="35">
        <f t="shared" si="54"/>
        <v>3.5889767143772705E-2</v>
      </c>
      <c r="CG25" s="33" t="str">
        <f t="shared" si="55"/>
        <v>No</v>
      </c>
      <c r="CH25" s="20">
        <v>0.10340000000000001</v>
      </c>
      <c r="CI25" s="27">
        <f t="shared" si="56"/>
        <v>0.18910191725529768</v>
      </c>
      <c r="CJ25" s="31" t="str">
        <f t="shared" si="57"/>
        <v>No</v>
      </c>
      <c r="CK25" s="19">
        <v>0</v>
      </c>
      <c r="CL25" s="35">
        <f t="shared" si="58"/>
        <v>0</v>
      </c>
      <c r="CM25" s="33" t="str">
        <f t="shared" si="59"/>
        <v>No</v>
      </c>
      <c r="CN25" s="20">
        <v>0</v>
      </c>
      <c r="CO25" s="27">
        <f t="shared" si="60"/>
        <v>0</v>
      </c>
      <c r="CP25" s="31" t="str">
        <f t="shared" si="61"/>
        <v>No</v>
      </c>
      <c r="CQ25" s="19">
        <v>0.4032</v>
      </c>
      <c r="CR25" s="35">
        <f t="shared" si="62"/>
        <v>0.72266610597140457</v>
      </c>
      <c r="CS25" s="33" t="str">
        <f t="shared" si="63"/>
        <v>Yes</v>
      </c>
      <c r="CT25" s="20">
        <v>0.1295</v>
      </c>
      <c r="CU25" s="27">
        <f t="shared" si="64"/>
        <v>0.24124441132637853</v>
      </c>
      <c r="CV25" s="31" t="str">
        <f t="shared" si="65"/>
        <v>No</v>
      </c>
      <c r="CW25" s="47">
        <f t="shared" si="66"/>
        <v>14.350249999999999</v>
      </c>
      <c r="CX25" s="48">
        <f t="shared" si="67"/>
        <v>0.5800399625130408</v>
      </c>
      <c r="CY25" s="47" t="str">
        <f t="shared" si="68"/>
        <v>No</v>
      </c>
      <c r="CZ25" s="19">
        <v>2.5</v>
      </c>
      <c r="DA25" s="35">
        <f t="shared" si="69"/>
        <v>1</v>
      </c>
      <c r="DB25" s="33" t="str">
        <f t="shared" si="70"/>
        <v>Yes</v>
      </c>
      <c r="DC25" s="20">
        <v>2.5</v>
      </c>
      <c r="DD25" s="27">
        <f t="shared" si="71"/>
        <v>1</v>
      </c>
      <c r="DE25" s="31" t="str">
        <f t="shared" si="72"/>
        <v>Yes</v>
      </c>
      <c r="DF25" s="19">
        <v>2.5</v>
      </c>
      <c r="DG25" s="35">
        <f t="shared" si="73"/>
        <v>1</v>
      </c>
      <c r="DH25" s="33" t="str">
        <f t="shared" si="74"/>
        <v>Yes</v>
      </c>
      <c r="DI25" s="20">
        <v>2.5</v>
      </c>
      <c r="DJ25" s="27">
        <f t="shared" si="75"/>
        <v>1</v>
      </c>
      <c r="DK25" s="31" t="str">
        <f t="shared" si="76"/>
        <v>Yes</v>
      </c>
      <c r="DL25" s="19">
        <v>0</v>
      </c>
      <c r="DM25" s="35">
        <f t="shared" si="77"/>
        <v>0</v>
      </c>
      <c r="DN25" s="33" t="str">
        <f t="shared" si="78"/>
        <v>No</v>
      </c>
      <c r="DO25" s="20">
        <v>2.5</v>
      </c>
      <c r="DP25" s="27">
        <f t="shared" si="79"/>
        <v>1</v>
      </c>
      <c r="DQ25" s="31" t="str">
        <f t="shared" si="80"/>
        <v>Yes</v>
      </c>
      <c r="DR25" s="19">
        <v>0.87709999999999999</v>
      </c>
      <c r="DS25" s="35">
        <f t="shared" si="81"/>
        <v>0.53915662650602403</v>
      </c>
      <c r="DT25" s="33" t="str">
        <f t="shared" si="82"/>
        <v>No</v>
      </c>
      <c r="DU25" s="20">
        <v>0.69440000000000002</v>
      </c>
      <c r="DV25" s="27">
        <f t="shared" si="83"/>
        <v>0.50549610540875012</v>
      </c>
      <c r="DW25" s="31" t="str">
        <f t="shared" si="84"/>
        <v>No</v>
      </c>
      <c r="DX25" s="19">
        <v>0.12089999999999999</v>
      </c>
      <c r="DY25" s="35">
        <f t="shared" si="85"/>
        <v>0.2963961755332189</v>
      </c>
      <c r="DZ25" s="33" t="str">
        <f t="shared" si="86"/>
        <v>No</v>
      </c>
      <c r="EA25" s="20">
        <v>1.5041</v>
      </c>
      <c r="EB25" s="27">
        <f t="shared" si="87"/>
        <v>0.75933966074313408</v>
      </c>
      <c r="EC25" s="31" t="str">
        <f t="shared" si="88"/>
        <v>No</v>
      </c>
      <c r="ED25" s="50">
        <f t="shared" si="89"/>
        <v>39.241250000000001</v>
      </c>
      <c r="EE25" s="51">
        <f t="shared" si="90"/>
        <v>0.94226542551472248</v>
      </c>
      <c r="EF25" s="50" t="str">
        <f t="shared" si="91"/>
        <v>No</v>
      </c>
    </row>
    <row r="26" spans="1:136" x14ac:dyDescent="0.2">
      <c r="A26" s="3">
        <v>24</v>
      </c>
      <c r="B26" s="11" t="s">
        <v>48</v>
      </c>
      <c r="C26" s="11" t="s">
        <v>60</v>
      </c>
      <c r="D26" s="3">
        <v>2</v>
      </c>
      <c r="E26" s="19">
        <v>5.9999999999999995E-4</v>
      </c>
      <c r="F26" s="14">
        <f t="shared" si="0"/>
        <v>2.6785714285714282E-3</v>
      </c>
      <c r="G26" s="17" t="str">
        <f t="shared" si="1"/>
        <v>No</v>
      </c>
      <c r="H26" s="23">
        <v>1.4800000000000001E-2</v>
      </c>
      <c r="I26" s="27">
        <f t="shared" si="2"/>
        <v>1.1829589960834466E-2</v>
      </c>
      <c r="J26" s="31" t="str">
        <f t="shared" si="3"/>
        <v>No</v>
      </c>
      <c r="K26" s="30">
        <v>0</v>
      </c>
      <c r="L26" s="14">
        <f t="shared" si="4"/>
        <v>0</v>
      </c>
      <c r="M26" s="17" t="str">
        <f t="shared" si="5"/>
        <v>No</v>
      </c>
      <c r="N26" s="20">
        <v>4.1500000000000002E-2</v>
      </c>
      <c r="O26" s="27">
        <f t="shared" si="6"/>
        <v>0.11819994303617203</v>
      </c>
      <c r="P26" s="31" t="str">
        <f t="shared" si="7"/>
        <v>No</v>
      </c>
      <c r="Q26" s="19">
        <v>4.5600000000000002E-2</v>
      </c>
      <c r="R26" s="14">
        <f t="shared" si="8"/>
        <v>0.17757009345794394</v>
      </c>
      <c r="S26" s="17" t="str">
        <f t="shared" si="9"/>
        <v>No</v>
      </c>
      <c r="T26" s="20">
        <v>1.7567999999999999</v>
      </c>
      <c r="U26" s="27">
        <f t="shared" si="10"/>
        <v>0.88139674894641773</v>
      </c>
      <c r="V26" s="31" t="str">
        <f t="shared" si="11"/>
        <v>Yes</v>
      </c>
      <c r="W26" s="19">
        <v>2.306</v>
      </c>
      <c r="X26" s="14">
        <f t="shared" si="12"/>
        <v>0.93388763319341295</v>
      </c>
      <c r="Y26" s="17" t="str">
        <f t="shared" si="13"/>
        <v>No</v>
      </c>
      <c r="Z26" s="20">
        <v>8.8400000000000006E-2</v>
      </c>
      <c r="AA26" s="27">
        <f t="shared" si="14"/>
        <v>7.3697373905794089E-2</v>
      </c>
      <c r="AB26" s="31" t="str">
        <f t="shared" si="15"/>
        <v>No</v>
      </c>
      <c r="AC26" s="19">
        <v>0</v>
      </c>
      <c r="AD26" s="14">
        <f t="shared" si="16"/>
        <v>0</v>
      </c>
      <c r="AE26" s="17" t="str">
        <f t="shared" si="17"/>
        <v>No</v>
      </c>
      <c r="AF26" s="20">
        <v>1E-3</v>
      </c>
      <c r="AG26" s="27">
        <f t="shared" si="18"/>
        <v>7.763975155279503E-3</v>
      </c>
      <c r="AH26" s="31" t="str">
        <f t="shared" si="19"/>
        <v>No</v>
      </c>
      <c r="AI26" s="41">
        <f t="shared" si="20"/>
        <v>10.636749999999999</v>
      </c>
      <c r="AJ26" s="42">
        <f t="shared" si="21"/>
        <v>0.5326919765840219</v>
      </c>
      <c r="AK26" s="41" t="str">
        <f t="shared" si="22"/>
        <v>No</v>
      </c>
      <c r="AL26" s="19">
        <v>2.2812999999999999</v>
      </c>
      <c r="AM26" s="35">
        <f t="shared" si="23"/>
        <v>0.89189656663495631</v>
      </c>
      <c r="AN26" s="33" t="str">
        <f t="shared" si="24"/>
        <v>Yes</v>
      </c>
      <c r="AO26" s="20">
        <v>1.875</v>
      </c>
      <c r="AP26" s="27">
        <f t="shared" si="25"/>
        <v>0.75</v>
      </c>
      <c r="AQ26" s="31" t="str">
        <f t="shared" si="26"/>
        <v>Yes</v>
      </c>
      <c r="AR26" s="19">
        <v>2.3696000000000002</v>
      </c>
      <c r="AS26" s="35">
        <f t="shared" si="27"/>
        <v>0.94814340588988477</v>
      </c>
      <c r="AT26" s="33" t="str">
        <f t="shared" si="28"/>
        <v>No</v>
      </c>
      <c r="AU26" s="20">
        <v>1.0159</v>
      </c>
      <c r="AV26" s="27">
        <f t="shared" si="29"/>
        <v>0.87789363920750785</v>
      </c>
      <c r="AW26" s="31" t="str">
        <f t="shared" si="30"/>
        <v>Yes</v>
      </c>
      <c r="AX26" s="19">
        <v>4.7199999999999999E-2</v>
      </c>
      <c r="AY26" s="35">
        <f t="shared" si="31"/>
        <v>7.9194630872483227E-2</v>
      </c>
      <c r="AZ26" s="33" t="str">
        <f t="shared" si="32"/>
        <v>No</v>
      </c>
      <c r="BA26" s="20">
        <v>0.11940000000000001</v>
      </c>
      <c r="BB26" s="27">
        <f t="shared" si="33"/>
        <v>0.18201219512195121</v>
      </c>
      <c r="BC26" s="31" t="str">
        <f t="shared" si="34"/>
        <v>No</v>
      </c>
      <c r="BD26" s="19">
        <v>0.11940000000000001</v>
      </c>
      <c r="BE26" s="35">
        <f t="shared" si="35"/>
        <v>0.18201219512195121</v>
      </c>
      <c r="BF26" s="33" t="str">
        <f t="shared" si="36"/>
        <v>No</v>
      </c>
      <c r="BG26" s="20">
        <v>2.2848000000000002</v>
      </c>
      <c r="BH26" s="27">
        <f t="shared" si="37"/>
        <v>0.91396357328707722</v>
      </c>
      <c r="BI26" s="31" t="str">
        <f t="shared" si="38"/>
        <v>Yes</v>
      </c>
      <c r="BJ26" s="19">
        <v>0.1386</v>
      </c>
      <c r="BK26" s="35">
        <f t="shared" si="39"/>
        <v>5.5440000000000003E-2</v>
      </c>
      <c r="BL26" s="33" t="str">
        <f t="shared" si="40"/>
        <v>No</v>
      </c>
      <c r="BM26" s="20">
        <v>0.27650000000000002</v>
      </c>
      <c r="BN26" s="27">
        <f t="shared" si="41"/>
        <v>0.24711848778238821</v>
      </c>
      <c r="BO26" s="31" t="str">
        <f t="shared" si="42"/>
        <v>No</v>
      </c>
      <c r="BP26" s="44">
        <f t="shared" si="43"/>
        <v>26.31925</v>
      </c>
      <c r="BQ26" s="45">
        <f t="shared" si="44"/>
        <v>0.69223153853924635</v>
      </c>
      <c r="BR26" s="44" t="str">
        <f t="shared" si="45"/>
        <v>No</v>
      </c>
      <c r="BS26" s="19">
        <v>1E-3</v>
      </c>
      <c r="BT26" s="35">
        <f t="shared" si="46"/>
        <v>1.5875535799333227E-3</v>
      </c>
      <c r="BU26" s="33" t="str">
        <f t="shared" si="47"/>
        <v>No</v>
      </c>
      <c r="BV26" s="20">
        <v>2.3218000000000001</v>
      </c>
      <c r="BW26" s="27">
        <f t="shared" si="48"/>
        <v>0.74987967270977063</v>
      </c>
      <c r="BX26" s="31" t="str">
        <f t="shared" si="49"/>
        <v>No</v>
      </c>
      <c r="BY26" s="19">
        <v>2.5</v>
      </c>
      <c r="BZ26" s="35">
        <f t="shared" si="50"/>
        <v>1</v>
      </c>
      <c r="CA26" s="33" t="str">
        <f t="shared" si="51"/>
        <v>Yes</v>
      </c>
      <c r="CB26" s="20">
        <v>2.8299999999999999E-2</v>
      </c>
      <c r="CC26" s="27">
        <f t="shared" si="52"/>
        <v>5.6017418844022171E-2</v>
      </c>
      <c r="CD26" s="31" t="str">
        <f t="shared" si="53"/>
        <v>No</v>
      </c>
      <c r="CE26" s="19">
        <v>8.0500000000000002E-2</v>
      </c>
      <c r="CF26" s="35">
        <f t="shared" si="54"/>
        <v>3.9681691946165353E-2</v>
      </c>
      <c r="CG26" s="33" t="str">
        <f t="shared" si="55"/>
        <v>No</v>
      </c>
      <c r="CH26" s="20">
        <v>2.5399999999999999E-2</v>
      </c>
      <c r="CI26" s="27">
        <f t="shared" si="56"/>
        <v>3.1685166498486378E-2</v>
      </c>
      <c r="CJ26" s="31" t="str">
        <f t="shared" si="57"/>
        <v>No</v>
      </c>
      <c r="CK26" s="19">
        <v>5.6000000000000001E-2</v>
      </c>
      <c r="CL26" s="35">
        <f t="shared" si="58"/>
        <v>3.9478322171307714E-2</v>
      </c>
      <c r="CM26" s="33" t="str">
        <f t="shared" si="59"/>
        <v>No</v>
      </c>
      <c r="CN26" s="20">
        <v>0</v>
      </c>
      <c r="CO26" s="27">
        <f t="shared" si="60"/>
        <v>0</v>
      </c>
      <c r="CP26" s="31" t="str">
        <f t="shared" si="61"/>
        <v>No</v>
      </c>
      <c r="CQ26" s="19">
        <v>0.3569</v>
      </c>
      <c r="CR26" s="35">
        <f t="shared" si="62"/>
        <v>0.62531539108494527</v>
      </c>
      <c r="CS26" s="33" t="str">
        <f t="shared" si="63"/>
        <v>No</v>
      </c>
      <c r="CT26" s="20">
        <v>0</v>
      </c>
      <c r="CU26" s="27">
        <f t="shared" si="64"/>
        <v>0</v>
      </c>
      <c r="CV26" s="31" t="str">
        <f t="shared" si="65"/>
        <v>No</v>
      </c>
      <c r="CW26" s="47">
        <f t="shared" si="66"/>
        <v>13.424750000000001</v>
      </c>
      <c r="CX26" s="48">
        <f t="shared" si="67"/>
        <v>0.51457924424875789</v>
      </c>
      <c r="CY26" s="47" t="str">
        <f t="shared" si="68"/>
        <v>No</v>
      </c>
      <c r="CZ26" s="19">
        <v>1.875</v>
      </c>
      <c r="DA26" s="35">
        <f t="shared" si="69"/>
        <v>0.75</v>
      </c>
      <c r="DB26" s="33" t="str">
        <f t="shared" si="70"/>
        <v>Yes</v>
      </c>
      <c r="DC26" s="20">
        <v>2.5</v>
      </c>
      <c r="DD26" s="27">
        <f t="shared" si="71"/>
        <v>1</v>
      </c>
      <c r="DE26" s="31" t="str">
        <f t="shared" si="72"/>
        <v>Yes</v>
      </c>
      <c r="DF26" s="19">
        <v>2.5</v>
      </c>
      <c r="DG26" s="35">
        <f t="shared" si="73"/>
        <v>1</v>
      </c>
      <c r="DH26" s="33" t="str">
        <f t="shared" si="74"/>
        <v>Yes</v>
      </c>
      <c r="DI26" s="20">
        <v>2.5</v>
      </c>
      <c r="DJ26" s="27">
        <f t="shared" si="75"/>
        <v>1</v>
      </c>
      <c r="DK26" s="31" t="str">
        <f t="shared" si="76"/>
        <v>Yes</v>
      </c>
      <c r="DL26" s="19">
        <v>0</v>
      </c>
      <c r="DM26" s="35">
        <f t="shared" si="77"/>
        <v>0</v>
      </c>
      <c r="DN26" s="33" t="str">
        <f t="shared" si="78"/>
        <v>No</v>
      </c>
      <c r="DO26" s="20">
        <v>2.5</v>
      </c>
      <c r="DP26" s="27">
        <f t="shared" si="79"/>
        <v>1</v>
      </c>
      <c r="DQ26" s="31" t="str">
        <f t="shared" si="80"/>
        <v>Yes</v>
      </c>
      <c r="DR26" s="19">
        <v>0.88500000000000001</v>
      </c>
      <c r="DS26" s="35">
        <f t="shared" si="81"/>
        <v>0.54401278583722645</v>
      </c>
      <c r="DT26" s="33" t="str">
        <f t="shared" si="82"/>
        <v>No</v>
      </c>
      <c r="DU26" s="20">
        <v>0.99150000000000005</v>
      </c>
      <c r="DV26" s="27">
        <f t="shared" si="83"/>
        <v>0.7217733129504259</v>
      </c>
      <c r="DW26" s="31" t="str">
        <f t="shared" si="84"/>
        <v>No</v>
      </c>
      <c r="DX26" s="19">
        <v>0.13719999999999999</v>
      </c>
      <c r="DY26" s="35">
        <f t="shared" si="85"/>
        <v>0.33635695023290019</v>
      </c>
      <c r="DZ26" s="33" t="str">
        <f t="shared" si="86"/>
        <v>No</v>
      </c>
      <c r="EA26" s="20">
        <v>1.5249999999999999</v>
      </c>
      <c r="EB26" s="27">
        <f t="shared" si="87"/>
        <v>0.76989095315024236</v>
      </c>
      <c r="EC26" s="31" t="str">
        <f t="shared" si="88"/>
        <v>No</v>
      </c>
      <c r="ED26" s="50">
        <f t="shared" si="89"/>
        <v>38.53425</v>
      </c>
      <c r="EE26" s="51">
        <f t="shared" si="90"/>
        <v>0.91941400820970287</v>
      </c>
      <c r="EF26" s="50" t="str">
        <f t="shared" si="91"/>
        <v>No</v>
      </c>
    </row>
    <row r="27" spans="1:136" x14ac:dyDescent="0.2">
      <c r="A27" s="3">
        <v>25</v>
      </c>
      <c r="B27" s="11" t="s">
        <v>48</v>
      </c>
      <c r="C27" s="11" t="s">
        <v>64</v>
      </c>
      <c r="D27" s="3">
        <v>2</v>
      </c>
      <c r="E27" s="19">
        <v>0.1016</v>
      </c>
      <c r="F27" s="14">
        <f t="shared" si="0"/>
        <v>0.45357142857142857</v>
      </c>
      <c r="G27" s="17" t="str">
        <f t="shared" si="1"/>
        <v>Yes</v>
      </c>
      <c r="H27" s="23">
        <v>0</v>
      </c>
      <c r="I27" s="27">
        <f t="shared" si="2"/>
        <v>0</v>
      </c>
      <c r="J27" s="31" t="str">
        <f t="shared" si="3"/>
        <v>No</v>
      </c>
      <c r="K27" s="30">
        <v>0.22239999999999999</v>
      </c>
      <c r="L27" s="14">
        <f t="shared" si="4"/>
        <v>0.1791814373187238</v>
      </c>
      <c r="M27" s="17" t="str">
        <f t="shared" si="5"/>
        <v>Yes</v>
      </c>
      <c r="N27" s="20">
        <v>0.14810000000000001</v>
      </c>
      <c r="O27" s="27">
        <f t="shared" si="6"/>
        <v>0.42181714611221877</v>
      </c>
      <c r="P27" s="31" t="str">
        <f t="shared" si="7"/>
        <v>No</v>
      </c>
      <c r="Q27" s="19">
        <v>2.47E-2</v>
      </c>
      <c r="R27" s="14">
        <f t="shared" si="8"/>
        <v>9.618380062305297E-2</v>
      </c>
      <c r="S27" s="17" t="str">
        <f t="shared" si="9"/>
        <v>No</v>
      </c>
      <c r="T27" s="20">
        <v>1.7567999999999999</v>
      </c>
      <c r="U27" s="27">
        <f t="shared" si="10"/>
        <v>0.88139674894641773</v>
      </c>
      <c r="V27" s="31" t="str">
        <f t="shared" si="11"/>
        <v>Yes</v>
      </c>
      <c r="W27" s="19">
        <v>2.0215999999999998</v>
      </c>
      <c r="X27" s="14">
        <f t="shared" si="12"/>
        <v>0.70431062318372595</v>
      </c>
      <c r="Y27" s="17" t="str">
        <f t="shared" si="13"/>
        <v>No</v>
      </c>
      <c r="Z27" s="20">
        <v>0.2525</v>
      </c>
      <c r="AA27" s="27">
        <f t="shared" si="14"/>
        <v>0.21050437682367654</v>
      </c>
      <c r="AB27" s="31" t="str">
        <f t="shared" si="15"/>
        <v>No</v>
      </c>
      <c r="AC27" s="19">
        <v>0.10440000000000001</v>
      </c>
      <c r="AD27" s="14">
        <f t="shared" si="16"/>
        <v>0.26666666666666666</v>
      </c>
      <c r="AE27" s="17" t="str">
        <f t="shared" si="17"/>
        <v>Yes</v>
      </c>
      <c r="AF27" s="20">
        <v>1E-3</v>
      </c>
      <c r="AG27" s="27">
        <f t="shared" si="18"/>
        <v>7.763975155279503E-3</v>
      </c>
      <c r="AH27" s="31" t="str">
        <f t="shared" si="19"/>
        <v>No</v>
      </c>
      <c r="AI27" s="41">
        <f t="shared" si="20"/>
        <v>11.582749999999997</v>
      </c>
      <c r="AJ27" s="42">
        <f t="shared" si="21"/>
        <v>0.61413137052341571</v>
      </c>
      <c r="AK27" s="41" t="str">
        <f t="shared" si="22"/>
        <v>No</v>
      </c>
      <c r="AL27" s="19">
        <v>2.4062999999999999</v>
      </c>
      <c r="AM27" s="35">
        <f t="shared" si="23"/>
        <v>1</v>
      </c>
      <c r="AN27" s="33" t="str">
        <f t="shared" si="24"/>
        <v>Yes</v>
      </c>
      <c r="AO27" s="20">
        <v>1.875</v>
      </c>
      <c r="AP27" s="27">
        <f t="shared" si="25"/>
        <v>0.75</v>
      </c>
      <c r="AQ27" s="31" t="str">
        <f t="shared" si="26"/>
        <v>Yes</v>
      </c>
      <c r="AR27" s="19">
        <v>2.3549000000000002</v>
      </c>
      <c r="AS27" s="35">
        <f t="shared" si="27"/>
        <v>0.94226152368758009</v>
      </c>
      <c r="AT27" s="33" t="str">
        <f t="shared" si="28"/>
        <v>No</v>
      </c>
      <c r="AU27" s="20">
        <v>1.133</v>
      </c>
      <c r="AV27" s="27">
        <f t="shared" si="29"/>
        <v>1</v>
      </c>
      <c r="AW27" s="31" t="str">
        <f t="shared" si="30"/>
        <v>Yes</v>
      </c>
      <c r="AX27" s="19">
        <v>8.2600000000000007E-2</v>
      </c>
      <c r="AY27" s="35">
        <f t="shared" si="31"/>
        <v>0.13859060402684564</v>
      </c>
      <c r="AZ27" s="33" t="str">
        <f t="shared" si="32"/>
        <v>No</v>
      </c>
      <c r="BA27" s="20">
        <v>0.20949999999999999</v>
      </c>
      <c r="BB27" s="27">
        <f t="shared" si="33"/>
        <v>0.31935975609756095</v>
      </c>
      <c r="BC27" s="31" t="str">
        <f t="shared" si="34"/>
        <v>No</v>
      </c>
      <c r="BD27" s="19">
        <v>0.20949999999999999</v>
      </c>
      <c r="BE27" s="35">
        <f t="shared" si="35"/>
        <v>0.31935975609756095</v>
      </c>
      <c r="BF27" s="33" t="str">
        <f t="shared" si="36"/>
        <v>No</v>
      </c>
      <c r="BG27" s="20">
        <v>1.3467</v>
      </c>
      <c r="BH27" s="27">
        <f t="shared" si="37"/>
        <v>0.3715524718126626</v>
      </c>
      <c r="BI27" s="31" t="str">
        <f t="shared" si="38"/>
        <v>No</v>
      </c>
      <c r="BJ27" s="19">
        <v>9.5500000000000002E-2</v>
      </c>
      <c r="BK27" s="35">
        <f t="shared" si="39"/>
        <v>3.8199999999999998E-2</v>
      </c>
      <c r="BL27" s="33" t="str">
        <f t="shared" si="40"/>
        <v>No</v>
      </c>
      <c r="BM27" s="20">
        <v>0.3705</v>
      </c>
      <c r="BN27" s="27">
        <f t="shared" si="41"/>
        <v>0.3337943752881512</v>
      </c>
      <c r="BO27" s="31" t="str">
        <f t="shared" si="42"/>
        <v>No</v>
      </c>
      <c r="BP27" s="44">
        <f t="shared" si="43"/>
        <v>25.208749999999998</v>
      </c>
      <c r="BQ27" s="45">
        <f t="shared" si="44"/>
        <v>0.60248509950500029</v>
      </c>
      <c r="BR27" s="44" t="str">
        <f t="shared" si="45"/>
        <v>No</v>
      </c>
      <c r="BS27" s="19">
        <v>1.4E-3</v>
      </c>
      <c r="BT27" s="35">
        <f t="shared" si="46"/>
        <v>2.222575011906652E-3</v>
      </c>
      <c r="BU27" s="33" t="str">
        <f t="shared" si="47"/>
        <v>No</v>
      </c>
      <c r="BV27" s="20">
        <v>2.3361999999999998</v>
      </c>
      <c r="BW27" s="27">
        <f t="shared" si="48"/>
        <v>0.77298251243381966</v>
      </c>
      <c r="BX27" s="31" t="str">
        <f t="shared" si="49"/>
        <v>No</v>
      </c>
      <c r="BY27" s="19">
        <v>2.5</v>
      </c>
      <c r="BZ27" s="35">
        <f t="shared" si="50"/>
        <v>1</v>
      </c>
      <c r="CA27" s="33" t="str">
        <f t="shared" si="51"/>
        <v>Yes</v>
      </c>
      <c r="CB27" s="20">
        <v>0.1022</v>
      </c>
      <c r="CC27" s="27">
        <f t="shared" si="52"/>
        <v>0.20229612034837688</v>
      </c>
      <c r="CD27" s="31" t="str">
        <f t="shared" si="53"/>
        <v>No</v>
      </c>
      <c r="CE27" s="19">
        <v>5.3499999999999999E-2</v>
      </c>
      <c r="CF27" s="35">
        <f t="shared" si="54"/>
        <v>2.5261696218756676E-2</v>
      </c>
      <c r="CG27" s="33" t="str">
        <f t="shared" si="55"/>
        <v>No</v>
      </c>
      <c r="CH27" s="20">
        <v>5.21E-2</v>
      </c>
      <c r="CI27" s="27">
        <f t="shared" si="56"/>
        <v>8.5570131180625633E-2</v>
      </c>
      <c r="CJ27" s="31" t="str">
        <f t="shared" si="57"/>
        <v>No</v>
      </c>
      <c r="CK27" s="19">
        <v>0</v>
      </c>
      <c r="CL27" s="35">
        <f t="shared" si="58"/>
        <v>0</v>
      </c>
      <c r="CM27" s="33" t="str">
        <f t="shared" si="59"/>
        <v>No</v>
      </c>
      <c r="CN27" s="20">
        <v>4.1000000000000003E-3</v>
      </c>
      <c r="CO27" s="27">
        <f t="shared" si="60"/>
        <v>1.9721019721019722E-2</v>
      </c>
      <c r="CP27" s="31" t="str">
        <f t="shared" si="61"/>
        <v>No</v>
      </c>
      <c r="CQ27" s="19">
        <v>0.3569</v>
      </c>
      <c r="CR27" s="35">
        <f t="shared" si="62"/>
        <v>0.62531539108494527</v>
      </c>
      <c r="CS27" s="33" t="str">
        <f t="shared" si="63"/>
        <v>No</v>
      </c>
      <c r="CT27" s="20">
        <v>0</v>
      </c>
      <c r="CU27" s="27">
        <f t="shared" si="64"/>
        <v>0</v>
      </c>
      <c r="CV27" s="31" t="str">
        <f t="shared" si="65"/>
        <v>No</v>
      </c>
      <c r="CW27" s="47">
        <f t="shared" si="66"/>
        <v>13.515999999999998</v>
      </c>
      <c r="CX27" s="48">
        <f t="shared" si="67"/>
        <v>0.52103336693013624</v>
      </c>
      <c r="CY27" s="47" t="str">
        <f t="shared" si="68"/>
        <v>No</v>
      </c>
      <c r="CZ27" s="19">
        <v>2.5</v>
      </c>
      <c r="DA27" s="35">
        <f t="shared" si="69"/>
        <v>1</v>
      </c>
      <c r="DB27" s="33" t="str">
        <f t="shared" si="70"/>
        <v>Yes</v>
      </c>
      <c r="DC27" s="20">
        <v>2.5</v>
      </c>
      <c r="DD27" s="27">
        <f t="shared" si="71"/>
        <v>1</v>
      </c>
      <c r="DE27" s="31" t="str">
        <f t="shared" si="72"/>
        <v>Yes</v>
      </c>
      <c r="DF27" s="19">
        <v>2.5</v>
      </c>
      <c r="DG27" s="35">
        <f t="shared" si="73"/>
        <v>1</v>
      </c>
      <c r="DH27" s="33" t="str">
        <f t="shared" si="74"/>
        <v>Yes</v>
      </c>
      <c r="DI27" s="20">
        <v>2.5</v>
      </c>
      <c r="DJ27" s="27">
        <f t="shared" si="75"/>
        <v>1</v>
      </c>
      <c r="DK27" s="31" t="str">
        <f t="shared" si="76"/>
        <v>Yes</v>
      </c>
      <c r="DL27" s="19">
        <v>0</v>
      </c>
      <c r="DM27" s="35">
        <f t="shared" si="77"/>
        <v>0</v>
      </c>
      <c r="DN27" s="33" t="str">
        <f t="shared" si="78"/>
        <v>No</v>
      </c>
      <c r="DO27" s="20">
        <v>2.5</v>
      </c>
      <c r="DP27" s="27">
        <f t="shared" si="79"/>
        <v>1</v>
      </c>
      <c r="DQ27" s="31" t="str">
        <f t="shared" si="80"/>
        <v>Yes</v>
      </c>
      <c r="DR27" s="19">
        <v>1.7399999999999999E-2</v>
      </c>
      <c r="DS27" s="35">
        <f t="shared" si="81"/>
        <v>1.06958446029014E-2</v>
      </c>
      <c r="DT27" s="33" t="str">
        <f t="shared" si="82"/>
        <v>No</v>
      </c>
      <c r="DU27" s="20">
        <v>0.99</v>
      </c>
      <c r="DV27" s="27">
        <f t="shared" si="83"/>
        <v>0.72068137147848876</v>
      </c>
      <c r="DW27" s="31" t="str">
        <f t="shared" si="84"/>
        <v>No</v>
      </c>
      <c r="DX27" s="19">
        <v>2.8400000000000002E-2</v>
      </c>
      <c r="DY27" s="35">
        <f t="shared" si="85"/>
        <v>6.9624908065702387E-2</v>
      </c>
      <c r="DZ27" s="33" t="str">
        <f t="shared" si="86"/>
        <v>No</v>
      </c>
      <c r="EA27" s="20">
        <v>1.5019</v>
      </c>
      <c r="EB27" s="27">
        <f t="shared" si="87"/>
        <v>0.7582289983844912</v>
      </c>
      <c r="EC27" s="31" t="str">
        <f t="shared" si="88"/>
        <v>No</v>
      </c>
      <c r="ED27" s="50">
        <f t="shared" si="89"/>
        <v>37.594250000000002</v>
      </c>
      <c r="EE27" s="51">
        <f t="shared" si="90"/>
        <v>0.88903164291024273</v>
      </c>
      <c r="EF27" s="50" t="str">
        <f t="shared" si="91"/>
        <v>No</v>
      </c>
    </row>
    <row r="28" spans="1:136" x14ac:dyDescent="0.2">
      <c r="A28" s="3">
        <v>26</v>
      </c>
      <c r="B28" s="11" t="s">
        <v>48</v>
      </c>
      <c r="C28" s="11" t="s">
        <v>65</v>
      </c>
      <c r="D28" s="3">
        <v>2</v>
      </c>
      <c r="E28" s="17">
        <v>3.2000000000000002E-3</v>
      </c>
      <c r="F28" s="14">
        <f t="shared" si="0"/>
        <v>1.4285714285714285E-2</v>
      </c>
      <c r="G28" s="17" t="str">
        <f t="shared" si="1"/>
        <v>No</v>
      </c>
      <c r="H28" s="22">
        <v>3.8E-3</v>
      </c>
      <c r="I28" s="27">
        <f t="shared" si="2"/>
        <v>3.0373271521061465E-3</v>
      </c>
      <c r="J28" s="31" t="str">
        <f t="shared" si="3"/>
        <v>No</v>
      </c>
      <c r="K28" s="29">
        <v>0.1263</v>
      </c>
      <c r="L28" s="14">
        <f t="shared" si="4"/>
        <v>0.10175636480825007</v>
      </c>
      <c r="M28" s="17" t="str">
        <f t="shared" si="5"/>
        <v>No</v>
      </c>
      <c r="N28" s="18">
        <v>0.10829999999999999</v>
      </c>
      <c r="O28" s="27">
        <f t="shared" si="6"/>
        <v>0.30845912845343204</v>
      </c>
      <c r="P28" s="31" t="str">
        <f t="shared" si="7"/>
        <v>No</v>
      </c>
      <c r="Q28" s="17">
        <v>2.23E-2</v>
      </c>
      <c r="R28" s="14">
        <f t="shared" si="8"/>
        <v>8.6838006230529605E-2</v>
      </c>
      <c r="S28" s="17" t="str">
        <f t="shared" si="9"/>
        <v>No</v>
      </c>
      <c r="T28" s="18">
        <v>1.7567999999999999</v>
      </c>
      <c r="U28" s="27">
        <f t="shared" si="10"/>
        <v>0.88139674894641773</v>
      </c>
      <c r="V28" s="31" t="str">
        <f t="shared" si="11"/>
        <v>Yes</v>
      </c>
      <c r="W28" s="17">
        <v>2.3079000000000001</v>
      </c>
      <c r="X28" s="14">
        <f t="shared" si="12"/>
        <v>0.93542137552470128</v>
      </c>
      <c r="Y28" s="17" t="str">
        <f t="shared" si="13"/>
        <v>No</v>
      </c>
      <c r="Z28" s="18">
        <v>0.26519999999999999</v>
      </c>
      <c r="AA28" s="27">
        <f t="shared" si="14"/>
        <v>0.22109212171738224</v>
      </c>
      <c r="AB28" s="31" t="str">
        <f t="shared" si="15"/>
        <v>No</v>
      </c>
      <c r="AC28" s="17">
        <v>1.6999999999999999E-3</v>
      </c>
      <c r="AD28" s="14">
        <f t="shared" si="16"/>
        <v>4.3422733077905489E-3</v>
      </c>
      <c r="AE28" s="17" t="str">
        <f t="shared" si="17"/>
        <v>No</v>
      </c>
      <c r="AF28" s="18">
        <v>5.8999999999999999E-3</v>
      </c>
      <c r="AG28" s="27">
        <f t="shared" si="18"/>
        <v>4.5807453416149065E-2</v>
      </c>
      <c r="AH28" s="31" t="str">
        <f t="shared" si="19"/>
        <v>No</v>
      </c>
      <c r="AI28" s="41">
        <f t="shared" si="20"/>
        <v>11.503500000000001</v>
      </c>
      <c r="AJ28" s="42">
        <f t="shared" si="21"/>
        <v>0.60730888429752061</v>
      </c>
      <c r="AK28" s="41" t="str">
        <f t="shared" si="22"/>
        <v>No</v>
      </c>
      <c r="AL28" s="17">
        <v>1.25</v>
      </c>
      <c r="AM28" s="35">
        <f t="shared" si="23"/>
        <v>0</v>
      </c>
      <c r="AN28" s="33" t="str">
        <f t="shared" si="24"/>
        <v>No</v>
      </c>
      <c r="AO28" s="18">
        <v>1.875</v>
      </c>
      <c r="AP28" s="27">
        <f t="shared" si="25"/>
        <v>0.75</v>
      </c>
      <c r="AQ28" s="31" t="str">
        <f t="shared" si="26"/>
        <v>Yes</v>
      </c>
      <c r="AR28" s="17">
        <v>2.3136999999999999</v>
      </c>
      <c r="AS28" s="35">
        <f t="shared" si="27"/>
        <v>0.9257762483994878</v>
      </c>
      <c r="AT28" s="33" t="str">
        <f t="shared" si="28"/>
        <v>No</v>
      </c>
      <c r="AU28" s="18">
        <v>0.62309999999999999</v>
      </c>
      <c r="AV28" s="27">
        <f t="shared" si="29"/>
        <v>0.46830031282586021</v>
      </c>
      <c r="AW28" s="31" t="str">
        <f t="shared" si="30"/>
        <v>No</v>
      </c>
      <c r="AX28" s="17">
        <v>5.9400000000000001E-2</v>
      </c>
      <c r="AY28" s="35">
        <f t="shared" si="31"/>
        <v>9.9664429530201354E-2</v>
      </c>
      <c r="AZ28" s="33" t="str">
        <f t="shared" si="32"/>
        <v>No</v>
      </c>
      <c r="BA28" s="18">
        <v>0.24010000000000001</v>
      </c>
      <c r="BB28" s="27">
        <f t="shared" si="33"/>
        <v>0.36600609756097563</v>
      </c>
      <c r="BC28" s="31" t="str">
        <f t="shared" si="34"/>
        <v>No</v>
      </c>
      <c r="BD28" s="17">
        <v>0.24010000000000001</v>
      </c>
      <c r="BE28" s="35">
        <f t="shared" si="35"/>
        <v>0.36600609756097563</v>
      </c>
      <c r="BF28" s="33" t="str">
        <f t="shared" si="36"/>
        <v>No</v>
      </c>
      <c r="BG28" s="18">
        <v>1.4637</v>
      </c>
      <c r="BH28" s="27">
        <f t="shared" si="37"/>
        <v>0.43920208152645268</v>
      </c>
      <c r="BI28" s="31" t="str">
        <f t="shared" si="38"/>
        <v>No</v>
      </c>
      <c r="BJ28" s="17">
        <v>0.1109</v>
      </c>
      <c r="BK28" s="35">
        <f t="shared" si="39"/>
        <v>4.4359999999999997E-2</v>
      </c>
      <c r="BL28" s="33" t="str">
        <f t="shared" si="40"/>
        <v>No</v>
      </c>
      <c r="BM28" s="18">
        <v>0.52639999999999998</v>
      </c>
      <c r="BN28" s="27">
        <f t="shared" si="41"/>
        <v>0.47754725680036886</v>
      </c>
      <c r="BO28" s="31" t="str">
        <f t="shared" si="42"/>
        <v>No</v>
      </c>
      <c r="BP28" s="44">
        <f t="shared" si="43"/>
        <v>21.756</v>
      </c>
      <c r="BQ28" s="45">
        <f t="shared" si="44"/>
        <v>0.32344681280937465</v>
      </c>
      <c r="BR28" s="44" t="str">
        <f t="shared" si="45"/>
        <v>No</v>
      </c>
      <c r="BS28" s="17">
        <v>1.1000000000000001E-3</v>
      </c>
      <c r="BT28" s="35">
        <f t="shared" si="46"/>
        <v>1.746308937926655E-3</v>
      </c>
      <c r="BU28" s="33" t="str">
        <f t="shared" si="47"/>
        <v>No</v>
      </c>
      <c r="BV28" s="18">
        <v>2.3959999999999999</v>
      </c>
      <c r="BW28" s="27">
        <f t="shared" si="48"/>
        <v>0.8689234718434139</v>
      </c>
      <c r="BX28" s="31" t="str">
        <f t="shared" si="49"/>
        <v>No</v>
      </c>
      <c r="BY28" s="17">
        <v>2.5</v>
      </c>
      <c r="BZ28" s="35">
        <f t="shared" si="50"/>
        <v>1</v>
      </c>
      <c r="CA28" s="33" t="str">
        <f t="shared" si="51"/>
        <v>Yes</v>
      </c>
      <c r="CB28" s="18">
        <v>1.9800000000000002E-2</v>
      </c>
      <c r="CC28" s="27">
        <f t="shared" si="52"/>
        <v>3.9192399049881241E-2</v>
      </c>
      <c r="CD28" s="31" t="str">
        <f t="shared" si="53"/>
        <v>No</v>
      </c>
      <c r="CE28" s="17">
        <v>8.3900000000000002E-2</v>
      </c>
      <c r="CF28" s="35">
        <f t="shared" si="54"/>
        <v>4.1497543259987182E-2</v>
      </c>
      <c r="CG28" s="33" t="str">
        <f t="shared" si="55"/>
        <v>No</v>
      </c>
      <c r="CH28" s="18">
        <v>9.7000000000000003E-3</v>
      </c>
      <c r="CI28" s="27">
        <f t="shared" si="56"/>
        <v>0</v>
      </c>
      <c r="CJ28" s="31" t="str">
        <f t="shared" si="57"/>
        <v>No</v>
      </c>
      <c r="CK28" s="17">
        <v>0.16439999999999999</v>
      </c>
      <c r="CL28" s="35">
        <f t="shared" si="58"/>
        <v>0.11589707437433908</v>
      </c>
      <c r="CM28" s="33" t="str">
        <f t="shared" si="59"/>
        <v>No</v>
      </c>
      <c r="CN28" s="18">
        <v>0</v>
      </c>
      <c r="CO28" s="27">
        <f t="shared" si="60"/>
        <v>0</v>
      </c>
      <c r="CP28" s="31" t="str">
        <f t="shared" si="61"/>
        <v>No</v>
      </c>
      <c r="CQ28" s="17">
        <v>0.4032</v>
      </c>
      <c r="CR28" s="35">
        <f t="shared" si="62"/>
        <v>0.72266610597140457</v>
      </c>
      <c r="CS28" s="33" t="str">
        <f t="shared" si="63"/>
        <v>Yes</v>
      </c>
      <c r="CT28" s="18">
        <v>4.9700000000000001E-2</v>
      </c>
      <c r="CU28" s="27">
        <f t="shared" si="64"/>
        <v>9.2585692995529059E-2</v>
      </c>
      <c r="CV28" s="31" t="str">
        <f t="shared" si="65"/>
        <v>No</v>
      </c>
      <c r="CW28" s="47">
        <f t="shared" si="66"/>
        <v>14.069500000000001</v>
      </c>
      <c r="CX28" s="48">
        <f t="shared" si="67"/>
        <v>0.56018248368786816</v>
      </c>
      <c r="CY28" s="47" t="str">
        <f t="shared" si="68"/>
        <v>No</v>
      </c>
      <c r="CZ28" s="17">
        <v>2.5</v>
      </c>
      <c r="DA28" s="35">
        <f t="shared" si="69"/>
        <v>1</v>
      </c>
      <c r="DB28" s="33" t="str">
        <f t="shared" si="70"/>
        <v>Yes</v>
      </c>
      <c r="DC28" s="18">
        <v>2.5</v>
      </c>
      <c r="DD28" s="27">
        <f t="shared" si="71"/>
        <v>1</v>
      </c>
      <c r="DE28" s="31" t="str">
        <f t="shared" si="72"/>
        <v>Yes</v>
      </c>
      <c r="DF28" s="17">
        <v>2.5</v>
      </c>
      <c r="DG28" s="35">
        <f t="shared" si="73"/>
        <v>1</v>
      </c>
      <c r="DH28" s="33" t="str">
        <f t="shared" si="74"/>
        <v>Yes</v>
      </c>
      <c r="DI28" s="18">
        <v>2.5</v>
      </c>
      <c r="DJ28" s="27">
        <f t="shared" si="75"/>
        <v>1</v>
      </c>
      <c r="DK28" s="31" t="str">
        <f t="shared" si="76"/>
        <v>Yes</v>
      </c>
      <c r="DL28" s="17">
        <v>2.2000000000000001E-3</v>
      </c>
      <c r="DM28" s="35">
        <f t="shared" si="77"/>
        <v>2.4719101123595509E-2</v>
      </c>
      <c r="DN28" s="33" t="str">
        <f t="shared" si="78"/>
        <v>No</v>
      </c>
      <c r="DO28" s="18">
        <v>2.5</v>
      </c>
      <c r="DP28" s="27">
        <f t="shared" si="79"/>
        <v>1</v>
      </c>
      <c r="DQ28" s="31" t="str">
        <f t="shared" si="80"/>
        <v>Yes</v>
      </c>
      <c r="DR28" s="17">
        <v>0.83330000000000004</v>
      </c>
      <c r="DS28" s="35">
        <f t="shared" si="81"/>
        <v>0.51223260388492753</v>
      </c>
      <c r="DT28" s="33" t="str">
        <f t="shared" si="82"/>
        <v>No</v>
      </c>
      <c r="DU28" s="18">
        <v>0.97350000000000003</v>
      </c>
      <c r="DV28" s="27">
        <f t="shared" si="83"/>
        <v>0.70867001528718065</v>
      </c>
      <c r="DW28" s="31" t="str">
        <f t="shared" si="84"/>
        <v>No</v>
      </c>
      <c r="DX28" s="17">
        <v>0.14829999999999999</v>
      </c>
      <c r="DY28" s="35">
        <f t="shared" si="85"/>
        <v>0.3635695023290022</v>
      </c>
      <c r="DZ28" s="33" t="str">
        <f t="shared" si="86"/>
        <v>No</v>
      </c>
      <c r="EA28" s="18">
        <v>1.65</v>
      </c>
      <c r="EB28" s="27">
        <f t="shared" si="87"/>
        <v>0.83299676898222941</v>
      </c>
      <c r="EC28" s="31" t="str">
        <f t="shared" si="88"/>
        <v>Yes</v>
      </c>
      <c r="ED28" s="50">
        <f t="shared" si="89"/>
        <v>40.268250000000009</v>
      </c>
      <c r="EE28" s="51">
        <f t="shared" si="90"/>
        <v>0.97545977568764364</v>
      </c>
      <c r="EF28" s="50" t="str">
        <f t="shared" si="91"/>
        <v>Yes</v>
      </c>
    </row>
    <row r="29" spans="1:136" x14ac:dyDescent="0.2">
      <c r="A29" s="3">
        <v>27</v>
      </c>
      <c r="B29" s="11" t="s">
        <v>50</v>
      </c>
      <c r="C29" s="11" t="s">
        <v>66</v>
      </c>
      <c r="D29" s="3">
        <v>2</v>
      </c>
      <c r="E29" s="19">
        <v>3.6299999999999999E-2</v>
      </c>
      <c r="F29" s="14">
        <f t="shared" si="0"/>
        <v>0.16205357142857141</v>
      </c>
      <c r="G29" s="17" t="str">
        <f t="shared" si="1"/>
        <v>No</v>
      </c>
      <c r="H29" s="23">
        <v>2.7E-2</v>
      </c>
      <c r="I29" s="27">
        <f t="shared" si="2"/>
        <v>2.1581008712333146E-2</v>
      </c>
      <c r="J29" s="31" t="str">
        <f t="shared" si="3"/>
        <v>No</v>
      </c>
      <c r="K29" s="30">
        <v>0.1002</v>
      </c>
      <c r="L29" s="14">
        <f t="shared" si="4"/>
        <v>8.0728327425072507E-2</v>
      </c>
      <c r="M29" s="17" t="str">
        <f t="shared" si="5"/>
        <v>No</v>
      </c>
      <c r="N29" s="20">
        <v>0.105</v>
      </c>
      <c r="O29" s="27">
        <f t="shared" si="6"/>
        <v>0.29906009683850754</v>
      </c>
      <c r="P29" s="31" t="str">
        <f t="shared" si="7"/>
        <v>No</v>
      </c>
      <c r="Q29" s="19">
        <v>1.9400000000000001E-2</v>
      </c>
      <c r="R29" s="14">
        <f t="shared" si="8"/>
        <v>7.5545171339563871E-2</v>
      </c>
      <c r="S29" s="17" t="str">
        <f t="shared" si="9"/>
        <v>No</v>
      </c>
      <c r="T29" s="20">
        <v>1.9932000000000001</v>
      </c>
      <c r="U29" s="27">
        <f t="shared" si="10"/>
        <v>1</v>
      </c>
      <c r="V29" s="31" t="str">
        <f t="shared" si="11"/>
        <v>Yes</v>
      </c>
      <c r="W29" s="19">
        <v>2.3149000000000002</v>
      </c>
      <c r="X29" s="14">
        <f t="shared" si="12"/>
        <v>0.94107200516628997</v>
      </c>
      <c r="Y29" s="17" t="str">
        <f t="shared" si="13"/>
        <v>No</v>
      </c>
      <c r="Z29" s="20">
        <v>0.1389</v>
      </c>
      <c r="AA29" s="27">
        <f t="shared" si="14"/>
        <v>0.11579824927052938</v>
      </c>
      <c r="AB29" s="31" t="str">
        <f t="shared" si="15"/>
        <v>No</v>
      </c>
      <c r="AC29" s="19">
        <v>8.0000000000000002E-3</v>
      </c>
      <c r="AD29" s="14">
        <f t="shared" si="16"/>
        <v>2.0434227330779056E-2</v>
      </c>
      <c r="AE29" s="17" t="str">
        <f t="shared" si="17"/>
        <v>No</v>
      </c>
      <c r="AF29" s="20">
        <v>1.67E-2</v>
      </c>
      <c r="AG29" s="27">
        <f t="shared" si="18"/>
        <v>0.12965838509316771</v>
      </c>
      <c r="AH29" s="31" t="str">
        <f t="shared" si="19"/>
        <v>No</v>
      </c>
      <c r="AI29" s="41">
        <f t="shared" si="20"/>
        <v>11.899000000000003</v>
      </c>
      <c r="AJ29" s="42">
        <f t="shared" si="21"/>
        <v>0.64135674931129494</v>
      </c>
      <c r="AK29" s="41" t="str">
        <f t="shared" si="22"/>
        <v>No</v>
      </c>
      <c r="AL29" s="19">
        <v>2.375</v>
      </c>
      <c r="AM29" s="35">
        <f t="shared" si="23"/>
        <v>0.9729309002853932</v>
      </c>
      <c r="AN29" s="33" t="str">
        <f t="shared" si="24"/>
        <v>Yes</v>
      </c>
      <c r="AO29" s="20">
        <v>2.5</v>
      </c>
      <c r="AP29" s="27">
        <f t="shared" si="25"/>
        <v>1</v>
      </c>
      <c r="AQ29" s="31" t="str">
        <f t="shared" si="26"/>
        <v>Yes</v>
      </c>
      <c r="AR29" s="19">
        <v>2.371</v>
      </c>
      <c r="AS29" s="35">
        <f t="shared" si="27"/>
        <v>0.94870358514724706</v>
      </c>
      <c r="AT29" s="33" t="str">
        <f t="shared" si="28"/>
        <v>No</v>
      </c>
      <c r="AU29" s="20">
        <v>0.42730000000000001</v>
      </c>
      <c r="AV29" s="27">
        <f t="shared" si="29"/>
        <v>0.26412930135557872</v>
      </c>
      <c r="AW29" s="31" t="str">
        <f t="shared" si="30"/>
        <v>No</v>
      </c>
      <c r="AX29" s="19">
        <v>0.13039999999999999</v>
      </c>
      <c r="AY29" s="35">
        <f t="shared" si="31"/>
        <v>0.21879194630872481</v>
      </c>
      <c r="AZ29" s="33" t="str">
        <f t="shared" si="32"/>
        <v>No</v>
      </c>
      <c r="BA29" s="20">
        <v>0.1462</v>
      </c>
      <c r="BB29" s="27">
        <f t="shared" si="33"/>
        <v>0.22286585365853656</v>
      </c>
      <c r="BC29" s="31" t="str">
        <f t="shared" si="34"/>
        <v>No</v>
      </c>
      <c r="BD29" s="19">
        <v>0.1462</v>
      </c>
      <c r="BE29" s="35">
        <f t="shared" si="35"/>
        <v>0.22286585365853656</v>
      </c>
      <c r="BF29" s="33" t="str">
        <f t="shared" si="36"/>
        <v>No</v>
      </c>
      <c r="BG29" s="20">
        <v>2.3058000000000001</v>
      </c>
      <c r="BH29" s="27">
        <f t="shared" si="37"/>
        <v>0.92610581092801381</v>
      </c>
      <c r="BI29" s="31" t="str">
        <f t="shared" si="38"/>
        <v>Yes</v>
      </c>
      <c r="BJ29" s="19">
        <v>0.13700000000000001</v>
      </c>
      <c r="BK29" s="35">
        <f t="shared" si="39"/>
        <v>5.4800000000000001E-2</v>
      </c>
      <c r="BL29" s="33" t="str">
        <f t="shared" si="40"/>
        <v>No</v>
      </c>
      <c r="BM29" s="20">
        <v>0.34810000000000002</v>
      </c>
      <c r="BN29" s="27">
        <f t="shared" si="41"/>
        <v>0.31313969571230982</v>
      </c>
      <c r="BO29" s="31" t="str">
        <f t="shared" si="42"/>
        <v>No</v>
      </c>
      <c r="BP29" s="44">
        <f t="shared" si="43"/>
        <v>27.217500000000001</v>
      </c>
      <c r="BQ29" s="45">
        <f t="shared" si="44"/>
        <v>0.76482472977068394</v>
      </c>
      <c r="BR29" s="44" t="str">
        <f t="shared" si="45"/>
        <v>No</v>
      </c>
      <c r="BS29" s="19">
        <v>2.3E-3</v>
      </c>
      <c r="BT29" s="35">
        <f t="shared" si="46"/>
        <v>3.651373233846642E-3</v>
      </c>
      <c r="BU29" s="33" t="str">
        <f t="shared" si="47"/>
        <v>No</v>
      </c>
      <c r="BV29" s="20">
        <v>2.4502999999999999</v>
      </c>
      <c r="BW29" s="27">
        <f t="shared" si="48"/>
        <v>0.95604042996951699</v>
      </c>
      <c r="BX29" s="31" t="str">
        <f t="shared" si="49"/>
        <v>No</v>
      </c>
      <c r="BY29" s="19">
        <v>2.3957999999999999</v>
      </c>
      <c r="BZ29" s="35">
        <f t="shared" si="50"/>
        <v>0.95831999999999995</v>
      </c>
      <c r="CA29" s="33" t="str">
        <f t="shared" si="51"/>
        <v>Yes</v>
      </c>
      <c r="CB29" s="20">
        <v>0.1046</v>
      </c>
      <c r="CC29" s="27">
        <f t="shared" si="52"/>
        <v>0.20704671417260492</v>
      </c>
      <c r="CD29" s="31" t="str">
        <f t="shared" si="53"/>
        <v>No</v>
      </c>
      <c r="CE29" s="19">
        <v>6.7199999999999996E-2</v>
      </c>
      <c r="CF29" s="35">
        <f t="shared" si="54"/>
        <v>3.2578508865627E-2</v>
      </c>
      <c r="CG29" s="33" t="str">
        <f t="shared" si="55"/>
        <v>No</v>
      </c>
      <c r="CH29" s="20">
        <v>0.29409999999999997</v>
      </c>
      <c r="CI29" s="27">
        <f t="shared" si="56"/>
        <v>0.57396569122098884</v>
      </c>
      <c r="CJ29" s="31" t="str">
        <f t="shared" si="57"/>
        <v>Yes</v>
      </c>
      <c r="CK29" s="19">
        <v>0</v>
      </c>
      <c r="CL29" s="35">
        <f t="shared" si="58"/>
        <v>0</v>
      </c>
      <c r="CM29" s="33" t="str">
        <f t="shared" si="59"/>
        <v>No</v>
      </c>
      <c r="CN29" s="20">
        <v>0</v>
      </c>
      <c r="CO29" s="27">
        <f t="shared" si="60"/>
        <v>0</v>
      </c>
      <c r="CP29" s="31" t="str">
        <f t="shared" si="61"/>
        <v>No</v>
      </c>
      <c r="CQ29" s="19">
        <v>0.3569</v>
      </c>
      <c r="CR29" s="35">
        <f t="shared" si="62"/>
        <v>0.62531539108494527</v>
      </c>
      <c r="CS29" s="33" t="str">
        <f t="shared" si="63"/>
        <v>No</v>
      </c>
      <c r="CT29" s="20">
        <v>4.9700000000000001E-2</v>
      </c>
      <c r="CU29" s="27">
        <f t="shared" si="64"/>
        <v>9.2585692995529059E-2</v>
      </c>
      <c r="CV29" s="31" t="str">
        <f t="shared" si="65"/>
        <v>No</v>
      </c>
      <c r="CW29" s="47">
        <f t="shared" si="66"/>
        <v>14.302249999999999</v>
      </c>
      <c r="CX29" s="48">
        <f t="shared" si="67"/>
        <v>0.57664491715735677</v>
      </c>
      <c r="CY29" s="47" t="str">
        <f t="shared" si="68"/>
        <v>No</v>
      </c>
      <c r="CZ29" s="19">
        <v>0</v>
      </c>
      <c r="DA29" s="35">
        <f t="shared" si="69"/>
        <v>0</v>
      </c>
      <c r="DB29" s="33" t="str">
        <f t="shared" si="70"/>
        <v>No</v>
      </c>
      <c r="DC29" s="20">
        <v>2.5</v>
      </c>
      <c r="DD29" s="27">
        <f t="shared" si="71"/>
        <v>1</v>
      </c>
      <c r="DE29" s="31" t="str">
        <f t="shared" si="72"/>
        <v>Yes</v>
      </c>
      <c r="DF29" s="19">
        <v>2.5</v>
      </c>
      <c r="DG29" s="35">
        <f t="shared" si="73"/>
        <v>1</v>
      </c>
      <c r="DH29" s="33" t="str">
        <f t="shared" si="74"/>
        <v>Yes</v>
      </c>
      <c r="DI29" s="20">
        <v>2.5</v>
      </c>
      <c r="DJ29" s="27">
        <f t="shared" si="75"/>
        <v>1</v>
      </c>
      <c r="DK29" s="31" t="str">
        <f t="shared" si="76"/>
        <v>Yes</v>
      </c>
      <c r="DL29" s="19">
        <v>2E-3</v>
      </c>
      <c r="DM29" s="35">
        <f t="shared" si="77"/>
        <v>2.2471910112359553E-2</v>
      </c>
      <c r="DN29" s="33" t="str">
        <f t="shared" si="78"/>
        <v>No</v>
      </c>
      <c r="DO29" s="20">
        <v>2.5</v>
      </c>
      <c r="DP29" s="27">
        <f t="shared" si="79"/>
        <v>1</v>
      </c>
      <c r="DQ29" s="31" t="str">
        <f t="shared" si="80"/>
        <v>Yes</v>
      </c>
      <c r="DR29" s="19">
        <v>0.88219999999999998</v>
      </c>
      <c r="DS29" s="35">
        <f t="shared" si="81"/>
        <v>0.54229161544135729</v>
      </c>
      <c r="DT29" s="33" t="str">
        <f t="shared" si="82"/>
        <v>No</v>
      </c>
      <c r="DU29" s="20">
        <v>1.0008999999999999</v>
      </c>
      <c r="DV29" s="27">
        <f t="shared" si="83"/>
        <v>0.72861614617456505</v>
      </c>
      <c r="DW29" s="31" t="str">
        <f t="shared" si="84"/>
        <v>No</v>
      </c>
      <c r="DX29" s="19">
        <v>3.2500000000000001E-2</v>
      </c>
      <c r="DY29" s="35">
        <f t="shared" si="85"/>
        <v>7.9676391272370681E-2</v>
      </c>
      <c r="DZ29" s="33" t="str">
        <f t="shared" si="86"/>
        <v>No</v>
      </c>
      <c r="EA29" s="20">
        <v>1.5018</v>
      </c>
      <c r="EB29" s="27">
        <f t="shared" si="87"/>
        <v>0.75817851373182554</v>
      </c>
      <c r="EC29" s="31" t="str">
        <f t="shared" si="88"/>
        <v>No</v>
      </c>
      <c r="ED29" s="50">
        <f t="shared" si="89"/>
        <v>33.548500000000004</v>
      </c>
      <c r="EE29" s="51">
        <f t="shared" si="90"/>
        <v>0.75826626587801804</v>
      </c>
      <c r="EF29" s="50" t="str">
        <f t="shared" si="91"/>
        <v>No</v>
      </c>
    </row>
    <row r="30" spans="1:136" x14ac:dyDescent="0.2">
      <c r="A30" s="3">
        <v>28</v>
      </c>
      <c r="B30" s="11" t="s">
        <v>48</v>
      </c>
      <c r="C30" s="11" t="s">
        <v>67</v>
      </c>
      <c r="D30" s="3">
        <v>2</v>
      </c>
      <c r="E30" s="19">
        <v>1.5299999999999999E-2</v>
      </c>
      <c r="F30" s="14">
        <f t="shared" si="0"/>
        <v>6.8303571428571422E-2</v>
      </c>
      <c r="G30" s="17" t="str">
        <f t="shared" si="1"/>
        <v>No</v>
      </c>
      <c r="H30" s="23">
        <v>1.6000000000000001E-3</v>
      </c>
      <c r="I30" s="27">
        <f t="shared" si="2"/>
        <v>1.2788745903604827E-3</v>
      </c>
      <c r="J30" s="31" t="str">
        <f t="shared" si="3"/>
        <v>No</v>
      </c>
      <c r="K30" s="30">
        <v>0.18840000000000001</v>
      </c>
      <c r="L30" s="14">
        <f t="shared" si="4"/>
        <v>0.15178859168546568</v>
      </c>
      <c r="M30" s="17" t="str">
        <f t="shared" si="5"/>
        <v>No</v>
      </c>
      <c r="N30" s="20">
        <v>0.16739999999999999</v>
      </c>
      <c r="O30" s="27">
        <f t="shared" si="6"/>
        <v>0.47678724010253482</v>
      </c>
      <c r="P30" s="31" t="str">
        <f t="shared" si="7"/>
        <v>No</v>
      </c>
      <c r="Q30" s="19">
        <v>4.6800000000000001E-2</v>
      </c>
      <c r="R30" s="14">
        <f t="shared" si="8"/>
        <v>0.18224299065420563</v>
      </c>
      <c r="S30" s="17" t="str">
        <f t="shared" si="9"/>
        <v>No</v>
      </c>
      <c r="T30" s="20">
        <v>1.7567999999999999</v>
      </c>
      <c r="U30" s="27">
        <f t="shared" si="10"/>
        <v>0.88139674894641773</v>
      </c>
      <c r="V30" s="31" t="str">
        <f t="shared" si="11"/>
        <v>Yes</v>
      </c>
      <c r="W30" s="19">
        <v>2.3020999999999998</v>
      </c>
      <c r="X30" s="14">
        <f t="shared" si="12"/>
        <v>0.93073942525024189</v>
      </c>
      <c r="Y30" s="17" t="str">
        <f t="shared" si="13"/>
        <v>No</v>
      </c>
      <c r="Z30" s="20">
        <v>0.66920000000000002</v>
      </c>
      <c r="AA30" s="27">
        <f t="shared" si="14"/>
        <v>0.5578991246352647</v>
      </c>
      <c r="AB30" s="31" t="str">
        <f t="shared" si="15"/>
        <v>Yes</v>
      </c>
      <c r="AC30" s="19">
        <v>6.7000000000000002E-3</v>
      </c>
      <c r="AD30" s="14">
        <f t="shared" si="16"/>
        <v>1.7113665389527459E-2</v>
      </c>
      <c r="AE30" s="17" t="str">
        <f t="shared" si="17"/>
        <v>No</v>
      </c>
      <c r="AF30" s="20">
        <v>2E-3</v>
      </c>
      <c r="AG30" s="27">
        <f t="shared" si="18"/>
        <v>1.5527950310559006E-2</v>
      </c>
      <c r="AH30" s="31" t="str">
        <f t="shared" si="19"/>
        <v>No</v>
      </c>
      <c r="AI30" s="41">
        <f t="shared" si="20"/>
        <v>12.890749999999999</v>
      </c>
      <c r="AJ30" s="42">
        <f t="shared" si="21"/>
        <v>0.72673467630853972</v>
      </c>
      <c r="AK30" s="41" t="str">
        <f t="shared" si="22"/>
        <v>Yes</v>
      </c>
      <c r="AL30" s="19">
        <v>2.375</v>
      </c>
      <c r="AM30" s="35">
        <f t="shared" si="23"/>
        <v>0.9729309002853932</v>
      </c>
      <c r="AN30" s="33" t="str">
        <f t="shared" si="24"/>
        <v>Yes</v>
      </c>
      <c r="AO30" s="20">
        <v>2.5</v>
      </c>
      <c r="AP30" s="27">
        <f t="shared" si="25"/>
        <v>1</v>
      </c>
      <c r="AQ30" s="31" t="str">
        <f t="shared" si="26"/>
        <v>Yes</v>
      </c>
      <c r="AR30" s="19">
        <v>2.3452999999999999</v>
      </c>
      <c r="AS30" s="35">
        <f t="shared" si="27"/>
        <v>0.93842029449423814</v>
      </c>
      <c r="AT30" s="33" t="str">
        <f t="shared" si="28"/>
        <v>No</v>
      </c>
      <c r="AU30" s="20">
        <v>0.58050000000000002</v>
      </c>
      <c r="AV30" s="27">
        <f t="shared" si="29"/>
        <v>0.42387904066736182</v>
      </c>
      <c r="AW30" s="31" t="str">
        <f t="shared" si="30"/>
        <v>No</v>
      </c>
      <c r="AX30" s="19">
        <v>8.72E-2</v>
      </c>
      <c r="AY30" s="35">
        <f t="shared" si="31"/>
        <v>0.14630872483221477</v>
      </c>
      <c r="AZ30" s="33" t="str">
        <f t="shared" si="32"/>
        <v>No</v>
      </c>
      <c r="BA30" s="20">
        <v>0.13389999999999999</v>
      </c>
      <c r="BB30" s="27">
        <f t="shared" si="33"/>
        <v>0.20411585365853657</v>
      </c>
      <c r="BC30" s="31" t="str">
        <f t="shared" si="34"/>
        <v>No</v>
      </c>
      <c r="BD30" s="19">
        <v>0.13389999999999999</v>
      </c>
      <c r="BE30" s="35">
        <f t="shared" si="35"/>
        <v>0.20411585365853657</v>
      </c>
      <c r="BF30" s="33" t="str">
        <f t="shared" si="36"/>
        <v>No</v>
      </c>
      <c r="BG30" s="20">
        <v>2.2970000000000002</v>
      </c>
      <c r="BH30" s="27">
        <f t="shared" si="37"/>
        <v>0.92101763515466895</v>
      </c>
      <c r="BI30" s="31" t="str">
        <f t="shared" si="38"/>
        <v>Yes</v>
      </c>
      <c r="BJ30" s="19">
        <v>8.9899999999999994E-2</v>
      </c>
      <c r="BK30" s="35">
        <f t="shared" si="39"/>
        <v>3.5959999999999999E-2</v>
      </c>
      <c r="BL30" s="33" t="str">
        <f t="shared" si="40"/>
        <v>No</v>
      </c>
      <c r="BM30" s="20">
        <v>0.48709999999999998</v>
      </c>
      <c r="BN30" s="27">
        <f t="shared" si="41"/>
        <v>0.44130935915168279</v>
      </c>
      <c r="BO30" s="31" t="str">
        <f t="shared" si="42"/>
        <v>No</v>
      </c>
      <c r="BP30" s="44">
        <f t="shared" si="43"/>
        <v>27.5745</v>
      </c>
      <c r="BQ30" s="45">
        <f t="shared" si="44"/>
        <v>0.79367612890190919</v>
      </c>
      <c r="BR30" s="44" t="str">
        <f t="shared" si="45"/>
        <v>No</v>
      </c>
      <c r="BS30" s="19">
        <v>2.0999999999999999E-3</v>
      </c>
      <c r="BT30" s="35">
        <f t="shared" si="46"/>
        <v>3.3338625178599775E-3</v>
      </c>
      <c r="BU30" s="33" t="str">
        <f t="shared" si="47"/>
        <v>No</v>
      </c>
      <c r="BV30" s="20">
        <v>2.3641999999999999</v>
      </c>
      <c r="BW30" s="27">
        <f t="shared" si="48"/>
        <v>0.81790470078613808</v>
      </c>
      <c r="BX30" s="31" t="str">
        <f t="shared" si="49"/>
        <v>No</v>
      </c>
      <c r="BY30" s="19">
        <v>2.5</v>
      </c>
      <c r="BZ30" s="35">
        <f t="shared" si="50"/>
        <v>1</v>
      </c>
      <c r="CA30" s="33" t="str">
        <f t="shared" si="51"/>
        <v>Yes</v>
      </c>
      <c r="CB30" s="20">
        <v>0.155</v>
      </c>
      <c r="CC30" s="27">
        <f t="shared" si="52"/>
        <v>0.30680918448139349</v>
      </c>
      <c r="CD30" s="31" t="str">
        <f t="shared" si="53"/>
        <v>No</v>
      </c>
      <c r="CE30" s="19">
        <v>0.1007</v>
      </c>
      <c r="CF30" s="35">
        <f t="shared" si="54"/>
        <v>5.0469985045930359E-2</v>
      </c>
      <c r="CG30" s="33" t="str">
        <f t="shared" si="55"/>
        <v>No</v>
      </c>
      <c r="CH30" s="20">
        <v>0.1047</v>
      </c>
      <c r="CI30" s="27">
        <f t="shared" si="56"/>
        <v>0.19172552976791121</v>
      </c>
      <c r="CJ30" s="31" t="str">
        <f t="shared" si="57"/>
        <v>No</v>
      </c>
      <c r="CK30" s="19">
        <v>0</v>
      </c>
      <c r="CL30" s="35">
        <f t="shared" si="58"/>
        <v>0</v>
      </c>
      <c r="CM30" s="33" t="str">
        <f t="shared" si="59"/>
        <v>No</v>
      </c>
      <c r="CN30" s="20">
        <v>0</v>
      </c>
      <c r="CO30" s="27">
        <f t="shared" si="60"/>
        <v>0</v>
      </c>
      <c r="CP30" s="31" t="str">
        <f t="shared" si="61"/>
        <v>No</v>
      </c>
      <c r="CQ30" s="19">
        <v>0.46560000000000001</v>
      </c>
      <c r="CR30" s="35">
        <f t="shared" si="62"/>
        <v>0.85386879730866272</v>
      </c>
      <c r="CS30" s="33" t="str">
        <f t="shared" si="63"/>
        <v>Yes</v>
      </c>
      <c r="CT30" s="20">
        <v>0.10290000000000001</v>
      </c>
      <c r="CU30" s="27">
        <f t="shared" si="64"/>
        <v>0.19169150521609538</v>
      </c>
      <c r="CV30" s="31" t="str">
        <f t="shared" si="65"/>
        <v>No</v>
      </c>
      <c r="CW30" s="47">
        <f t="shared" si="66"/>
        <v>14.487999999999998</v>
      </c>
      <c r="CX30" s="48">
        <f t="shared" si="67"/>
        <v>0.58978303538273824</v>
      </c>
      <c r="CY30" s="47" t="str">
        <f t="shared" si="68"/>
        <v>No</v>
      </c>
      <c r="CZ30" s="19">
        <v>2.5</v>
      </c>
      <c r="DA30" s="35">
        <f t="shared" si="69"/>
        <v>1</v>
      </c>
      <c r="DB30" s="33" t="str">
        <f t="shared" si="70"/>
        <v>Yes</v>
      </c>
      <c r="DC30" s="20">
        <v>2.5</v>
      </c>
      <c r="DD30" s="27">
        <f t="shared" si="71"/>
        <v>1</v>
      </c>
      <c r="DE30" s="31" t="str">
        <f t="shared" si="72"/>
        <v>Yes</v>
      </c>
      <c r="DF30" s="19">
        <v>0</v>
      </c>
      <c r="DG30" s="35">
        <f t="shared" si="73"/>
        <v>0</v>
      </c>
      <c r="DH30" s="33" t="str">
        <f t="shared" si="74"/>
        <v>No</v>
      </c>
      <c r="DI30" s="20">
        <v>2.5</v>
      </c>
      <c r="DJ30" s="27">
        <f t="shared" si="75"/>
        <v>1</v>
      </c>
      <c r="DK30" s="31" t="str">
        <f t="shared" si="76"/>
        <v>Yes</v>
      </c>
      <c r="DL30" s="19">
        <v>0</v>
      </c>
      <c r="DM30" s="35">
        <f t="shared" si="77"/>
        <v>0</v>
      </c>
      <c r="DN30" s="33" t="str">
        <f t="shared" si="78"/>
        <v>No</v>
      </c>
      <c r="DO30" s="20">
        <v>2.5</v>
      </c>
      <c r="DP30" s="27">
        <f t="shared" si="79"/>
        <v>1</v>
      </c>
      <c r="DQ30" s="31" t="str">
        <f t="shared" si="80"/>
        <v>Yes</v>
      </c>
      <c r="DR30" s="19">
        <v>0.87009999999999998</v>
      </c>
      <c r="DS30" s="35">
        <f t="shared" si="81"/>
        <v>0.53485370051635106</v>
      </c>
      <c r="DT30" s="33" t="str">
        <f t="shared" si="82"/>
        <v>No</v>
      </c>
      <c r="DU30" s="20">
        <v>0.97709999999999997</v>
      </c>
      <c r="DV30" s="27">
        <f t="shared" si="83"/>
        <v>0.71129067481982966</v>
      </c>
      <c r="DW30" s="31" t="str">
        <f t="shared" si="84"/>
        <v>No</v>
      </c>
      <c r="DX30" s="19">
        <v>0.19409999999999999</v>
      </c>
      <c r="DY30" s="35">
        <f t="shared" si="85"/>
        <v>0.47585192449129687</v>
      </c>
      <c r="DZ30" s="33" t="str">
        <f t="shared" si="86"/>
        <v>No</v>
      </c>
      <c r="EA30" s="20">
        <v>1.0037</v>
      </c>
      <c r="EB30" s="27">
        <f t="shared" si="87"/>
        <v>0.50671445880452348</v>
      </c>
      <c r="EC30" s="31" t="str">
        <f t="shared" si="88"/>
        <v>No</v>
      </c>
      <c r="ED30" s="50">
        <f t="shared" si="89"/>
        <v>32.612499999999997</v>
      </c>
      <c r="EE30" s="51">
        <f t="shared" si="90"/>
        <v>0.72801318723940645</v>
      </c>
      <c r="EF30" s="50" t="str">
        <f t="shared" si="91"/>
        <v>No</v>
      </c>
    </row>
    <row r="31" spans="1:136" x14ac:dyDescent="0.2">
      <c r="A31" s="3">
        <v>29</v>
      </c>
      <c r="B31" s="11" t="s">
        <v>47</v>
      </c>
      <c r="C31" s="11" t="s">
        <v>68</v>
      </c>
      <c r="D31" s="3">
        <v>2</v>
      </c>
      <c r="E31" s="17">
        <v>3.3E-3</v>
      </c>
      <c r="F31" s="14">
        <f t="shared" si="0"/>
        <v>1.4732142857142857E-2</v>
      </c>
      <c r="G31" s="17" t="str">
        <f t="shared" si="1"/>
        <v>No</v>
      </c>
      <c r="H31" s="22">
        <v>1.5E-3</v>
      </c>
      <c r="I31" s="27">
        <f t="shared" si="2"/>
        <v>1.1989449284629525E-3</v>
      </c>
      <c r="J31" s="31" t="str">
        <f t="shared" si="3"/>
        <v>No</v>
      </c>
      <c r="K31" s="29">
        <v>1.1999999999999999E-3</v>
      </c>
      <c r="L31" s="14">
        <f t="shared" si="4"/>
        <v>9.6680631646793407E-4</v>
      </c>
      <c r="M31" s="17" t="str">
        <f t="shared" si="5"/>
        <v>No</v>
      </c>
      <c r="N31" s="18">
        <v>2E-3</v>
      </c>
      <c r="O31" s="27">
        <f t="shared" si="6"/>
        <v>5.6963827969239529E-3</v>
      </c>
      <c r="P31" s="31" t="str">
        <f t="shared" si="7"/>
        <v>No</v>
      </c>
      <c r="Q31" s="17">
        <v>2.0500000000000001E-2</v>
      </c>
      <c r="R31" s="14">
        <f t="shared" si="8"/>
        <v>7.9828660436137081E-2</v>
      </c>
      <c r="S31" s="17" t="str">
        <f t="shared" si="9"/>
        <v>No</v>
      </c>
      <c r="T31" s="18">
        <v>1.6554</v>
      </c>
      <c r="U31" s="27">
        <f t="shared" si="10"/>
        <v>0.83052378085490663</v>
      </c>
      <c r="V31" s="31" t="str">
        <f t="shared" si="11"/>
        <v>Yes</v>
      </c>
      <c r="W31" s="17">
        <v>2.3576000000000001</v>
      </c>
      <c r="X31" s="14">
        <f t="shared" si="12"/>
        <v>0.97554084597998059</v>
      </c>
      <c r="Y31" s="17" t="str">
        <f t="shared" si="13"/>
        <v>Yes</v>
      </c>
      <c r="Z31" s="18">
        <v>0.21460000000000001</v>
      </c>
      <c r="AA31" s="27">
        <f t="shared" si="14"/>
        <v>0.17890787828261775</v>
      </c>
      <c r="AB31" s="31" t="str">
        <f t="shared" si="15"/>
        <v>No</v>
      </c>
      <c r="AC31" s="17">
        <v>2.5999999999999999E-3</v>
      </c>
      <c r="AD31" s="14">
        <f t="shared" si="16"/>
        <v>6.6411238825031926E-3</v>
      </c>
      <c r="AE31" s="17" t="str">
        <f t="shared" si="17"/>
        <v>No</v>
      </c>
      <c r="AF31" s="18">
        <v>0</v>
      </c>
      <c r="AG31" s="27">
        <f t="shared" si="18"/>
        <v>0</v>
      </c>
      <c r="AH31" s="31" t="str">
        <f t="shared" si="19"/>
        <v>No</v>
      </c>
      <c r="AI31" s="41">
        <f t="shared" si="20"/>
        <v>10.646750000000001</v>
      </c>
      <c r="AJ31" s="42">
        <f t="shared" si="21"/>
        <v>0.53355285812672182</v>
      </c>
      <c r="AK31" s="41" t="str">
        <f t="shared" si="22"/>
        <v>No</v>
      </c>
      <c r="AL31" s="17">
        <v>2.375</v>
      </c>
      <c r="AM31" s="35">
        <f t="shared" si="23"/>
        <v>0.9729309002853932</v>
      </c>
      <c r="AN31" s="33" t="str">
        <f t="shared" si="24"/>
        <v>Yes</v>
      </c>
      <c r="AO31" s="18">
        <v>1.875</v>
      </c>
      <c r="AP31" s="27">
        <f t="shared" si="25"/>
        <v>0.75</v>
      </c>
      <c r="AQ31" s="31" t="str">
        <f t="shared" si="26"/>
        <v>Yes</v>
      </c>
      <c r="AR31" s="17">
        <v>2.1625999999999999</v>
      </c>
      <c r="AS31" s="35">
        <f t="shared" si="27"/>
        <v>0.86531690140845063</v>
      </c>
      <c r="AT31" s="33" t="str">
        <f t="shared" si="28"/>
        <v>No</v>
      </c>
      <c r="AU31" s="18">
        <v>0.4229</v>
      </c>
      <c r="AV31" s="27">
        <f t="shared" si="29"/>
        <v>0.25954118873826904</v>
      </c>
      <c r="AW31" s="31" t="str">
        <f t="shared" si="30"/>
        <v>No</v>
      </c>
      <c r="AX31" s="17">
        <v>5.0700000000000002E-2</v>
      </c>
      <c r="AY31" s="35">
        <f t="shared" si="31"/>
        <v>8.5067114093959742E-2</v>
      </c>
      <c r="AZ31" s="33" t="str">
        <f t="shared" si="32"/>
        <v>No</v>
      </c>
      <c r="BA31" s="18">
        <v>0.18179999999999999</v>
      </c>
      <c r="BB31" s="27">
        <f t="shared" si="33"/>
        <v>0.27713414634146338</v>
      </c>
      <c r="BC31" s="31" t="str">
        <f t="shared" si="34"/>
        <v>No</v>
      </c>
      <c r="BD31" s="17">
        <v>0.18179999999999999</v>
      </c>
      <c r="BE31" s="35">
        <f t="shared" si="35"/>
        <v>0.27713414634146338</v>
      </c>
      <c r="BF31" s="33" t="str">
        <f t="shared" si="36"/>
        <v>No</v>
      </c>
      <c r="BG31" s="18">
        <v>1.4147000000000001</v>
      </c>
      <c r="BH31" s="27">
        <f t="shared" si="37"/>
        <v>0.41087019369760047</v>
      </c>
      <c r="BI31" s="31" t="str">
        <f t="shared" si="38"/>
        <v>No</v>
      </c>
      <c r="BJ31" s="17">
        <v>0.161</v>
      </c>
      <c r="BK31" s="35">
        <f t="shared" si="39"/>
        <v>6.4399999999999999E-2</v>
      </c>
      <c r="BL31" s="33" t="str">
        <f t="shared" si="40"/>
        <v>No</v>
      </c>
      <c r="BM31" s="18">
        <v>0.47549999999999998</v>
      </c>
      <c r="BN31" s="27">
        <f t="shared" si="41"/>
        <v>0.43061318579990776</v>
      </c>
      <c r="BO31" s="31" t="str">
        <f t="shared" si="42"/>
        <v>No</v>
      </c>
      <c r="BP31" s="44">
        <f t="shared" si="43"/>
        <v>23.252500000000001</v>
      </c>
      <c r="BQ31" s="45">
        <f t="shared" si="44"/>
        <v>0.44438832205273265</v>
      </c>
      <c r="BR31" s="44" t="str">
        <f t="shared" si="45"/>
        <v>No</v>
      </c>
      <c r="BS31" s="17">
        <v>1.1999999999999999E-3</v>
      </c>
      <c r="BT31" s="35">
        <f t="shared" si="46"/>
        <v>1.905064295919987E-3</v>
      </c>
      <c r="BU31" s="33" t="str">
        <f t="shared" si="47"/>
        <v>No</v>
      </c>
      <c r="BV31" s="18">
        <v>2.4340999999999999</v>
      </c>
      <c r="BW31" s="27">
        <f t="shared" si="48"/>
        <v>0.93004973527996138</v>
      </c>
      <c r="BX31" s="31" t="str">
        <f t="shared" si="49"/>
        <v>No</v>
      </c>
      <c r="BY31" s="17">
        <v>2.5</v>
      </c>
      <c r="BZ31" s="35">
        <f t="shared" si="50"/>
        <v>1</v>
      </c>
      <c r="CA31" s="33" t="str">
        <f t="shared" si="51"/>
        <v>Yes</v>
      </c>
      <c r="CB31" s="18">
        <v>7.8899999999999998E-2</v>
      </c>
      <c r="CC31" s="27">
        <f t="shared" si="52"/>
        <v>0.15617577197149643</v>
      </c>
      <c r="CD31" s="31" t="str">
        <f t="shared" si="53"/>
        <v>No</v>
      </c>
      <c r="CE31" s="17">
        <v>6.54E-2</v>
      </c>
      <c r="CF31" s="35">
        <f t="shared" si="54"/>
        <v>3.1617175817133095E-2</v>
      </c>
      <c r="CG31" s="33" t="str">
        <f t="shared" si="55"/>
        <v>No</v>
      </c>
      <c r="CH31" s="18">
        <v>2.47E-2</v>
      </c>
      <c r="CI31" s="27">
        <f t="shared" si="56"/>
        <v>3.0272452068617558E-2</v>
      </c>
      <c r="CJ31" s="31" t="str">
        <f t="shared" si="57"/>
        <v>No</v>
      </c>
      <c r="CK31" s="17">
        <v>0</v>
      </c>
      <c r="CL31" s="35">
        <f t="shared" si="58"/>
        <v>0</v>
      </c>
      <c r="CM31" s="33" t="str">
        <f t="shared" si="59"/>
        <v>No</v>
      </c>
      <c r="CN31" s="18">
        <v>6.7000000000000002E-3</v>
      </c>
      <c r="CO31" s="27">
        <f t="shared" si="60"/>
        <v>3.2227032227032229E-2</v>
      </c>
      <c r="CP31" s="31" t="str">
        <f t="shared" si="61"/>
        <v>No</v>
      </c>
      <c r="CQ31" s="17">
        <v>0.3569</v>
      </c>
      <c r="CR31" s="35">
        <f t="shared" si="62"/>
        <v>0.62531539108494527</v>
      </c>
      <c r="CS31" s="33" t="str">
        <f t="shared" si="63"/>
        <v>No</v>
      </c>
      <c r="CT31" s="18">
        <v>2.6599999999999999E-2</v>
      </c>
      <c r="CU31" s="27">
        <f t="shared" si="64"/>
        <v>4.9552906110283151E-2</v>
      </c>
      <c r="CV31" s="31" t="str">
        <f t="shared" si="65"/>
        <v>No</v>
      </c>
      <c r="CW31" s="47">
        <f t="shared" si="66"/>
        <v>13.736250000000002</v>
      </c>
      <c r="CX31" s="48">
        <f t="shared" si="67"/>
        <v>0.53661167400491594</v>
      </c>
      <c r="CY31" s="47" t="str">
        <f t="shared" si="68"/>
        <v>No</v>
      </c>
      <c r="CZ31" s="17">
        <v>2.5</v>
      </c>
      <c r="DA31" s="35">
        <f t="shared" si="69"/>
        <v>1</v>
      </c>
      <c r="DB31" s="33" t="str">
        <f t="shared" si="70"/>
        <v>Yes</v>
      </c>
      <c r="DC31" s="18">
        <v>2.5</v>
      </c>
      <c r="DD31" s="27">
        <f t="shared" si="71"/>
        <v>1</v>
      </c>
      <c r="DE31" s="31" t="str">
        <f t="shared" si="72"/>
        <v>Yes</v>
      </c>
      <c r="DF31" s="17">
        <v>2.5</v>
      </c>
      <c r="DG31" s="35">
        <f t="shared" si="73"/>
        <v>1</v>
      </c>
      <c r="DH31" s="33" t="str">
        <f t="shared" si="74"/>
        <v>Yes</v>
      </c>
      <c r="DI31" s="18">
        <v>2.5</v>
      </c>
      <c r="DJ31" s="27">
        <f t="shared" si="75"/>
        <v>1</v>
      </c>
      <c r="DK31" s="31" t="str">
        <f t="shared" si="76"/>
        <v>Yes</v>
      </c>
      <c r="DL31" s="17">
        <v>2.2000000000000001E-3</v>
      </c>
      <c r="DM31" s="35">
        <f t="shared" si="77"/>
        <v>2.4719101123595509E-2</v>
      </c>
      <c r="DN31" s="33" t="str">
        <f t="shared" si="78"/>
        <v>No</v>
      </c>
      <c r="DO31" s="18">
        <v>2.5</v>
      </c>
      <c r="DP31" s="27">
        <f t="shared" si="79"/>
        <v>1</v>
      </c>
      <c r="DQ31" s="31" t="str">
        <f t="shared" si="80"/>
        <v>Yes</v>
      </c>
      <c r="DR31" s="17">
        <v>0.85699999999999998</v>
      </c>
      <c r="DS31" s="35">
        <f t="shared" si="81"/>
        <v>0.52680108187853458</v>
      </c>
      <c r="DT31" s="33" t="str">
        <f t="shared" si="82"/>
        <v>No</v>
      </c>
      <c r="DU31" s="18">
        <v>0.98809999999999998</v>
      </c>
      <c r="DV31" s="27">
        <f t="shared" si="83"/>
        <v>0.7192982456140351</v>
      </c>
      <c r="DW31" s="31" t="str">
        <f t="shared" si="84"/>
        <v>No</v>
      </c>
      <c r="DX31" s="17">
        <v>7.8E-2</v>
      </c>
      <c r="DY31" s="35">
        <f t="shared" si="85"/>
        <v>0.19122333905368963</v>
      </c>
      <c r="DZ31" s="33" t="str">
        <f t="shared" si="86"/>
        <v>No</v>
      </c>
      <c r="EA31" s="18">
        <v>1.6519999999999999</v>
      </c>
      <c r="EB31" s="27">
        <f t="shared" si="87"/>
        <v>0.83400646203554119</v>
      </c>
      <c r="EC31" s="31" t="str">
        <f t="shared" si="88"/>
        <v>Yes</v>
      </c>
      <c r="ED31" s="50">
        <f t="shared" si="89"/>
        <v>40.193250000000006</v>
      </c>
      <c r="EE31" s="51">
        <f t="shared" si="90"/>
        <v>0.97303565079672916</v>
      </c>
      <c r="EF31" s="50" t="str">
        <f t="shared" si="91"/>
        <v>No</v>
      </c>
    </row>
    <row r="32" spans="1:136" x14ac:dyDescent="0.2">
      <c r="A32" s="3">
        <v>30</v>
      </c>
      <c r="B32" s="11" t="s">
        <v>48</v>
      </c>
      <c r="C32" s="11" t="s">
        <v>69</v>
      </c>
      <c r="D32" s="3">
        <v>2</v>
      </c>
      <c r="E32" s="19">
        <v>7.3000000000000001E-3</v>
      </c>
      <c r="F32" s="14">
        <f t="shared" si="0"/>
        <v>3.2589285714285716E-2</v>
      </c>
      <c r="G32" s="17" t="str">
        <f t="shared" si="1"/>
        <v>No</v>
      </c>
      <c r="H32" s="23">
        <v>1.38E-2</v>
      </c>
      <c r="I32" s="27">
        <f t="shared" si="2"/>
        <v>1.1030293341859163E-2</v>
      </c>
      <c r="J32" s="31" t="str">
        <f t="shared" si="3"/>
        <v>No</v>
      </c>
      <c r="K32" s="30">
        <v>0</v>
      </c>
      <c r="L32" s="14">
        <f t="shared" si="4"/>
        <v>0</v>
      </c>
      <c r="M32" s="17" t="str">
        <f t="shared" si="5"/>
        <v>No</v>
      </c>
      <c r="N32" s="20">
        <v>0.31929999999999997</v>
      </c>
      <c r="O32" s="27">
        <f t="shared" si="6"/>
        <v>0.90942751352890905</v>
      </c>
      <c r="P32" s="31" t="str">
        <f t="shared" si="7"/>
        <v>Yes</v>
      </c>
      <c r="Q32" s="19">
        <v>7.1599999999999997E-2</v>
      </c>
      <c r="R32" s="14">
        <f t="shared" si="8"/>
        <v>0.27881619937694707</v>
      </c>
      <c r="S32" s="17" t="str">
        <f t="shared" si="9"/>
        <v>No</v>
      </c>
      <c r="T32" s="20">
        <v>1.7567999999999999</v>
      </c>
      <c r="U32" s="27">
        <f t="shared" si="10"/>
        <v>0.88139674894641773</v>
      </c>
      <c r="V32" s="31" t="str">
        <f t="shared" si="11"/>
        <v>Yes</v>
      </c>
      <c r="W32" s="19">
        <v>2.0017</v>
      </c>
      <c r="X32" s="14">
        <f t="shared" si="12"/>
        <v>0.68824669034549557</v>
      </c>
      <c r="Y32" s="17" t="str">
        <f t="shared" si="13"/>
        <v>No</v>
      </c>
      <c r="Z32" s="20">
        <v>0.4672</v>
      </c>
      <c r="AA32" s="27">
        <f t="shared" si="14"/>
        <v>0.38949562317632347</v>
      </c>
      <c r="AB32" s="31" t="str">
        <f t="shared" si="15"/>
        <v>Yes</v>
      </c>
      <c r="AC32" s="19">
        <v>1.6999999999999999E-3</v>
      </c>
      <c r="AD32" s="14">
        <f t="shared" si="16"/>
        <v>4.3422733077905489E-3</v>
      </c>
      <c r="AE32" s="17" t="str">
        <f t="shared" si="17"/>
        <v>No</v>
      </c>
      <c r="AF32" s="20">
        <v>2E-3</v>
      </c>
      <c r="AG32" s="27">
        <f t="shared" si="18"/>
        <v>1.5527950310559006E-2</v>
      </c>
      <c r="AH32" s="31" t="str">
        <f t="shared" si="19"/>
        <v>No</v>
      </c>
      <c r="AI32" s="41">
        <f t="shared" si="20"/>
        <v>11.6035</v>
      </c>
      <c r="AJ32" s="42">
        <f t="shared" si="21"/>
        <v>0.61591769972451793</v>
      </c>
      <c r="AK32" s="41" t="str">
        <f t="shared" si="22"/>
        <v>No</v>
      </c>
      <c r="AL32" s="19">
        <v>2.3125</v>
      </c>
      <c r="AM32" s="35">
        <f t="shared" si="23"/>
        <v>0.91887918360287135</v>
      </c>
      <c r="AN32" s="33" t="str">
        <f t="shared" si="24"/>
        <v>Yes</v>
      </c>
      <c r="AO32" s="20">
        <v>2.5</v>
      </c>
      <c r="AP32" s="27">
        <f t="shared" si="25"/>
        <v>1</v>
      </c>
      <c r="AQ32" s="31" t="str">
        <f t="shared" si="26"/>
        <v>Yes</v>
      </c>
      <c r="AR32" s="19">
        <v>2.3544</v>
      </c>
      <c r="AS32" s="35">
        <f t="shared" si="27"/>
        <v>0.94206145966709343</v>
      </c>
      <c r="AT32" s="33" t="str">
        <f t="shared" si="28"/>
        <v>No</v>
      </c>
      <c r="AU32" s="20">
        <v>0.52569999999999995</v>
      </c>
      <c r="AV32" s="27">
        <f t="shared" si="29"/>
        <v>0.3667361835245046</v>
      </c>
      <c r="AW32" s="31" t="str">
        <f t="shared" si="30"/>
        <v>No</v>
      </c>
      <c r="AX32" s="19">
        <v>0.13800000000000001</v>
      </c>
      <c r="AY32" s="35">
        <f t="shared" si="31"/>
        <v>0.23154362416107385</v>
      </c>
      <c r="AZ32" s="33" t="str">
        <f t="shared" si="32"/>
        <v>No</v>
      </c>
      <c r="BA32" s="20">
        <v>0.1956</v>
      </c>
      <c r="BB32" s="27">
        <f t="shared" si="33"/>
        <v>0.29817073170731706</v>
      </c>
      <c r="BC32" s="31" t="str">
        <f t="shared" si="34"/>
        <v>No</v>
      </c>
      <c r="BD32" s="19">
        <v>0.1956</v>
      </c>
      <c r="BE32" s="35">
        <f t="shared" si="35"/>
        <v>0.29817073170731706</v>
      </c>
      <c r="BF32" s="33" t="str">
        <f t="shared" si="36"/>
        <v>No</v>
      </c>
      <c r="BG32" s="20">
        <v>1.3621000000000001</v>
      </c>
      <c r="BH32" s="27">
        <f t="shared" si="37"/>
        <v>0.38045677941601619</v>
      </c>
      <c r="BI32" s="31" t="str">
        <f t="shared" si="38"/>
        <v>No</v>
      </c>
      <c r="BJ32" s="19">
        <v>7.8299999999999995E-2</v>
      </c>
      <c r="BK32" s="35">
        <f t="shared" si="39"/>
        <v>3.1320000000000001E-2</v>
      </c>
      <c r="BL32" s="33" t="str">
        <f t="shared" si="40"/>
        <v>No</v>
      </c>
      <c r="BM32" s="20">
        <v>0.55279999999999996</v>
      </c>
      <c r="BN32" s="27">
        <f t="shared" si="41"/>
        <v>0.50189027201475334</v>
      </c>
      <c r="BO32" s="31" t="str">
        <f t="shared" si="42"/>
        <v>No</v>
      </c>
      <c r="BP32" s="44">
        <f t="shared" si="43"/>
        <v>25.537500000000001</v>
      </c>
      <c r="BQ32" s="45">
        <f t="shared" si="44"/>
        <v>0.62905343974138805</v>
      </c>
      <c r="BR32" s="44" t="str">
        <f t="shared" si="45"/>
        <v>No</v>
      </c>
      <c r="BS32" s="19">
        <v>1.5E-3</v>
      </c>
      <c r="BT32" s="35">
        <f t="shared" si="46"/>
        <v>2.381330369899984E-3</v>
      </c>
      <c r="BU32" s="33" t="str">
        <f t="shared" si="47"/>
        <v>No</v>
      </c>
      <c r="BV32" s="20">
        <v>2.3906999999999998</v>
      </c>
      <c r="BW32" s="27">
        <f t="shared" si="48"/>
        <v>0.86042034333386785</v>
      </c>
      <c r="BX32" s="31" t="str">
        <f t="shared" si="49"/>
        <v>No</v>
      </c>
      <c r="BY32" s="19">
        <v>2.5</v>
      </c>
      <c r="BZ32" s="35">
        <f t="shared" si="50"/>
        <v>1</v>
      </c>
      <c r="CA32" s="33" t="str">
        <f t="shared" si="51"/>
        <v>Yes</v>
      </c>
      <c r="CB32" s="20">
        <v>0.2059</v>
      </c>
      <c r="CC32" s="27">
        <f t="shared" si="52"/>
        <v>0.40756136183689629</v>
      </c>
      <c r="CD32" s="31" t="str">
        <f t="shared" si="53"/>
        <v>Yes</v>
      </c>
      <c r="CE32" s="19">
        <v>0.1258</v>
      </c>
      <c r="CF32" s="35">
        <f t="shared" si="54"/>
        <v>6.3875240333262126E-2</v>
      </c>
      <c r="CG32" s="33" t="str">
        <f t="shared" si="55"/>
        <v>No</v>
      </c>
      <c r="CH32" s="20">
        <v>0.1168</v>
      </c>
      <c r="CI32" s="27">
        <f t="shared" si="56"/>
        <v>0.21614530776992938</v>
      </c>
      <c r="CJ32" s="31" t="str">
        <f t="shared" si="57"/>
        <v>No</v>
      </c>
      <c r="CK32" s="19">
        <v>0.30940000000000001</v>
      </c>
      <c r="CL32" s="35">
        <f t="shared" si="58"/>
        <v>0.21811772999647513</v>
      </c>
      <c r="CM32" s="33" t="str">
        <f t="shared" si="59"/>
        <v>No</v>
      </c>
      <c r="CN32" s="20">
        <v>0</v>
      </c>
      <c r="CO32" s="27">
        <f t="shared" si="60"/>
        <v>0</v>
      </c>
      <c r="CP32" s="31" t="str">
        <f t="shared" si="61"/>
        <v>No</v>
      </c>
      <c r="CQ32" s="19">
        <v>0.3569</v>
      </c>
      <c r="CR32" s="35">
        <f t="shared" si="62"/>
        <v>0.62531539108494527</v>
      </c>
      <c r="CS32" s="33" t="str">
        <f t="shared" si="63"/>
        <v>No</v>
      </c>
      <c r="CT32" s="20">
        <v>0.17580000000000001</v>
      </c>
      <c r="CU32" s="27">
        <f t="shared" si="64"/>
        <v>0.3274962742175857</v>
      </c>
      <c r="CV32" s="31" t="str">
        <f t="shared" si="65"/>
        <v>No</v>
      </c>
      <c r="CW32" s="47">
        <f t="shared" si="66"/>
        <v>15.457000000000001</v>
      </c>
      <c r="CX32" s="48">
        <f t="shared" si="67"/>
        <v>0.65832051350061016</v>
      </c>
      <c r="CY32" s="47" t="str">
        <f t="shared" si="68"/>
        <v>No</v>
      </c>
      <c r="CZ32" s="19">
        <v>2.5</v>
      </c>
      <c r="DA32" s="35">
        <f t="shared" si="69"/>
        <v>1</v>
      </c>
      <c r="DB32" s="33" t="str">
        <f t="shared" si="70"/>
        <v>Yes</v>
      </c>
      <c r="DC32" s="20">
        <v>2.5</v>
      </c>
      <c r="DD32" s="27">
        <f t="shared" si="71"/>
        <v>1</v>
      </c>
      <c r="DE32" s="31" t="str">
        <f t="shared" si="72"/>
        <v>Yes</v>
      </c>
      <c r="DF32" s="19">
        <v>0</v>
      </c>
      <c r="DG32" s="35">
        <f t="shared" si="73"/>
        <v>0</v>
      </c>
      <c r="DH32" s="33" t="str">
        <f t="shared" si="74"/>
        <v>No</v>
      </c>
      <c r="DI32" s="20">
        <v>2.5</v>
      </c>
      <c r="DJ32" s="27">
        <f t="shared" si="75"/>
        <v>1</v>
      </c>
      <c r="DK32" s="31" t="str">
        <f t="shared" si="76"/>
        <v>Yes</v>
      </c>
      <c r="DL32" s="19">
        <v>0</v>
      </c>
      <c r="DM32" s="35">
        <f t="shared" si="77"/>
        <v>0</v>
      </c>
      <c r="DN32" s="33" t="str">
        <f t="shared" si="78"/>
        <v>No</v>
      </c>
      <c r="DO32" s="20">
        <v>2.5</v>
      </c>
      <c r="DP32" s="27">
        <f t="shared" si="79"/>
        <v>1</v>
      </c>
      <c r="DQ32" s="31" t="str">
        <f t="shared" si="80"/>
        <v>Yes</v>
      </c>
      <c r="DR32" s="19">
        <v>0.94159999999999999</v>
      </c>
      <c r="DS32" s="35">
        <f t="shared" si="81"/>
        <v>0.5788050159822965</v>
      </c>
      <c r="DT32" s="33" t="str">
        <f t="shared" si="82"/>
        <v>Yes</v>
      </c>
      <c r="DU32" s="20">
        <v>0.9929</v>
      </c>
      <c r="DV32" s="27">
        <f t="shared" si="83"/>
        <v>0.72279245832423389</v>
      </c>
      <c r="DW32" s="31" t="str">
        <f t="shared" si="84"/>
        <v>No</v>
      </c>
      <c r="DX32" s="19">
        <v>0.1628</v>
      </c>
      <c r="DY32" s="35">
        <f t="shared" si="85"/>
        <v>0.39911743074282913</v>
      </c>
      <c r="DZ32" s="33" t="str">
        <f t="shared" si="86"/>
        <v>No</v>
      </c>
      <c r="EA32" s="20">
        <v>1.0452999999999999</v>
      </c>
      <c r="EB32" s="27">
        <f t="shared" si="87"/>
        <v>0.52771607431340872</v>
      </c>
      <c r="EC32" s="31" t="str">
        <f t="shared" si="88"/>
        <v>No</v>
      </c>
      <c r="ED32" s="50">
        <f t="shared" si="89"/>
        <v>32.856499999999997</v>
      </c>
      <c r="EE32" s="51">
        <f t="shared" si="90"/>
        <v>0.73589967355118113</v>
      </c>
      <c r="EF32" s="50" t="str">
        <f t="shared" si="91"/>
        <v>No</v>
      </c>
    </row>
    <row r="33" spans="1:136" x14ac:dyDescent="0.2">
      <c r="A33" s="3">
        <v>31</v>
      </c>
      <c r="B33" s="11" t="s">
        <v>48</v>
      </c>
      <c r="C33" s="11" t="s">
        <v>70</v>
      </c>
      <c r="D33" s="3">
        <v>2</v>
      </c>
      <c r="E33" s="19">
        <v>3.6799999999999999E-2</v>
      </c>
      <c r="F33" s="14">
        <f t="shared" si="0"/>
        <v>0.16428571428571428</v>
      </c>
      <c r="G33" s="17" t="str">
        <f t="shared" si="1"/>
        <v>No</v>
      </c>
      <c r="H33" s="23">
        <v>1.9E-3</v>
      </c>
      <c r="I33" s="27">
        <f t="shared" si="2"/>
        <v>1.5186635760530733E-3</v>
      </c>
      <c r="J33" s="31" t="str">
        <f t="shared" si="3"/>
        <v>No</v>
      </c>
      <c r="K33" s="30">
        <v>0.51729999999999998</v>
      </c>
      <c r="L33" s="14">
        <f t="shared" si="4"/>
        <v>0.4167740895907186</v>
      </c>
      <c r="M33" s="17" t="str">
        <f t="shared" si="5"/>
        <v>Yes</v>
      </c>
      <c r="N33" s="20">
        <v>0.30059999999999998</v>
      </c>
      <c r="O33" s="27">
        <f t="shared" si="6"/>
        <v>0.85616633437767009</v>
      </c>
      <c r="P33" s="31" t="str">
        <f t="shared" si="7"/>
        <v>Yes</v>
      </c>
      <c r="Q33" s="19">
        <v>7.6600000000000001E-2</v>
      </c>
      <c r="R33" s="14">
        <f t="shared" si="8"/>
        <v>0.29828660436137078</v>
      </c>
      <c r="S33" s="17" t="str">
        <f t="shared" si="9"/>
        <v>No</v>
      </c>
      <c r="T33" s="20">
        <v>1.7567999999999999</v>
      </c>
      <c r="U33" s="27">
        <f t="shared" si="10"/>
        <v>0.88139674894641773</v>
      </c>
      <c r="V33" s="31" t="str">
        <f t="shared" si="11"/>
        <v>Yes</v>
      </c>
      <c r="W33" s="19">
        <v>2.2917000000000001</v>
      </c>
      <c r="X33" s="14">
        <f t="shared" si="12"/>
        <v>0.9223442040684533</v>
      </c>
      <c r="Y33" s="17" t="str">
        <f t="shared" si="13"/>
        <v>No</v>
      </c>
      <c r="Z33" s="20">
        <v>1.1995</v>
      </c>
      <c r="AA33" s="27">
        <f t="shared" si="14"/>
        <v>1</v>
      </c>
      <c r="AB33" s="31" t="str">
        <f t="shared" si="15"/>
        <v>Yes</v>
      </c>
      <c r="AC33" s="19">
        <v>1.6199999999999999E-2</v>
      </c>
      <c r="AD33" s="14">
        <f t="shared" si="16"/>
        <v>4.1379310344827586E-2</v>
      </c>
      <c r="AE33" s="17" t="str">
        <f t="shared" si="17"/>
        <v>Yes</v>
      </c>
      <c r="AF33" s="20">
        <v>6.8999999999999999E-3</v>
      </c>
      <c r="AG33" s="27">
        <f t="shared" si="18"/>
        <v>5.3571428571428568E-2</v>
      </c>
      <c r="AH33" s="31" t="str">
        <f t="shared" si="19"/>
        <v>No</v>
      </c>
      <c r="AI33" s="41">
        <f t="shared" si="20"/>
        <v>15.51075</v>
      </c>
      <c r="AJ33" s="42">
        <f t="shared" si="21"/>
        <v>0.95228564049586761</v>
      </c>
      <c r="AK33" s="41" t="str">
        <f t="shared" si="22"/>
        <v>Yes</v>
      </c>
      <c r="AL33" s="19">
        <v>2.3437999999999999</v>
      </c>
      <c r="AM33" s="35">
        <f t="shared" si="23"/>
        <v>0.94594828331747816</v>
      </c>
      <c r="AN33" s="33" t="str">
        <f t="shared" si="24"/>
        <v>Yes</v>
      </c>
      <c r="AO33" s="20">
        <v>0</v>
      </c>
      <c r="AP33" s="27">
        <f t="shared" si="25"/>
        <v>0</v>
      </c>
      <c r="AQ33" s="31" t="str">
        <f t="shared" si="26"/>
        <v>No</v>
      </c>
      <c r="AR33" s="19">
        <v>2.3649</v>
      </c>
      <c r="AS33" s="35">
        <f t="shared" si="27"/>
        <v>0.94626280409731112</v>
      </c>
      <c r="AT33" s="33" t="str">
        <f t="shared" si="28"/>
        <v>No</v>
      </c>
      <c r="AU33" s="20">
        <v>0.97289999999999999</v>
      </c>
      <c r="AV33" s="27">
        <f t="shared" si="29"/>
        <v>0.83305526590198109</v>
      </c>
      <c r="AW33" s="31" t="str">
        <f t="shared" si="30"/>
        <v>No</v>
      </c>
      <c r="AX33" s="19">
        <v>0.21079999999999999</v>
      </c>
      <c r="AY33" s="35">
        <f t="shared" si="31"/>
        <v>0.3536912751677852</v>
      </c>
      <c r="AZ33" s="33" t="str">
        <f t="shared" si="32"/>
        <v>Yes</v>
      </c>
      <c r="BA33" s="20">
        <v>0.30280000000000001</v>
      </c>
      <c r="BB33" s="27">
        <f t="shared" si="33"/>
        <v>0.46158536585365856</v>
      </c>
      <c r="BC33" s="31" t="str">
        <f t="shared" si="34"/>
        <v>No</v>
      </c>
      <c r="BD33" s="19">
        <v>0.30280000000000001</v>
      </c>
      <c r="BE33" s="35">
        <f t="shared" si="35"/>
        <v>0.46158536585365856</v>
      </c>
      <c r="BF33" s="33" t="str">
        <f t="shared" si="36"/>
        <v>No</v>
      </c>
      <c r="BG33" s="20">
        <v>1.3467</v>
      </c>
      <c r="BH33" s="27">
        <f t="shared" si="37"/>
        <v>0.3715524718126626</v>
      </c>
      <c r="BI33" s="31" t="str">
        <f t="shared" si="38"/>
        <v>No</v>
      </c>
      <c r="BJ33" s="19">
        <v>0.11990000000000001</v>
      </c>
      <c r="BK33" s="35">
        <f t="shared" si="39"/>
        <v>4.7960000000000003E-2</v>
      </c>
      <c r="BL33" s="33" t="str">
        <f t="shared" si="40"/>
        <v>No</v>
      </c>
      <c r="BM33" s="20">
        <v>0.50139999999999996</v>
      </c>
      <c r="BN33" s="27">
        <f t="shared" si="41"/>
        <v>0.45449515905947435</v>
      </c>
      <c r="BO33" s="31" t="str">
        <f t="shared" si="42"/>
        <v>No</v>
      </c>
      <c r="BP33" s="44">
        <f t="shared" si="43"/>
        <v>21.164999999999999</v>
      </c>
      <c r="BQ33" s="45">
        <f t="shared" si="44"/>
        <v>0.27568441256692583</v>
      </c>
      <c r="BR33" s="44" t="str">
        <f t="shared" si="45"/>
        <v>No</v>
      </c>
      <c r="BS33" s="19">
        <v>1.8E-3</v>
      </c>
      <c r="BT33" s="35">
        <f t="shared" si="46"/>
        <v>2.857596443879981E-3</v>
      </c>
      <c r="BU33" s="33" t="str">
        <f t="shared" si="47"/>
        <v>No</v>
      </c>
      <c r="BV33" s="20">
        <v>2.3490000000000002</v>
      </c>
      <c r="BW33" s="27">
        <f t="shared" si="48"/>
        <v>0.79351836996630865</v>
      </c>
      <c r="BX33" s="31" t="str">
        <f t="shared" si="49"/>
        <v>No</v>
      </c>
      <c r="BY33" s="19">
        <v>2.5</v>
      </c>
      <c r="BZ33" s="35">
        <f t="shared" si="50"/>
        <v>1</v>
      </c>
      <c r="CA33" s="33" t="str">
        <f t="shared" si="51"/>
        <v>Yes</v>
      </c>
      <c r="CB33" s="20">
        <v>0.12970000000000001</v>
      </c>
      <c r="CC33" s="27">
        <f t="shared" si="52"/>
        <v>0.25673000791765638</v>
      </c>
      <c r="CD33" s="31" t="str">
        <f t="shared" si="53"/>
        <v>No</v>
      </c>
      <c r="CE33" s="19">
        <v>0.1149</v>
      </c>
      <c r="CF33" s="35">
        <f t="shared" si="54"/>
        <v>5.8053834650715661E-2</v>
      </c>
      <c r="CG33" s="33" t="str">
        <f t="shared" si="55"/>
        <v>No</v>
      </c>
      <c r="CH33" s="20">
        <v>0.15129999999999999</v>
      </c>
      <c r="CI33" s="27">
        <f t="shared" si="56"/>
        <v>0.28577194752774976</v>
      </c>
      <c r="CJ33" s="31" t="str">
        <f t="shared" si="57"/>
        <v>No</v>
      </c>
      <c r="CK33" s="19">
        <v>0.13200000000000001</v>
      </c>
      <c r="CL33" s="35">
        <f t="shared" si="58"/>
        <v>9.3056045118082478E-2</v>
      </c>
      <c r="CM33" s="33" t="str">
        <f t="shared" si="59"/>
        <v>No</v>
      </c>
      <c r="CN33" s="20">
        <v>0</v>
      </c>
      <c r="CO33" s="27">
        <f t="shared" si="60"/>
        <v>0</v>
      </c>
      <c r="CP33" s="31" t="str">
        <f t="shared" si="61"/>
        <v>No</v>
      </c>
      <c r="CQ33" s="19">
        <v>0.4032</v>
      </c>
      <c r="CR33" s="35">
        <f t="shared" si="62"/>
        <v>0.72266610597140457</v>
      </c>
      <c r="CS33" s="33" t="str">
        <f t="shared" si="63"/>
        <v>Yes</v>
      </c>
      <c r="CT33" s="20">
        <v>0.53680000000000005</v>
      </c>
      <c r="CU33" s="27">
        <f t="shared" si="64"/>
        <v>1</v>
      </c>
      <c r="CV33" s="31" t="str">
        <f t="shared" si="65"/>
        <v>Yes</v>
      </c>
      <c r="CW33" s="47">
        <f t="shared" si="66"/>
        <v>15.796750000000001</v>
      </c>
      <c r="CX33" s="48">
        <f t="shared" si="67"/>
        <v>0.68235106890881136</v>
      </c>
      <c r="CY33" s="47" t="str">
        <f t="shared" si="68"/>
        <v>Yes</v>
      </c>
      <c r="CZ33" s="19">
        <v>0</v>
      </c>
      <c r="DA33" s="35">
        <f t="shared" si="69"/>
        <v>0</v>
      </c>
      <c r="DB33" s="33" t="str">
        <f t="shared" si="70"/>
        <v>No</v>
      </c>
      <c r="DC33" s="20">
        <v>2.5</v>
      </c>
      <c r="DD33" s="27">
        <f t="shared" si="71"/>
        <v>1</v>
      </c>
      <c r="DE33" s="31" t="str">
        <f t="shared" si="72"/>
        <v>Yes</v>
      </c>
      <c r="DF33" s="19">
        <v>2.5</v>
      </c>
      <c r="DG33" s="35">
        <f t="shared" si="73"/>
        <v>1</v>
      </c>
      <c r="DH33" s="33" t="str">
        <f t="shared" si="74"/>
        <v>Yes</v>
      </c>
      <c r="DI33" s="20">
        <v>2.5</v>
      </c>
      <c r="DJ33" s="27">
        <f t="shared" si="75"/>
        <v>1</v>
      </c>
      <c r="DK33" s="31" t="str">
        <f t="shared" si="76"/>
        <v>Yes</v>
      </c>
      <c r="DL33" s="19">
        <v>0</v>
      </c>
      <c r="DM33" s="35">
        <f t="shared" si="77"/>
        <v>0</v>
      </c>
      <c r="DN33" s="33" t="str">
        <f t="shared" si="78"/>
        <v>No</v>
      </c>
      <c r="DO33" s="20">
        <v>2.5</v>
      </c>
      <c r="DP33" s="27">
        <f t="shared" si="79"/>
        <v>1</v>
      </c>
      <c r="DQ33" s="31" t="str">
        <f t="shared" si="80"/>
        <v>Yes</v>
      </c>
      <c r="DR33" s="19">
        <v>0.88</v>
      </c>
      <c r="DS33" s="35">
        <f t="shared" si="81"/>
        <v>0.54093926727317432</v>
      </c>
      <c r="DT33" s="33" t="str">
        <f t="shared" si="82"/>
        <v>No</v>
      </c>
      <c r="DU33" s="20">
        <v>0.97260000000000002</v>
      </c>
      <c r="DV33" s="27">
        <f t="shared" si="83"/>
        <v>0.70801485040401835</v>
      </c>
      <c r="DW33" s="31" t="str">
        <f t="shared" si="84"/>
        <v>No</v>
      </c>
      <c r="DX33" s="19">
        <v>0.13980000000000001</v>
      </c>
      <c r="DY33" s="35">
        <f t="shared" si="85"/>
        <v>0.34273106153468991</v>
      </c>
      <c r="DZ33" s="33" t="str">
        <f t="shared" si="86"/>
        <v>No</v>
      </c>
      <c r="EA33" s="20">
        <v>1.0822000000000001</v>
      </c>
      <c r="EB33" s="27">
        <f t="shared" si="87"/>
        <v>0.54634491114701134</v>
      </c>
      <c r="EC33" s="31" t="str">
        <f t="shared" si="88"/>
        <v>No</v>
      </c>
      <c r="ED33" s="50">
        <f t="shared" si="89"/>
        <v>32.686499999999995</v>
      </c>
      <c r="EE33" s="51">
        <f t="shared" si="90"/>
        <v>0.73040499046510854</v>
      </c>
      <c r="EF33" s="50" t="str">
        <f t="shared" si="91"/>
        <v>No</v>
      </c>
    </row>
    <row r="34" spans="1:136" x14ac:dyDescent="0.2">
      <c r="A34" s="3">
        <v>32</v>
      </c>
      <c r="B34" s="11" t="s">
        <v>48</v>
      </c>
      <c r="C34" s="11" t="s">
        <v>71</v>
      </c>
      <c r="D34" s="3">
        <v>2</v>
      </c>
      <c r="E34" s="17">
        <v>0.224</v>
      </c>
      <c r="F34" s="14">
        <f t="shared" si="0"/>
        <v>1</v>
      </c>
      <c r="G34" s="17" t="str">
        <f t="shared" si="1"/>
        <v>Yes</v>
      </c>
      <c r="H34" s="22">
        <v>0</v>
      </c>
      <c r="I34" s="27">
        <f t="shared" si="2"/>
        <v>0</v>
      </c>
      <c r="J34" s="31" t="str">
        <f t="shared" si="3"/>
        <v>No</v>
      </c>
      <c r="K34" s="29">
        <v>2.6700000000000002E-2</v>
      </c>
      <c r="L34" s="14">
        <f t="shared" si="4"/>
        <v>2.1511440541411537E-2</v>
      </c>
      <c r="M34" s="17" t="str">
        <f t="shared" si="5"/>
        <v>No</v>
      </c>
      <c r="N34" s="18">
        <v>0</v>
      </c>
      <c r="O34" s="27">
        <f t="shared" si="6"/>
        <v>0</v>
      </c>
      <c r="P34" s="31" t="str">
        <f t="shared" si="7"/>
        <v>No</v>
      </c>
      <c r="Q34" s="17">
        <v>1.5299999999999999E-2</v>
      </c>
      <c r="R34" s="14">
        <f t="shared" si="8"/>
        <v>5.9579439252336455E-2</v>
      </c>
      <c r="S34" s="17" t="str">
        <f t="shared" si="9"/>
        <v>No</v>
      </c>
      <c r="T34" s="18">
        <v>1.7567999999999999</v>
      </c>
      <c r="U34" s="27">
        <f t="shared" si="10"/>
        <v>0.88139674894641773</v>
      </c>
      <c r="V34" s="31" t="str">
        <f t="shared" si="11"/>
        <v>Yes</v>
      </c>
      <c r="W34" s="17">
        <v>2.3151999999999999</v>
      </c>
      <c r="X34" s="14">
        <f t="shared" si="12"/>
        <v>0.94131417500807213</v>
      </c>
      <c r="Y34" s="17" t="str">
        <f t="shared" si="13"/>
        <v>No</v>
      </c>
      <c r="Z34" s="18">
        <v>0.27779999999999999</v>
      </c>
      <c r="AA34" s="27">
        <f t="shared" si="14"/>
        <v>0.23159649854105877</v>
      </c>
      <c r="AB34" s="31" t="str">
        <f t="shared" si="15"/>
        <v>No</v>
      </c>
      <c r="AC34" s="17">
        <v>0.39150000000000001</v>
      </c>
      <c r="AD34" s="14">
        <f t="shared" si="16"/>
        <v>1</v>
      </c>
      <c r="AE34" s="17" t="str">
        <f t="shared" si="17"/>
        <v>Yes</v>
      </c>
      <c r="AF34" s="18">
        <v>0</v>
      </c>
      <c r="AG34" s="27">
        <f t="shared" si="18"/>
        <v>0</v>
      </c>
      <c r="AH34" s="31" t="str">
        <f t="shared" si="19"/>
        <v>No</v>
      </c>
      <c r="AI34" s="41">
        <f t="shared" si="20"/>
        <v>12.518249999999998</v>
      </c>
      <c r="AJ34" s="42">
        <f t="shared" si="21"/>
        <v>0.69466683884297498</v>
      </c>
      <c r="AK34" s="41" t="str">
        <f t="shared" si="22"/>
        <v>No</v>
      </c>
      <c r="AL34" s="17">
        <v>1.25</v>
      </c>
      <c r="AM34" s="35">
        <f t="shared" si="23"/>
        <v>0</v>
      </c>
      <c r="AN34" s="33" t="str">
        <f t="shared" si="24"/>
        <v>No</v>
      </c>
      <c r="AO34" s="18">
        <v>0</v>
      </c>
      <c r="AP34" s="27">
        <f t="shared" si="25"/>
        <v>0</v>
      </c>
      <c r="AQ34" s="31" t="str">
        <f t="shared" si="26"/>
        <v>No</v>
      </c>
      <c r="AR34" s="17">
        <v>2.1617999999999999</v>
      </c>
      <c r="AS34" s="35">
        <f t="shared" si="27"/>
        <v>0.86499679897567217</v>
      </c>
      <c r="AT34" s="33" t="str">
        <f t="shared" si="28"/>
        <v>No</v>
      </c>
      <c r="AU34" s="18">
        <v>1.0617000000000001</v>
      </c>
      <c r="AV34" s="27">
        <f t="shared" si="29"/>
        <v>0.92565172054223155</v>
      </c>
      <c r="AW34" s="31" t="str">
        <f t="shared" si="30"/>
        <v>Yes</v>
      </c>
      <c r="AX34" s="17">
        <v>2.5700000000000001E-2</v>
      </c>
      <c r="AY34" s="35">
        <f t="shared" si="31"/>
        <v>4.3120805369127518E-2</v>
      </c>
      <c r="AZ34" s="33" t="str">
        <f t="shared" si="32"/>
        <v>No</v>
      </c>
      <c r="BA34" s="18">
        <v>0.48180000000000001</v>
      </c>
      <c r="BB34" s="27">
        <f t="shared" si="33"/>
        <v>0.73445121951219505</v>
      </c>
      <c r="BC34" s="31" t="str">
        <f t="shared" si="34"/>
        <v>Yes</v>
      </c>
      <c r="BD34" s="17">
        <v>0.48180000000000001</v>
      </c>
      <c r="BE34" s="35">
        <f t="shared" si="35"/>
        <v>0.73445121951219505</v>
      </c>
      <c r="BF34" s="33" t="str">
        <f t="shared" si="36"/>
        <v>Yes</v>
      </c>
      <c r="BG34" s="18">
        <v>1.4514</v>
      </c>
      <c r="BH34" s="27">
        <f t="shared" si="37"/>
        <v>0.43209019947961835</v>
      </c>
      <c r="BI34" s="31" t="str">
        <f t="shared" si="38"/>
        <v>No</v>
      </c>
      <c r="BJ34" s="17">
        <v>0.19589999999999999</v>
      </c>
      <c r="BK34" s="35">
        <f t="shared" si="39"/>
        <v>7.8359999999999999E-2</v>
      </c>
      <c r="BL34" s="33" t="str">
        <f t="shared" si="40"/>
        <v>No</v>
      </c>
      <c r="BM34" s="18">
        <v>0.29430000000000001</v>
      </c>
      <c r="BN34" s="27">
        <f t="shared" si="41"/>
        <v>0.26353158137390503</v>
      </c>
      <c r="BO34" s="31" t="str">
        <f t="shared" si="42"/>
        <v>No</v>
      </c>
      <c r="BP34" s="44">
        <f t="shared" si="43"/>
        <v>18.510999999999999</v>
      </c>
      <c r="BQ34" s="45">
        <f t="shared" si="44"/>
        <v>6.1198100818264392E-2</v>
      </c>
      <c r="BR34" s="44" t="str">
        <f t="shared" si="45"/>
        <v>No</v>
      </c>
      <c r="BS34" s="17">
        <v>1.2999999999999999E-3</v>
      </c>
      <c r="BT34" s="35">
        <f t="shared" si="46"/>
        <v>2.0638196539133195E-3</v>
      </c>
      <c r="BU34" s="33" t="str">
        <f t="shared" si="47"/>
        <v>No</v>
      </c>
      <c r="BV34" s="18">
        <v>2.4146999999999998</v>
      </c>
      <c r="BW34" s="27">
        <f t="shared" si="48"/>
        <v>0.89892507620728357</v>
      </c>
      <c r="BX34" s="31" t="str">
        <f t="shared" si="49"/>
        <v>No</v>
      </c>
      <c r="BY34" s="17">
        <v>2.5</v>
      </c>
      <c r="BZ34" s="35">
        <f t="shared" si="50"/>
        <v>1</v>
      </c>
      <c r="CA34" s="33" t="str">
        <f t="shared" si="51"/>
        <v>Yes</v>
      </c>
      <c r="CB34" s="18">
        <v>4.3200000000000002E-2</v>
      </c>
      <c r="CC34" s="27">
        <f t="shared" si="52"/>
        <v>8.551068883610452E-2</v>
      </c>
      <c r="CD34" s="31" t="str">
        <f t="shared" si="53"/>
        <v>No</v>
      </c>
      <c r="CE34" s="17">
        <v>0.1573</v>
      </c>
      <c r="CF34" s="35">
        <f t="shared" si="54"/>
        <v>8.0698568681905558E-2</v>
      </c>
      <c r="CG34" s="33" t="str">
        <f t="shared" si="55"/>
        <v>No</v>
      </c>
      <c r="CH34" s="18">
        <v>1.9400000000000001E-2</v>
      </c>
      <c r="CI34" s="27">
        <f t="shared" si="56"/>
        <v>1.9576185671039355E-2</v>
      </c>
      <c r="CJ34" s="31" t="str">
        <f t="shared" si="57"/>
        <v>No</v>
      </c>
      <c r="CK34" s="17">
        <v>0.38929999999999998</v>
      </c>
      <c r="CL34" s="35">
        <f t="shared" si="58"/>
        <v>0.27444483609446596</v>
      </c>
      <c r="CM34" s="33" t="str">
        <f t="shared" si="59"/>
        <v>No</v>
      </c>
      <c r="CN34" s="18">
        <v>3.7000000000000002E-3</v>
      </c>
      <c r="CO34" s="27">
        <f t="shared" si="60"/>
        <v>1.7797017797017797E-2</v>
      </c>
      <c r="CP34" s="31" t="str">
        <f t="shared" si="61"/>
        <v>No</v>
      </c>
      <c r="CQ34" s="17">
        <v>0.3931</v>
      </c>
      <c r="CR34" s="35">
        <f t="shared" si="62"/>
        <v>0.70142977291841879</v>
      </c>
      <c r="CS34" s="33" t="str">
        <f t="shared" si="63"/>
        <v>Yes</v>
      </c>
      <c r="CT34" s="18">
        <v>5.3199999999999997E-2</v>
      </c>
      <c r="CU34" s="27">
        <f t="shared" si="64"/>
        <v>9.9105812220566303E-2</v>
      </c>
      <c r="CV34" s="31" t="str">
        <f t="shared" si="65"/>
        <v>No</v>
      </c>
      <c r="CW34" s="47">
        <f t="shared" si="66"/>
        <v>14.937999999999999</v>
      </c>
      <c r="CX34" s="48">
        <f t="shared" si="67"/>
        <v>0.62161158559227625</v>
      </c>
      <c r="CY34" s="47" t="str">
        <f t="shared" si="68"/>
        <v>No</v>
      </c>
      <c r="CZ34" s="17">
        <v>0</v>
      </c>
      <c r="DA34" s="35">
        <f t="shared" si="69"/>
        <v>0</v>
      </c>
      <c r="DB34" s="33" t="str">
        <f t="shared" si="70"/>
        <v>No</v>
      </c>
      <c r="DC34" s="18">
        <v>2.5</v>
      </c>
      <c r="DD34" s="27">
        <f t="shared" si="71"/>
        <v>1</v>
      </c>
      <c r="DE34" s="31" t="str">
        <f t="shared" si="72"/>
        <v>Yes</v>
      </c>
      <c r="DF34" s="17">
        <v>2.5</v>
      </c>
      <c r="DG34" s="35">
        <f t="shared" si="73"/>
        <v>1</v>
      </c>
      <c r="DH34" s="33" t="str">
        <f t="shared" si="74"/>
        <v>Yes</v>
      </c>
      <c r="DI34" s="18">
        <v>2.5</v>
      </c>
      <c r="DJ34" s="27">
        <f t="shared" si="75"/>
        <v>1</v>
      </c>
      <c r="DK34" s="31" t="str">
        <f t="shared" si="76"/>
        <v>Yes</v>
      </c>
      <c r="DL34" s="17">
        <v>2E-3</v>
      </c>
      <c r="DM34" s="35">
        <f t="shared" si="77"/>
        <v>2.2471910112359553E-2</v>
      </c>
      <c r="DN34" s="33" t="str">
        <f t="shared" si="78"/>
        <v>No</v>
      </c>
      <c r="DO34" s="18">
        <v>2.5</v>
      </c>
      <c r="DP34" s="27">
        <f t="shared" si="79"/>
        <v>1</v>
      </c>
      <c r="DQ34" s="31" t="str">
        <f t="shared" si="80"/>
        <v>Yes</v>
      </c>
      <c r="DR34" s="17">
        <v>0.88429999999999997</v>
      </c>
      <c r="DS34" s="35">
        <f t="shared" si="81"/>
        <v>0.54358249323825913</v>
      </c>
      <c r="DT34" s="33" t="str">
        <f t="shared" si="82"/>
        <v>No</v>
      </c>
      <c r="DU34" s="18">
        <v>0.72740000000000005</v>
      </c>
      <c r="DV34" s="27">
        <f t="shared" si="83"/>
        <v>0.52951881779136645</v>
      </c>
      <c r="DW34" s="31" t="str">
        <f t="shared" si="84"/>
        <v>No</v>
      </c>
      <c r="DX34" s="17">
        <v>0.1318</v>
      </c>
      <c r="DY34" s="35">
        <f t="shared" si="85"/>
        <v>0.32311841137533709</v>
      </c>
      <c r="DZ34" s="33" t="str">
        <f t="shared" si="86"/>
        <v>No</v>
      </c>
      <c r="EA34" s="18">
        <v>1.075</v>
      </c>
      <c r="EB34" s="27">
        <f t="shared" si="87"/>
        <v>0.54271001615508885</v>
      </c>
      <c r="EC34" s="31" t="str">
        <f t="shared" si="88"/>
        <v>No</v>
      </c>
      <c r="ED34" s="50">
        <f t="shared" si="89"/>
        <v>32.051249999999996</v>
      </c>
      <c r="EE34" s="51">
        <f t="shared" si="90"/>
        <v>0.70987265263906374</v>
      </c>
      <c r="EF34" s="50" t="str">
        <f t="shared" si="91"/>
        <v>No</v>
      </c>
    </row>
    <row r="35" spans="1:136" x14ac:dyDescent="0.2">
      <c r="A35" s="3">
        <v>33</v>
      </c>
      <c r="B35" s="11" t="s">
        <v>47</v>
      </c>
      <c r="C35" s="11" t="s">
        <v>72</v>
      </c>
      <c r="D35" s="3">
        <v>2</v>
      </c>
      <c r="E35" s="17">
        <v>2.69E-2</v>
      </c>
      <c r="F35" s="14">
        <f t="shared" ref="F35:F66" si="92">(E35-0)/(0.224-0)</f>
        <v>0.12008928571428572</v>
      </c>
      <c r="G35" s="17" t="str">
        <f t="shared" si="1"/>
        <v>No</v>
      </c>
      <c r="H35" s="22">
        <v>8.0000000000000004E-4</v>
      </c>
      <c r="I35" s="27">
        <f t="shared" si="2"/>
        <v>6.3943729518024133E-4</v>
      </c>
      <c r="J35" s="31" t="str">
        <f t="shared" si="3"/>
        <v>No</v>
      </c>
      <c r="K35" s="29">
        <v>0</v>
      </c>
      <c r="L35" s="14">
        <f t="shared" si="4"/>
        <v>0</v>
      </c>
      <c r="M35" s="17" t="str">
        <f t="shared" si="5"/>
        <v>No</v>
      </c>
      <c r="N35" s="18">
        <v>1.1999999999999999E-3</v>
      </c>
      <c r="O35" s="27">
        <f t="shared" si="6"/>
        <v>3.4178296781543715E-3</v>
      </c>
      <c r="P35" s="31" t="str">
        <f t="shared" si="7"/>
        <v>No</v>
      </c>
      <c r="Q35" s="17">
        <v>0</v>
      </c>
      <c r="R35" s="14">
        <f t="shared" si="8"/>
        <v>0</v>
      </c>
      <c r="S35" s="17" t="str">
        <f t="shared" si="9"/>
        <v>No</v>
      </c>
      <c r="T35" s="18">
        <v>1.6554</v>
      </c>
      <c r="U35" s="27">
        <f t="shared" si="10"/>
        <v>0.83052378085490663</v>
      </c>
      <c r="V35" s="31" t="str">
        <f t="shared" si="11"/>
        <v>Yes</v>
      </c>
      <c r="W35" s="17">
        <v>2.0238999999999998</v>
      </c>
      <c r="X35" s="14">
        <f t="shared" si="12"/>
        <v>0.70616725863739083</v>
      </c>
      <c r="Y35" s="17" t="str">
        <f t="shared" si="13"/>
        <v>No</v>
      </c>
      <c r="Z35" s="18">
        <v>0.2525</v>
      </c>
      <c r="AA35" s="27">
        <f t="shared" si="14"/>
        <v>0.21050437682367654</v>
      </c>
      <c r="AB35" s="31" t="str">
        <f t="shared" si="15"/>
        <v>No</v>
      </c>
      <c r="AC35" s="17">
        <v>0</v>
      </c>
      <c r="AD35" s="14">
        <f t="shared" si="16"/>
        <v>0</v>
      </c>
      <c r="AE35" s="17" t="str">
        <f t="shared" si="17"/>
        <v>No</v>
      </c>
      <c r="AF35" s="18">
        <v>1.0800000000000001E-2</v>
      </c>
      <c r="AG35" s="27">
        <f t="shared" si="18"/>
        <v>8.3850931677018639E-2</v>
      </c>
      <c r="AH35" s="31" t="str">
        <f t="shared" si="19"/>
        <v>No</v>
      </c>
      <c r="AI35" s="41">
        <f t="shared" si="20"/>
        <v>9.9287499999999973</v>
      </c>
      <c r="AJ35" s="42">
        <f t="shared" si="21"/>
        <v>0.47174156336088124</v>
      </c>
      <c r="AK35" s="41" t="str">
        <f t="shared" si="22"/>
        <v>No</v>
      </c>
      <c r="AL35" s="17">
        <v>2.2812999999999999</v>
      </c>
      <c r="AM35" s="35">
        <f t="shared" si="23"/>
        <v>0.89189656663495631</v>
      </c>
      <c r="AN35" s="33" t="str">
        <f t="shared" si="24"/>
        <v>Yes</v>
      </c>
      <c r="AO35" s="18">
        <v>1.875</v>
      </c>
      <c r="AP35" s="27">
        <f t="shared" si="25"/>
        <v>0.75</v>
      </c>
      <c r="AQ35" s="31" t="str">
        <f t="shared" si="26"/>
        <v>Yes</v>
      </c>
      <c r="AR35" s="17">
        <v>2.3649</v>
      </c>
      <c r="AS35" s="35">
        <f t="shared" si="27"/>
        <v>0.94626280409731112</v>
      </c>
      <c r="AT35" s="33" t="str">
        <f t="shared" si="28"/>
        <v>No</v>
      </c>
      <c r="AU35" s="18">
        <v>0.78939999999999999</v>
      </c>
      <c r="AV35" s="27">
        <f t="shared" si="29"/>
        <v>0.64171011470281536</v>
      </c>
      <c r="AW35" s="31" t="str">
        <f t="shared" si="30"/>
        <v>No</v>
      </c>
      <c r="AX35" s="17">
        <v>0.15390000000000001</v>
      </c>
      <c r="AY35" s="35">
        <f t="shared" si="31"/>
        <v>0.25822147651006716</v>
      </c>
      <c r="AZ35" s="33" t="str">
        <f t="shared" si="32"/>
        <v>No</v>
      </c>
      <c r="BA35" s="18">
        <v>0.17660000000000001</v>
      </c>
      <c r="BB35" s="27">
        <f t="shared" si="33"/>
        <v>0.26920731707317075</v>
      </c>
      <c r="BC35" s="31" t="str">
        <f t="shared" si="34"/>
        <v>No</v>
      </c>
      <c r="BD35" s="17">
        <v>0.17660000000000001</v>
      </c>
      <c r="BE35" s="35">
        <f t="shared" si="35"/>
        <v>0.26920731707317075</v>
      </c>
      <c r="BF35" s="33" t="str">
        <f t="shared" si="36"/>
        <v>No</v>
      </c>
      <c r="BG35" s="18">
        <v>2.1678000000000002</v>
      </c>
      <c r="BH35" s="27">
        <f t="shared" si="37"/>
        <v>0.84631396357328703</v>
      </c>
      <c r="BI35" s="31" t="str">
        <f t="shared" si="38"/>
        <v>No</v>
      </c>
      <c r="BJ35" s="17">
        <v>0.16669999999999999</v>
      </c>
      <c r="BK35" s="35">
        <f t="shared" si="39"/>
        <v>6.6679999999999989E-2</v>
      </c>
      <c r="BL35" s="33" t="str">
        <f t="shared" si="40"/>
        <v>No</v>
      </c>
      <c r="BM35" s="18">
        <v>0.40589999999999998</v>
      </c>
      <c r="BN35" s="27">
        <f t="shared" si="41"/>
        <v>0.3664361456892577</v>
      </c>
      <c r="BO35" s="31" t="str">
        <f t="shared" si="42"/>
        <v>No</v>
      </c>
      <c r="BP35" s="44">
        <f t="shared" si="43"/>
        <v>26.395250000000004</v>
      </c>
      <c r="BQ35" s="45">
        <f t="shared" si="44"/>
        <v>0.69837357308819104</v>
      </c>
      <c r="BR35" s="44" t="str">
        <f t="shared" si="45"/>
        <v>No</v>
      </c>
      <c r="BS35" s="17">
        <v>1.2999999999999999E-3</v>
      </c>
      <c r="BT35" s="35">
        <f t="shared" si="46"/>
        <v>2.0638196539133195E-3</v>
      </c>
      <c r="BU35" s="33" t="str">
        <f t="shared" si="47"/>
        <v>No</v>
      </c>
      <c r="BV35" s="18">
        <v>2.4601000000000002</v>
      </c>
      <c r="BW35" s="27">
        <f t="shared" si="48"/>
        <v>0.97176319589282878</v>
      </c>
      <c r="BX35" s="31" t="str">
        <f t="shared" si="49"/>
        <v>Yes</v>
      </c>
      <c r="BY35" s="17">
        <v>2.5</v>
      </c>
      <c r="BZ35" s="35">
        <f t="shared" si="50"/>
        <v>1</v>
      </c>
      <c r="CA35" s="33" t="str">
        <f t="shared" si="51"/>
        <v>Yes</v>
      </c>
      <c r="CB35" s="18">
        <v>7.0599999999999996E-2</v>
      </c>
      <c r="CC35" s="27">
        <f t="shared" si="52"/>
        <v>0.13974663499604117</v>
      </c>
      <c r="CD35" s="31" t="str">
        <f t="shared" si="53"/>
        <v>No</v>
      </c>
      <c r="CE35" s="17">
        <v>8.6400000000000005E-2</v>
      </c>
      <c r="CF35" s="35">
        <f t="shared" si="54"/>
        <v>4.2832728049562063E-2</v>
      </c>
      <c r="CG35" s="33" t="str">
        <f t="shared" si="55"/>
        <v>No</v>
      </c>
      <c r="CH35" s="18">
        <v>0.104</v>
      </c>
      <c r="CI35" s="27">
        <f t="shared" si="56"/>
        <v>0.19031281533804237</v>
      </c>
      <c r="CJ35" s="31" t="str">
        <f t="shared" si="57"/>
        <v>No</v>
      </c>
      <c r="CK35" s="17">
        <v>0</v>
      </c>
      <c r="CL35" s="35">
        <f t="shared" si="58"/>
        <v>0</v>
      </c>
      <c r="CM35" s="33" t="str">
        <f t="shared" si="59"/>
        <v>No</v>
      </c>
      <c r="CN35" s="18">
        <v>0</v>
      </c>
      <c r="CO35" s="27">
        <f t="shared" si="60"/>
        <v>0</v>
      </c>
      <c r="CP35" s="31" t="str">
        <f t="shared" si="61"/>
        <v>No</v>
      </c>
      <c r="CQ35" s="17">
        <v>0.3569</v>
      </c>
      <c r="CR35" s="35">
        <f t="shared" si="62"/>
        <v>0.62531539108494527</v>
      </c>
      <c r="CS35" s="33" t="str">
        <f t="shared" si="63"/>
        <v>No</v>
      </c>
      <c r="CT35" s="18">
        <v>4.9700000000000001E-2</v>
      </c>
      <c r="CU35" s="27">
        <f t="shared" si="64"/>
        <v>9.2585692995529059E-2</v>
      </c>
      <c r="CV35" s="31" t="str">
        <f t="shared" si="65"/>
        <v>No</v>
      </c>
      <c r="CW35" s="47">
        <f t="shared" si="66"/>
        <v>14.072500000000002</v>
      </c>
      <c r="CX35" s="48">
        <f t="shared" si="67"/>
        <v>0.56039467402259846</v>
      </c>
      <c r="CY35" s="47" t="str">
        <f t="shared" si="68"/>
        <v>No</v>
      </c>
      <c r="CZ35" s="17">
        <v>2.5</v>
      </c>
      <c r="DA35" s="35">
        <f t="shared" si="69"/>
        <v>1</v>
      </c>
      <c r="DB35" s="33" t="str">
        <f t="shared" si="70"/>
        <v>Yes</v>
      </c>
      <c r="DC35" s="18">
        <v>2.5</v>
      </c>
      <c r="DD35" s="27">
        <f t="shared" si="71"/>
        <v>1</v>
      </c>
      <c r="DE35" s="31" t="str">
        <f t="shared" si="72"/>
        <v>Yes</v>
      </c>
      <c r="DF35" s="17">
        <v>0</v>
      </c>
      <c r="DG35" s="35">
        <f t="shared" si="73"/>
        <v>0</v>
      </c>
      <c r="DH35" s="33" t="str">
        <f t="shared" si="74"/>
        <v>No</v>
      </c>
      <c r="DI35" s="18">
        <v>2.5</v>
      </c>
      <c r="DJ35" s="27">
        <f t="shared" si="75"/>
        <v>1</v>
      </c>
      <c r="DK35" s="31" t="str">
        <f t="shared" si="76"/>
        <v>Yes</v>
      </c>
      <c r="DL35" s="17">
        <v>0</v>
      </c>
      <c r="DM35" s="35">
        <f t="shared" si="77"/>
        <v>0</v>
      </c>
      <c r="DN35" s="33" t="str">
        <f t="shared" si="78"/>
        <v>No</v>
      </c>
      <c r="DO35" s="18">
        <v>2.5</v>
      </c>
      <c r="DP35" s="27">
        <f t="shared" si="79"/>
        <v>1</v>
      </c>
      <c r="DQ35" s="31" t="str">
        <f t="shared" si="80"/>
        <v>Yes</v>
      </c>
      <c r="DR35" s="17">
        <v>0.84540000000000004</v>
      </c>
      <c r="DS35" s="35">
        <f t="shared" si="81"/>
        <v>0.51967051880993365</v>
      </c>
      <c r="DT35" s="33" t="str">
        <f t="shared" si="82"/>
        <v>No</v>
      </c>
      <c r="DU35" s="18">
        <v>0.97219999999999995</v>
      </c>
      <c r="DV35" s="27">
        <f t="shared" si="83"/>
        <v>0.70772366601150183</v>
      </c>
      <c r="DW35" s="31" t="str">
        <f t="shared" si="84"/>
        <v>No</v>
      </c>
      <c r="DX35" s="17">
        <v>0</v>
      </c>
      <c r="DY35" s="35">
        <f t="shared" si="85"/>
        <v>0</v>
      </c>
      <c r="DZ35" s="33" t="str">
        <f t="shared" si="86"/>
        <v>No</v>
      </c>
      <c r="EA35" s="18">
        <v>1.5</v>
      </c>
      <c r="EB35" s="27">
        <f t="shared" si="87"/>
        <v>0.75726978998384498</v>
      </c>
      <c r="EC35" s="31" t="str">
        <f t="shared" si="88"/>
        <v>No</v>
      </c>
      <c r="ED35" s="50">
        <f t="shared" si="89"/>
        <v>33.293999999999997</v>
      </c>
      <c r="EE35" s="51">
        <f t="shared" si="90"/>
        <v>0.75004040208151501</v>
      </c>
      <c r="EF35" s="50" t="str">
        <f t="shared" si="91"/>
        <v>No</v>
      </c>
    </row>
    <row r="36" spans="1:136" x14ac:dyDescent="0.2">
      <c r="A36" s="3">
        <v>34</v>
      </c>
      <c r="B36" s="11" t="s">
        <v>48</v>
      </c>
      <c r="C36" s="11" t="s">
        <v>73</v>
      </c>
      <c r="D36" s="3">
        <v>2</v>
      </c>
      <c r="E36" s="19">
        <v>2.07E-2</v>
      </c>
      <c r="F36" s="14">
        <f t="shared" si="92"/>
        <v>9.2410714285714277E-2</v>
      </c>
      <c r="G36" s="17" t="str">
        <f t="shared" si="1"/>
        <v>No</v>
      </c>
      <c r="H36" s="23">
        <v>2.2000000000000001E-3</v>
      </c>
      <c r="I36" s="27">
        <f t="shared" si="2"/>
        <v>1.7584525617456638E-3</v>
      </c>
      <c r="J36" s="31" t="str">
        <f t="shared" si="3"/>
        <v>No</v>
      </c>
      <c r="K36" s="30">
        <v>0</v>
      </c>
      <c r="L36" s="14">
        <f t="shared" si="4"/>
        <v>0</v>
      </c>
      <c r="M36" s="17" t="str">
        <f t="shared" si="5"/>
        <v>No</v>
      </c>
      <c r="N36" s="20">
        <v>0.19600000000000001</v>
      </c>
      <c r="O36" s="27">
        <f t="shared" si="6"/>
        <v>0.55824551409854739</v>
      </c>
      <c r="P36" s="31" t="str">
        <f t="shared" si="7"/>
        <v>No</v>
      </c>
      <c r="Q36" s="19">
        <v>6.7799999999999999E-2</v>
      </c>
      <c r="R36" s="14">
        <f t="shared" si="8"/>
        <v>0.26401869158878505</v>
      </c>
      <c r="S36" s="17" t="str">
        <f t="shared" si="9"/>
        <v>No</v>
      </c>
      <c r="T36" s="20">
        <v>1.7567999999999999</v>
      </c>
      <c r="U36" s="27">
        <f t="shared" si="10"/>
        <v>0.88139674894641773</v>
      </c>
      <c r="V36" s="31" t="str">
        <f t="shared" si="11"/>
        <v>Yes</v>
      </c>
      <c r="W36" s="19">
        <v>2.3039999999999998</v>
      </c>
      <c r="X36" s="14">
        <f t="shared" si="12"/>
        <v>0.93227316758153023</v>
      </c>
      <c r="Y36" s="17" t="str">
        <f t="shared" si="13"/>
        <v>No</v>
      </c>
      <c r="Z36" s="20">
        <v>0.11360000000000001</v>
      </c>
      <c r="AA36" s="27">
        <f t="shared" si="14"/>
        <v>9.4706127553147154E-2</v>
      </c>
      <c r="AB36" s="31" t="str">
        <f t="shared" si="15"/>
        <v>No</v>
      </c>
      <c r="AC36" s="19">
        <v>7.1999999999999998E-3</v>
      </c>
      <c r="AD36" s="14">
        <f t="shared" si="16"/>
        <v>1.8390804597701149E-2</v>
      </c>
      <c r="AE36" s="17" t="str">
        <f t="shared" si="17"/>
        <v>No</v>
      </c>
      <c r="AF36" s="20">
        <v>0</v>
      </c>
      <c r="AG36" s="27">
        <f t="shared" si="18"/>
        <v>0</v>
      </c>
      <c r="AH36" s="31" t="str">
        <f t="shared" si="19"/>
        <v>No</v>
      </c>
      <c r="AI36" s="41">
        <f t="shared" si="20"/>
        <v>11.17075</v>
      </c>
      <c r="AJ36" s="42">
        <f t="shared" si="21"/>
        <v>0.57866305096418724</v>
      </c>
      <c r="AK36" s="41" t="str">
        <f t="shared" si="22"/>
        <v>No</v>
      </c>
      <c r="AL36" s="19">
        <v>1.25</v>
      </c>
      <c r="AM36" s="35">
        <f t="shared" si="23"/>
        <v>0</v>
      </c>
      <c r="AN36" s="33" t="str">
        <f t="shared" si="24"/>
        <v>No</v>
      </c>
      <c r="AO36" s="20">
        <v>2.5</v>
      </c>
      <c r="AP36" s="27">
        <f t="shared" si="25"/>
        <v>1</v>
      </c>
      <c r="AQ36" s="31" t="str">
        <f t="shared" si="26"/>
        <v>Yes</v>
      </c>
      <c r="AR36" s="19">
        <v>2.2911000000000001</v>
      </c>
      <c r="AS36" s="35">
        <f t="shared" si="27"/>
        <v>0.91673335467349559</v>
      </c>
      <c r="AT36" s="33" t="str">
        <f t="shared" si="28"/>
        <v>No</v>
      </c>
      <c r="AU36" s="20">
        <v>0.46179999999999999</v>
      </c>
      <c r="AV36" s="27">
        <f t="shared" si="29"/>
        <v>0.30010427528675704</v>
      </c>
      <c r="AW36" s="31" t="str">
        <f t="shared" si="30"/>
        <v>No</v>
      </c>
      <c r="AX36" s="19">
        <v>6.0999999999999999E-2</v>
      </c>
      <c r="AY36" s="35">
        <f t="shared" si="31"/>
        <v>0.10234899328859061</v>
      </c>
      <c r="AZ36" s="33" t="str">
        <f t="shared" si="32"/>
        <v>No</v>
      </c>
      <c r="BA36" s="20">
        <v>0.191</v>
      </c>
      <c r="BB36" s="27">
        <f t="shared" si="33"/>
        <v>0.29115853658536583</v>
      </c>
      <c r="BC36" s="31" t="str">
        <f t="shared" si="34"/>
        <v>No</v>
      </c>
      <c r="BD36" s="19">
        <v>0.191</v>
      </c>
      <c r="BE36" s="35">
        <f t="shared" si="35"/>
        <v>0.29115853658536583</v>
      </c>
      <c r="BF36" s="33" t="str">
        <f t="shared" si="36"/>
        <v>No</v>
      </c>
      <c r="BG36" s="20">
        <v>2.2970000000000002</v>
      </c>
      <c r="BH36" s="27">
        <f t="shared" si="37"/>
        <v>0.92101763515466895</v>
      </c>
      <c r="BI36" s="31" t="str">
        <f t="shared" si="38"/>
        <v>Yes</v>
      </c>
      <c r="BJ36" s="19">
        <v>0</v>
      </c>
      <c r="BK36" s="35">
        <f t="shared" si="39"/>
        <v>0</v>
      </c>
      <c r="BL36" s="33" t="str">
        <f t="shared" si="40"/>
        <v>No</v>
      </c>
      <c r="BM36" s="20">
        <v>0.45619999999999999</v>
      </c>
      <c r="BN36" s="27">
        <f t="shared" si="41"/>
        <v>0.41281696634393727</v>
      </c>
      <c r="BO36" s="31" t="str">
        <f t="shared" si="42"/>
        <v>No</v>
      </c>
      <c r="BP36" s="44">
        <f t="shared" si="43"/>
        <v>24.247749999999996</v>
      </c>
      <c r="BQ36" s="45">
        <f t="shared" si="44"/>
        <v>0.52482068895848033</v>
      </c>
      <c r="BR36" s="44" t="str">
        <f t="shared" si="45"/>
        <v>No</v>
      </c>
      <c r="BS36" s="19">
        <v>2.8999999999999998E-3</v>
      </c>
      <c r="BT36" s="35">
        <f t="shared" si="46"/>
        <v>4.6039053818066359E-3</v>
      </c>
      <c r="BU36" s="33" t="str">
        <f t="shared" si="47"/>
        <v>No</v>
      </c>
      <c r="BV36" s="20">
        <v>2.3698000000000001</v>
      </c>
      <c r="BW36" s="27">
        <f t="shared" si="48"/>
        <v>0.82688913845660217</v>
      </c>
      <c r="BX36" s="31" t="str">
        <f t="shared" si="49"/>
        <v>No</v>
      </c>
      <c r="BY36" s="19">
        <v>2.5</v>
      </c>
      <c r="BZ36" s="35">
        <f t="shared" si="50"/>
        <v>1</v>
      </c>
      <c r="CA36" s="33" t="str">
        <f t="shared" si="51"/>
        <v>Yes</v>
      </c>
      <c r="CB36" s="20">
        <v>0.1628</v>
      </c>
      <c r="CC36" s="27">
        <f t="shared" si="52"/>
        <v>0.32224861441013464</v>
      </c>
      <c r="CD36" s="31" t="str">
        <f t="shared" si="53"/>
        <v>No</v>
      </c>
      <c r="CE36" s="19">
        <v>0.23169999999999999</v>
      </c>
      <c r="CF36" s="35">
        <f t="shared" si="54"/>
        <v>0.12043366801965391</v>
      </c>
      <c r="CG36" s="33" t="str">
        <f t="shared" si="55"/>
        <v>Yes</v>
      </c>
      <c r="CH36" s="20">
        <v>0.1183</v>
      </c>
      <c r="CI36" s="27">
        <f t="shared" si="56"/>
        <v>0.21917255297679111</v>
      </c>
      <c r="CJ36" s="31" t="str">
        <f t="shared" si="57"/>
        <v>No</v>
      </c>
      <c r="CK36" s="19">
        <v>0.21390000000000001</v>
      </c>
      <c r="CL36" s="35">
        <f t="shared" si="58"/>
        <v>0.15079309129362001</v>
      </c>
      <c r="CM36" s="33" t="str">
        <f t="shared" si="59"/>
        <v>No</v>
      </c>
      <c r="CN36" s="20">
        <v>0</v>
      </c>
      <c r="CO36" s="27">
        <f t="shared" si="60"/>
        <v>0</v>
      </c>
      <c r="CP36" s="31" t="str">
        <f t="shared" si="61"/>
        <v>No</v>
      </c>
      <c r="CQ36" s="19">
        <v>0.43940000000000001</v>
      </c>
      <c r="CR36" s="35">
        <f t="shared" si="62"/>
        <v>0.79878048780487809</v>
      </c>
      <c r="CS36" s="33" t="str">
        <f t="shared" si="63"/>
        <v>Yes</v>
      </c>
      <c r="CT36" s="20">
        <v>0.1192</v>
      </c>
      <c r="CU36" s="27">
        <f t="shared" si="64"/>
        <v>0.22205663189269745</v>
      </c>
      <c r="CV36" s="31" t="str">
        <f t="shared" si="65"/>
        <v>No</v>
      </c>
      <c r="CW36" s="47">
        <f t="shared" si="66"/>
        <v>15.395000000000001</v>
      </c>
      <c r="CX36" s="48">
        <f t="shared" si="67"/>
        <v>0.65393524658285163</v>
      </c>
      <c r="CY36" s="47" t="str">
        <f t="shared" si="68"/>
        <v>No</v>
      </c>
      <c r="CZ36" s="19">
        <v>2.5</v>
      </c>
      <c r="DA36" s="35">
        <f t="shared" si="69"/>
        <v>1</v>
      </c>
      <c r="DB36" s="33" t="str">
        <f t="shared" si="70"/>
        <v>Yes</v>
      </c>
      <c r="DC36" s="20">
        <v>2.5</v>
      </c>
      <c r="DD36" s="27">
        <f t="shared" si="71"/>
        <v>1</v>
      </c>
      <c r="DE36" s="31" t="str">
        <f t="shared" si="72"/>
        <v>Yes</v>
      </c>
      <c r="DF36" s="19">
        <v>0</v>
      </c>
      <c r="DG36" s="35">
        <f t="shared" si="73"/>
        <v>0</v>
      </c>
      <c r="DH36" s="33" t="str">
        <f t="shared" si="74"/>
        <v>No</v>
      </c>
      <c r="DI36" s="20">
        <v>2.5</v>
      </c>
      <c r="DJ36" s="27">
        <f t="shared" si="75"/>
        <v>1</v>
      </c>
      <c r="DK36" s="31" t="str">
        <f t="shared" si="76"/>
        <v>Yes</v>
      </c>
      <c r="DL36" s="19">
        <v>0</v>
      </c>
      <c r="DM36" s="35">
        <f t="shared" si="77"/>
        <v>0</v>
      </c>
      <c r="DN36" s="33" t="str">
        <f t="shared" si="78"/>
        <v>No</v>
      </c>
      <c r="DO36" s="20">
        <v>2.5</v>
      </c>
      <c r="DP36" s="27">
        <f t="shared" si="79"/>
        <v>1</v>
      </c>
      <c r="DQ36" s="31" t="str">
        <f t="shared" si="80"/>
        <v>Yes</v>
      </c>
      <c r="DR36" s="19">
        <v>0.85860000000000003</v>
      </c>
      <c r="DS36" s="35">
        <f t="shared" si="81"/>
        <v>0.52778460781903125</v>
      </c>
      <c r="DT36" s="33" t="str">
        <f t="shared" si="82"/>
        <v>No</v>
      </c>
      <c r="DU36" s="20">
        <v>0.97260000000000002</v>
      </c>
      <c r="DV36" s="27">
        <f t="shared" si="83"/>
        <v>0.70801485040401835</v>
      </c>
      <c r="DW36" s="31" t="str">
        <f t="shared" si="84"/>
        <v>No</v>
      </c>
      <c r="DX36" s="19">
        <v>0.1711</v>
      </c>
      <c r="DY36" s="35">
        <f t="shared" si="85"/>
        <v>0.41946555528315765</v>
      </c>
      <c r="DZ36" s="33" t="str">
        <f t="shared" si="86"/>
        <v>No</v>
      </c>
      <c r="EA36" s="20">
        <v>1.075</v>
      </c>
      <c r="EB36" s="27">
        <f t="shared" si="87"/>
        <v>0.54271001615508885</v>
      </c>
      <c r="EC36" s="31" t="str">
        <f t="shared" si="88"/>
        <v>No</v>
      </c>
      <c r="ED36" s="50">
        <f t="shared" si="89"/>
        <v>32.693249999999999</v>
      </c>
      <c r="EE36" s="51">
        <f t="shared" si="90"/>
        <v>0.73062316170529096</v>
      </c>
      <c r="EF36" s="50" t="str">
        <f t="shared" si="91"/>
        <v>No</v>
      </c>
    </row>
    <row r="37" spans="1:136" x14ac:dyDescent="0.2">
      <c r="A37" s="3">
        <v>35</v>
      </c>
      <c r="B37" s="11" t="s">
        <v>48</v>
      </c>
      <c r="C37" s="11" t="s">
        <v>74</v>
      </c>
      <c r="D37" s="3">
        <v>2</v>
      </c>
      <c r="E37" s="17">
        <v>8.9999999999999998E-4</v>
      </c>
      <c r="F37" s="14">
        <f t="shared" si="92"/>
        <v>4.0178571428571425E-3</v>
      </c>
      <c r="G37" s="17" t="str">
        <f t="shared" si="1"/>
        <v>No</v>
      </c>
      <c r="H37" s="22">
        <v>1.5E-3</v>
      </c>
      <c r="I37" s="27">
        <f t="shared" si="2"/>
        <v>1.1989449284629525E-3</v>
      </c>
      <c r="J37" s="31" t="str">
        <f t="shared" si="3"/>
        <v>No</v>
      </c>
      <c r="K37" s="29">
        <v>2.87E-2</v>
      </c>
      <c r="L37" s="14">
        <f t="shared" si="4"/>
        <v>2.3122784402191426E-2</v>
      </c>
      <c r="M37" s="17" t="str">
        <f t="shared" si="5"/>
        <v>No</v>
      </c>
      <c r="N37" s="18">
        <v>6.5799999999999997E-2</v>
      </c>
      <c r="O37" s="27">
        <f t="shared" si="6"/>
        <v>0.18741099401879804</v>
      </c>
      <c r="P37" s="31" t="str">
        <f t="shared" si="7"/>
        <v>No</v>
      </c>
      <c r="Q37" s="17">
        <v>1.03E-2</v>
      </c>
      <c r="R37" s="14">
        <f t="shared" si="8"/>
        <v>4.0109034267912777E-2</v>
      </c>
      <c r="S37" s="17" t="str">
        <f t="shared" si="9"/>
        <v>No</v>
      </c>
      <c r="T37" s="18">
        <v>0.54049999999999998</v>
      </c>
      <c r="U37" s="27">
        <f t="shared" si="10"/>
        <v>0.27117198474814369</v>
      </c>
      <c r="V37" s="31" t="str">
        <f t="shared" si="11"/>
        <v>Yes</v>
      </c>
      <c r="W37" s="17">
        <v>1.2104999999999999</v>
      </c>
      <c r="X37" s="14">
        <f t="shared" si="12"/>
        <v>4.9564094284791645E-2</v>
      </c>
      <c r="Y37" s="17" t="str">
        <f t="shared" si="13"/>
        <v>No</v>
      </c>
      <c r="Z37" s="18">
        <v>7.5800000000000006E-2</v>
      </c>
      <c r="AA37" s="27">
        <f t="shared" si="14"/>
        <v>6.319299708211755E-2</v>
      </c>
      <c r="AB37" s="31" t="str">
        <f t="shared" si="15"/>
        <v>No</v>
      </c>
      <c r="AC37" s="17">
        <v>6.9999999999999999E-4</v>
      </c>
      <c r="AD37" s="14">
        <f t="shared" si="16"/>
        <v>1.7879948914431671E-3</v>
      </c>
      <c r="AE37" s="17" t="str">
        <f t="shared" si="17"/>
        <v>No</v>
      </c>
      <c r="AF37" s="18">
        <v>1E-3</v>
      </c>
      <c r="AG37" s="27">
        <f t="shared" si="18"/>
        <v>7.763975155279503E-3</v>
      </c>
      <c r="AH37" s="31" t="str">
        <f t="shared" si="19"/>
        <v>No</v>
      </c>
      <c r="AI37" s="41">
        <f t="shared" si="20"/>
        <v>4.8392499999999998</v>
      </c>
      <c r="AJ37" s="42">
        <f t="shared" si="21"/>
        <v>3.3595902203856741E-2</v>
      </c>
      <c r="AK37" s="41" t="str">
        <f t="shared" si="22"/>
        <v>No</v>
      </c>
      <c r="AL37" s="17">
        <v>2.4062999999999999</v>
      </c>
      <c r="AM37" s="35">
        <f t="shared" si="23"/>
        <v>1</v>
      </c>
      <c r="AN37" s="33" t="str">
        <f t="shared" si="24"/>
        <v>Yes</v>
      </c>
      <c r="AO37" s="18">
        <v>1.875</v>
      </c>
      <c r="AP37" s="27">
        <f t="shared" si="25"/>
        <v>0.75</v>
      </c>
      <c r="AQ37" s="31" t="str">
        <f t="shared" si="26"/>
        <v>Yes</v>
      </c>
      <c r="AR37" s="17">
        <v>2.1324000000000001</v>
      </c>
      <c r="AS37" s="35">
        <f t="shared" si="27"/>
        <v>0.8532330345710627</v>
      </c>
      <c r="AT37" s="33" t="str">
        <f t="shared" si="28"/>
        <v>No</v>
      </c>
      <c r="AU37" s="18">
        <v>0.57879999999999998</v>
      </c>
      <c r="AV37" s="27">
        <f t="shared" si="29"/>
        <v>0.42210636079249214</v>
      </c>
      <c r="AW37" s="31" t="str">
        <f t="shared" si="30"/>
        <v>No</v>
      </c>
      <c r="AX37" s="17">
        <v>4.3299999999999998E-2</v>
      </c>
      <c r="AY37" s="35">
        <f t="shared" si="31"/>
        <v>7.2651006711409394E-2</v>
      </c>
      <c r="AZ37" s="33" t="str">
        <f t="shared" si="32"/>
        <v>No</v>
      </c>
      <c r="BA37" s="18">
        <v>0.20580000000000001</v>
      </c>
      <c r="BB37" s="27">
        <f t="shared" si="33"/>
        <v>0.31371951219512195</v>
      </c>
      <c r="BC37" s="31" t="str">
        <f t="shared" si="34"/>
        <v>No</v>
      </c>
      <c r="BD37" s="17">
        <v>0.20580000000000001</v>
      </c>
      <c r="BE37" s="35">
        <f t="shared" si="35"/>
        <v>0.31371951219512195</v>
      </c>
      <c r="BF37" s="33" t="str">
        <f t="shared" si="36"/>
        <v>No</v>
      </c>
      <c r="BG37" s="18">
        <v>1.4575</v>
      </c>
      <c r="BH37" s="27">
        <f t="shared" si="37"/>
        <v>0.43561723041341427</v>
      </c>
      <c r="BI37" s="31" t="str">
        <f t="shared" si="38"/>
        <v>No</v>
      </c>
      <c r="BJ37" s="17">
        <v>0.19350000000000001</v>
      </c>
      <c r="BK37" s="35">
        <f t="shared" si="39"/>
        <v>7.7399999999999997E-2</v>
      </c>
      <c r="BL37" s="33" t="str">
        <f t="shared" si="40"/>
        <v>No</v>
      </c>
      <c r="BM37" s="18">
        <v>0.1744</v>
      </c>
      <c r="BN37" s="27">
        <f t="shared" si="41"/>
        <v>0.15297372060857536</v>
      </c>
      <c r="BO37" s="31" t="str">
        <f t="shared" si="42"/>
        <v>No</v>
      </c>
      <c r="BP37" s="44">
        <f t="shared" si="43"/>
        <v>23.182000000000006</v>
      </c>
      <c r="BQ37" s="45">
        <f t="shared" si="44"/>
        <v>0.43869077684614649</v>
      </c>
      <c r="BR37" s="44" t="str">
        <f t="shared" si="45"/>
        <v>No</v>
      </c>
      <c r="BS37" s="17">
        <v>5.9999999999999995E-4</v>
      </c>
      <c r="BT37" s="35">
        <f t="shared" si="46"/>
        <v>9.5253214795999351E-4</v>
      </c>
      <c r="BU37" s="33" t="str">
        <f t="shared" si="47"/>
        <v>No</v>
      </c>
      <c r="BV37" s="18">
        <v>2.4542000000000002</v>
      </c>
      <c r="BW37" s="27">
        <f t="shared" si="48"/>
        <v>0.96229744906144732</v>
      </c>
      <c r="BX37" s="31" t="str">
        <f t="shared" si="49"/>
        <v>No</v>
      </c>
      <c r="BY37" s="17">
        <v>2.5</v>
      </c>
      <c r="BZ37" s="35">
        <f t="shared" si="50"/>
        <v>1</v>
      </c>
      <c r="CA37" s="33" t="str">
        <f t="shared" si="51"/>
        <v>Yes</v>
      </c>
      <c r="CB37" s="18">
        <v>5.4300000000000001E-2</v>
      </c>
      <c r="CC37" s="27">
        <f t="shared" si="52"/>
        <v>0.10748218527315916</v>
      </c>
      <c r="CD37" s="31" t="str">
        <f t="shared" si="53"/>
        <v>No</v>
      </c>
      <c r="CE37" s="17">
        <v>0.26500000000000001</v>
      </c>
      <c r="CF37" s="35">
        <f t="shared" si="54"/>
        <v>0.1382183294167913</v>
      </c>
      <c r="CG37" s="33" t="str">
        <f t="shared" si="55"/>
        <v>Yes</v>
      </c>
      <c r="CH37" s="18">
        <v>5.28E-2</v>
      </c>
      <c r="CI37" s="27">
        <f t="shared" si="56"/>
        <v>8.698284561049445E-2</v>
      </c>
      <c r="CJ37" s="31" t="str">
        <f t="shared" si="57"/>
        <v>No</v>
      </c>
      <c r="CK37" s="17">
        <v>0.16900000000000001</v>
      </c>
      <c r="CL37" s="35">
        <f t="shared" si="58"/>
        <v>0.11913993655269652</v>
      </c>
      <c r="CM37" s="33" t="str">
        <f t="shared" si="59"/>
        <v>No</v>
      </c>
      <c r="CN37" s="18">
        <v>0</v>
      </c>
      <c r="CO37" s="27">
        <f t="shared" si="60"/>
        <v>0</v>
      </c>
      <c r="CP37" s="31" t="str">
        <f t="shared" si="61"/>
        <v>No</v>
      </c>
      <c r="CQ37" s="17">
        <v>0.3931</v>
      </c>
      <c r="CR37" s="35">
        <f t="shared" si="62"/>
        <v>0.70142977291841879</v>
      </c>
      <c r="CS37" s="33" t="str">
        <f t="shared" si="63"/>
        <v>Yes</v>
      </c>
      <c r="CT37" s="18">
        <v>2.6599999999999999E-2</v>
      </c>
      <c r="CU37" s="27">
        <f t="shared" si="64"/>
        <v>4.9552906110283151E-2</v>
      </c>
      <c r="CV37" s="31" t="str">
        <f t="shared" si="65"/>
        <v>No</v>
      </c>
      <c r="CW37" s="47">
        <f t="shared" si="66"/>
        <v>14.788999999999998</v>
      </c>
      <c r="CX37" s="48">
        <f t="shared" si="67"/>
        <v>0.61107279896734024</v>
      </c>
      <c r="CY37" s="47" t="str">
        <f t="shared" si="68"/>
        <v>No</v>
      </c>
      <c r="CZ37" s="17">
        <v>2.5</v>
      </c>
      <c r="DA37" s="35">
        <f t="shared" si="69"/>
        <v>1</v>
      </c>
      <c r="DB37" s="33" t="str">
        <f t="shared" si="70"/>
        <v>Yes</v>
      </c>
      <c r="DC37" s="18">
        <v>2.5</v>
      </c>
      <c r="DD37" s="27">
        <f t="shared" si="71"/>
        <v>1</v>
      </c>
      <c r="DE37" s="31" t="str">
        <f t="shared" si="72"/>
        <v>Yes</v>
      </c>
      <c r="DF37" s="17">
        <v>2.5</v>
      </c>
      <c r="DG37" s="35">
        <f t="shared" si="73"/>
        <v>1</v>
      </c>
      <c r="DH37" s="33" t="str">
        <f t="shared" si="74"/>
        <v>Yes</v>
      </c>
      <c r="DI37" s="18">
        <v>2.5</v>
      </c>
      <c r="DJ37" s="27">
        <f t="shared" si="75"/>
        <v>1</v>
      </c>
      <c r="DK37" s="31" t="str">
        <f t="shared" si="76"/>
        <v>Yes</v>
      </c>
      <c r="DL37" s="17">
        <v>1.8E-3</v>
      </c>
      <c r="DM37" s="35">
        <f t="shared" si="77"/>
        <v>2.0224719101123594E-2</v>
      </c>
      <c r="DN37" s="33" t="str">
        <f t="shared" si="78"/>
        <v>No</v>
      </c>
      <c r="DO37" s="18">
        <v>1.25</v>
      </c>
      <c r="DP37" s="27">
        <f t="shared" si="79"/>
        <v>0.5</v>
      </c>
      <c r="DQ37" s="31" t="str">
        <f t="shared" si="80"/>
        <v>Yes</v>
      </c>
      <c r="DR37" s="17">
        <v>1.3648</v>
      </c>
      <c r="DS37" s="35">
        <f t="shared" si="81"/>
        <v>0.83894762724366856</v>
      </c>
      <c r="DT37" s="33" t="str">
        <f t="shared" si="82"/>
        <v>Yes</v>
      </c>
      <c r="DU37" s="18">
        <v>1.3736999999999999</v>
      </c>
      <c r="DV37" s="27">
        <f t="shared" si="83"/>
        <v>1</v>
      </c>
      <c r="DW37" s="31" t="str">
        <f t="shared" si="84"/>
        <v>Yes</v>
      </c>
      <c r="DX37" s="17">
        <v>7.7299999999999994E-2</v>
      </c>
      <c r="DY37" s="35">
        <f t="shared" si="85"/>
        <v>0.18950723216474624</v>
      </c>
      <c r="DZ37" s="33" t="str">
        <f t="shared" si="86"/>
        <v>No</v>
      </c>
      <c r="EA37" s="18">
        <v>1.5643</v>
      </c>
      <c r="EB37" s="27">
        <f t="shared" si="87"/>
        <v>0.78973142164781907</v>
      </c>
      <c r="EC37" s="31" t="str">
        <f t="shared" si="88"/>
        <v>No</v>
      </c>
      <c r="ED37" s="50">
        <f t="shared" si="89"/>
        <v>39.079749999999997</v>
      </c>
      <c r="EE37" s="51">
        <f t="shared" si="90"/>
        <v>0.93704547658295334</v>
      </c>
      <c r="EF37" s="50" t="str">
        <f t="shared" si="91"/>
        <v>No</v>
      </c>
    </row>
    <row r="38" spans="1:136" x14ac:dyDescent="0.2">
      <c r="A38" s="3">
        <v>36</v>
      </c>
      <c r="B38" s="11" t="s">
        <v>48</v>
      </c>
      <c r="C38" s="11" t="s">
        <v>75</v>
      </c>
      <c r="D38" s="3">
        <v>2</v>
      </c>
      <c r="E38" s="19">
        <v>1.46E-2</v>
      </c>
      <c r="F38" s="14">
        <f t="shared" si="92"/>
        <v>6.5178571428571433E-2</v>
      </c>
      <c r="G38" s="17" t="str">
        <f t="shared" si="1"/>
        <v>No</v>
      </c>
      <c r="H38" s="23">
        <v>0</v>
      </c>
      <c r="I38" s="27">
        <f t="shared" si="2"/>
        <v>0</v>
      </c>
      <c r="J38" s="31" t="str">
        <f t="shared" si="3"/>
        <v>No</v>
      </c>
      <c r="K38" s="30">
        <v>0.20180000000000001</v>
      </c>
      <c r="L38" s="14">
        <f t="shared" si="4"/>
        <v>0.16258459555269095</v>
      </c>
      <c r="M38" s="17" t="str">
        <f t="shared" si="5"/>
        <v>No</v>
      </c>
      <c r="N38" s="20">
        <v>0.2833</v>
      </c>
      <c r="O38" s="27">
        <f t="shared" si="6"/>
        <v>0.8068926231842779</v>
      </c>
      <c r="P38" s="31" t="str">
        <f t="shared" si="7"/>
        <v>Yes</v>
      </c>
      <c r="Q38" s="19">
        <v>0.19600000000000001</v>
      </c>
      <c r="R38" s="14">
        <f t="shared" si="8"/>
        <v>0.76323987538940818</v>
      </c>
      <c r="S38" s="17" t="str">
        <f t="shared" si="9"/>
        <v>Yes</v>
      </c>
      <c r="T38" s="20">
        <v>1.7567999999999999</v>
      </c>
      <c r="U38" s="27">
        <f t="shared" si="10"/>
        <v>0.88139674894641773</v>
      </c>
      <c r="V38" s="31" t="str">
        <f t="shared" si="11"/>
        <v>Yes</v>
      </c>
      <c r="W38" s="19">
        <v>2.3041</v>
      </c>
      <c r="X38" s="14">
        <f t="shared" si="12"/>
        <v>0.93235389086212461</v>
      </c>
      <c r="Y38" s="17" t="str">
        <f t="shared" si="13"/>
        <v>No</v>
      </c>
      <c r="Z38" s="20">
        <v>0.4798</v>
      </c>
      <c r="AA38" s="27">
        <f t="shared" si="14"/>
        <v>0.4</v>
      </c>
      <c r="AB38" s="31" t="str">
        <f t="shared" si="15"/>
        <v>Yes</v>
      </c>
      <c r="AC38" s="19">
        <v>0</v>
      </c>
      <c r="AD38" s="14">
        <f t="shared" si="16"/>
        <v>0</v>
      </c>
      <c r="AE38" s="17" t="str">
        <f t="shared" si="17"/>
        <v>No</v>
      </c>
      <c r="AF38" s="20">
        <v>0</v>
      </c>
      <c r="AG38" s="27">
        <f t="shared" si="18"/>
        <v>0</v>
      </c>
      <c r="AH38" s="31" t="str">
        <f t="shared" si="19"/>
        <v>No</v>
      </c>
      <c r="AI38" s="41">
        <f t="shared" si="20"/>
        <v>13.091000000000001</v>
      </c>
      <c r="AJ38" s="42">
        <f t="shared" si="21"/>
        <v>0.74397382920110189</v>
      </c>
      <c r="AK38" s="41" t="str">
        <f t="shared" si="22"/>
        <v>Yes</v>
      </c>
      <c r="AL38" s="19">
        <v>2.1875</v>
      </c>
      <c r="AM38" s="35">
        <f t="shared" si="23"/>
        <v>0.81077575023782766</v>
      </c>
      <c r="AN38" s="33" t="str">
        <f t="shared" si="24"/>
        <v>Yes</v>
      </c>
      <c r="AO38" s="20">
        <v>1.25</v>
      </c>
      <c r="AP38" s="27">
        <f t="shared" si="25"/>
        <v>0.5</v>
      </c>
      <c r="AQ38" s="31" t="str">
        <f t="shared" si="26"/>
        <v>Yes</v>
      </c>
      <c r="AR38" s="19">
        <v>2.3809</v>
      </c>
      <c r="AS38" s="35">
        <f t="shared" si="27"/>
        <v>0.95266485275288093</v>
      </c>
      <c r="AT38" s="33" t="str">
        <f t="shared" si="28"/>
        <v>No</v>
      </c>
      <c r="AU38" s="20">
        <v>0.62929999999999997</v>
      </c>
      <c r="AV38" s="27">
        <f t="shared" si="29"/>
        <v>0.47476538060479662</v>
      </c>
      <c r="AW38" s="31" t="str">
        <f t="shared" si="30"/>
        <v>No</v>
      </c>
      <c r="AX38" s="19">
        <v>9.2399999999999996E-2</v>
      </c>
      <c r="AY38" s="35">
        <f t="shared" si="31"/>
        <v>0.15503355704697985</v>
      </c>
      <c r="AZ38" s="33" t="str">
        <f t="shared" si="32"/>
        <v>No</v>
      </c>
      <c r="BA38" s="20">
        <v>0.1249</v>
      </c>
      <c r="BB38" s="27">
        <f t="shared" si="33"/>
        <v>0.19039634146341461</v>
      </c>
      <c r="BC38" s="31" t="str">
        <f t="shared" si="34"/>
        <v>No</v>
      </c>
      <c r="BD38" s="19">
        <v>0.1249</v>
      </c>
      <c r="BE38" s="35">
        <f t="shared" si="35"/>
        <v>0.19039634146341461</v>
      </c>
      <c r="BF38" s="33" t="str">
        <f t="shared" si="36"/>
        <v>No</v>
      </c>
      <c r="BG38" s="20">
        <v>1.4934000000000001</v>
      </c>
      <c r="BH38" s="27">
        <f t="shared" si="37"/>
        <v>0.45637467476149174</v>
      </c>
      <c r="BI38" s="31" t="str">
        <f t="shared" si="38"/>
        <v>No</v>
      </c>
      <c r="BJ38" s="19">
        <v>0.1021</v>
      </c>
      <c r="BK38" s="35">
        <f t="shared" si="39"/>
        <v>4.0840000000000001E-2</v>
      </c>
      <c r="BL38" s="33" t="str">
        <f t="shared" si="40"/>
        <v>No</v>
      </c>
      <c r="BM38" s="20">
        <v>1.093</v>
      </c>
      <c r="BN38" s="27">
        <f t="shared" si="41"/>
        <v>1</v>
      </c>
      <c r="BO38" s="31" t="str">
        <f t="shared" si="42"/>
        <v>Yes</v>
      </c>
      <c r="BP38" s="44">
        <f t="shared" si="43"/>
        <v>23.695999999999998</v>
      </c>
      <c r="BQ38" s="45">
        <f t="shared" si="44"/>
        <v>0.48023032629558521</v>
      </c>
      <c r="BR38" s="44" t="str">
        <f t="shared" si="45"/>
        <v>No</v>
      </c>
      <c r="BS38" s="19">
        <v>2.3999999999999998E-3</v>
      </c>
      <c r="BT38" s="35">
        <f t="shared" si="46"/>
        <v>3.810128591839974E-3</v>
      </c>
      <c r="BU38" s="33" t="str">
        <f t="shared" si="47"/>
        <v>No</v>
      </c>
      <c r="BV38" s="20">
        <v>2.3929</v>
      </c>
      <c r="BW38" s="27">
        <f t="shared" si="48"/>
        <v>0.86394994384726453</v>
      </c>
      <c r="BX38" s="31" t="str">
        <f t="shared" si="49"/>
        <v>No</v>
      </c>
      <c r="BY38" s="19">
        <v>0</v>
      </c>
      <c r="BZ38" s="35">
        <f t="shared" si="50"/>
        <v>0</v>
      </c>
      <c r="CA38" s="33" t="str">
        <f t="shared" si="51"/>
        <v>No</v>
      </c>
      <c r="CB38" s="20">
        <v>0.221</v>
      </c>
      <c r="CC38" s="27">
        <f t="shared" si="52"/>
        <v>0.43745051464766432</v>
      </c>
      <c r="CD38" s="31" t="str">
        <f t="shared" si="53"/>
        <v>Yes</v>
      </c>
      <c r="CE38" s="19">
        <v>0.20430000000000001</v>
      </c>
      <c r="CF38" s="35">
        <f t="shared" si="54"/>
        <v>0.10580004272591326</v>
      </c>
      <c r="CG38" s="33" t="str">
        <f t="shared" si="55"/>
        <v>No</v>
      </c>
      <c r="CH38" s="20">
        <v>0.1232</v>
      </c>
      <c r="CI38" s="27">
        <f t="shared" si="56"/>
        <v>0.22906155398587286</v>
      </c>
      <c r="CJ38" s="31" t="str">
        <f t="shared" si="57"/>
        <v>No</v>
      </c>
      <c r="CK38" s="19">
        <v>0</v>
      </c>
      <c r="CL38" s="35">
        <f t="shared" si="58"/>
        <v>0</v>
      </c>
      <c r="CM38" s="33" t="str">
        <f t="shared" si="59"/>
        <v>No</v>
      </c>
      <c r="CN38" s="20">
        <v>0</v>
      </c>
      <c r="CO38" s="27">
        <f t="shared" si="60"/>
        <v>0</v>
      </c>
      <c r="CP38" s="31" t="str">
        <f t="shared" si="61"/>
        <v>No</v>
      </c>
      <c r="CQ38" s="19">
        <v>0.42930000000000001</v>
      </c>
      <c r="CR38" s="35">
        <f t="shared" si="62"/>
        <v>0.77754415475189231</v>
      </c>
      <c r="CS38" s="33" t="str">
        <f t="shared" si="63"/>
        <v>Yes</v>
      </c>
      <c r="CT38" s="20">
        <v>0.24529999999999999</v>
      </c>
      <c r="CU38" s="27">
        <f t="shared" si="64"/>
        <v>0.45696721311475402</v>
      </c>
      <c r="CV38" s="31" t="str">
        <f t="shared" si="65"/>
        <v>Yes</v>
      </c>
      <c r="CW38" s="47">
        <f t="shared" si="66"/>
        <v>9.0460000000000012</v>
      </c>
      <c r="CX38" s="48">
        <f t="shared" si="67"/>
        <v>0.2048697681820594</v>
      </c>
      <c r="CY38" s="47" t="str">
        <f t="shared" si="68"/>
        <v>No</v>
      </c>
      <c r="CZ38" s="19">
        <v>2.5</v>
      </c>
      <c r="DA38" s="35">
        <f t="shared" si="69"/>
        <v>1</v>
      </c>
      <c r="DB38" s="33" t="str">
        <f t="shared" si="70"/>
        <v>Yes</v>
      </c>
      <c r="DC38" s="20">
        <v>2.5</v>
      </c>
      <c r="DD38" s="27">
        <f t="shared" si="71"/>
        <v>1</v>
      </c>
      <c r="DE38" s="31" t="str">
        <f t="shared" si="72"/>
        <v>Yes</v>
      </c>
      <c r="DF38" s="19">
        <v>2.5</v>
      </c>
      <c r="DG38" s="35">
        <f t="shared" si="73"/>
        <v>1</v>
      </c>
      <c r="DH38" s="33" t="str">
        <f t="shared" si="74"/>
        <v>Yes</v>
      </c>
      <c r="DI38" s="20">
        <v>2.5</v>
      </c>
      <c r="DJ38" s="27">
        <f t="shared" si="75"/>
        <v>1</v>
      </c>
      <c r="DK38" s="31" t="str">
        <f t="shared" si="76"/>
        <v>Yes</v>
      </c>
      <c r="DL38" s="19">
        <v>0</v>
      </c>
      <c r="DM38" s="35">
        <f t="shared" si="77"/>
        <v>0</v>
      </c>
      <c r="DN38" s="33" t="str">
        <f t="shared" si="78"/>
        <v>No</v>
      </c>
      <c r="DO38" s="20">
        <v>2.5</v>
      </c>
      <c r="DP38" s="27">
        <f t="shared" si="79"/>
        <v>1</v>
      </c>
      <c r="DQ38" s="31" t="str">
        <f t="shared" si="80"/>
        <v>Yes</v>
      </c>
      <c r="DR38" s="19">
        <v>0.86229999999999996</v>
      </c>
      <c r="DS38" s="35">
        <f t="shared" si="81"/>
        <v>0.53005901155642976</v>
      </c>
      <c r="DT38" s="33" t="str">
        <f t="shared" si="82"/>
        <v>No</v>
      </c>
      <c r="DU38" s="20">
        <v>0.97219999999999995</v>
      </c>
      <c r="DV38" s="27">
        <f t="shared" si="83"/>
        <v>0.70772366601150183</v>
      </c>
      <c r="DW38" s="31" t="str">
        <f t="shared" si="84"/>
        <v>No</v>
      </c>
      <c r="DX38" s="19">
        <v>0.40789999999999998</v>
      </c>
      <c r="DY38" s="35">
        <f t="shared" si="85"/>
        <v>1</v>
      </c>
      <c r="DZ38" s="33" t="str">
        <f t="shared" si="86"/>
        <v>Yes</v>
      </c>
      <c r="EA38" s="20">
        <v>0</v>
      </c>
      <c r="EB38" s="27">
        <f t="shared" si="87"/>
        <v>0</v>
      </c>
      <c r="EC38" s="31" t="str">
        <f t="shared" si="88"/>
        <v>No</v>
      </c>
      <c r="ED38" s="50">
        <f t="shared" si="89"/>
        <v>36.856000000000002</v>
      </c>
      <c r="EE38" s="51">
        <f t="shared" si="90"/>
        <v>0.86517017356734216</v>
      </c>
      <c r="EF38" s="50" t="str">
        <f t="shared" si="91"/>
        <v>No</v>
      </c>
    </row>
    <row r="39" spans="1:136" x14ac:dyDescent="0.2">
      <c r="A39" s="3">
        <v>37</v>
      </c>
      <c r="B39" s="11" t="s">
        <v>48</v>
      </c>
      <c r="C39" s="11" t="s">
        <v>76</v>
      </c>
      <c r="D39" s="3">
        <v>2</v>
      </c>
      <c r="E39" s="19">
        <v>1.4E-3</v>
      </c>
      <c r="F39" s="14">
        <f t="shared" si="92"/>
        <v>6.2499999999999995E-3</v>
      </c>
      <c r="G39" s="17" t="str">
        <f t="shared" si="1"/>
        <v>No</v>
      </c>
      <c r="H39" s="23">
        <v>1E-3</v>
      </c>
      <c r="I39" s="27">
        <f t="shared" si="2"/>
        <v>7.9929661897530169E-4</v>
      </c>
      <c r="J39" s="31" t="str">
        <f t="shared" si="3"/>
        <v>No</v>
      </c>
      <c r="K39" s="30">
        <v>0</v>
      </c>
      <c r="L39" s="14">
        <f t="shared" si="4"/>
        <v>0</v>
      </c>
      <c r="M39" s="17" t="str">
        <f t="shared" si="5"/>
        <v>No</v>
      </c>
      <c r="N39" s="20">
        <v>0.24260000000000001</v>
      </c>
      <c r="O39" s="27">
        <f t="shared" si="6"/>
        <v>0.69097123326687548</v>
      </c>
      <c r="P39" s="31" t="str">
        <f t="shared" si="7"/>
        <v>Yes</v>
      </c>
      <c r="Q39" s="19">
        <v>0</v>
      </c>
      <c r="R39" s="14">
        <f t="shared" si="8"/>
        <v>0</v>
      </c>
      <c r="S39" s="17" t="str">
        <f t="shared" si="9"/>
        <v>No</v>
      </c>
      <c r="T39" s="20">
        <v>1.7567999999999999</v>
      </c>
      <c r="U39" s="27">
        <f t="shared" si="10"/>
        <v>0.88139674894641773</v>
      </c>
      <c r="V39" s="31" t="str">
        <f t="shared" si="11"/>
        <v>Yes</v>
      </c>
      <c r="W39" s="19">
        <v>2.3193000000000001</v>
      </c>
      <c r="X39" s="14">
        <f t="shared" si="12"/>
        <v>0.9446238295124314</v>
      </c>
      <c r="Y39" s="17" t="str">
        <f t="shared" si="13"/>
        <v>No</v>
      </c>
      <c r="Z39" s="20">
        <v>0.34089999999999998</v>
      </c>
      <c r="AA39" s="27">
        <f t="shared" si="14"/>
        <v>0.28420175072947057</v>
      </c>
      <c r="AB39" s="31" t="str">
        <f t="shared" si="15"/>
        <v>No</v>
      </c>
      <c r="AC39" s="19">
        <v>0</v>
      </c>
      <c r="AD39" s="14">
        <f t="shared" si="16"/>
        <v>0</v>
      </c>
      <c r="AE39" s="17" t="str">
        <f t="shared" si="17"/>
        <v>No</v>
      </c>
      <c r="AF39" s="20">
        <v>0</v>
      </c>
      <c r="AG39" s="27">
        <f t="shared" si="18"/>
        <v>0</v>
      </c>
      <c r="AH39" s="31" t="str">
        <f t="shared" si="19"/>
        <v>No</v>
      </c>
      <c r="AI39" s="41">
        <f t="shared" si="20"/>
        <v>11.654999999999999</v>
      </c>
      <c r="AJ39" s="42">
        <f t="shared" si="21"/>
        <v>0.62035123966942141</v>
      </c>
      <c r="AK39" s="41" t="str">
        <f t="shared" si="22"/>
        <v>No</v>
      </c>
      <c r="AL39" s="19">
        <v>2.4062999999999999</v>
      </c>
      <c r="AM39" s="35">
        <f t="shared" si="23"/>
        <v>1</v>
      </c>
      <c r="AN39" s="33" t="str">
        <f t="shared" si="24"/>
        <v>Yes</v>
      </c>
      <c r="AO39" s="20">
        <v>0</v>
      </c>
      <c r="AP39" s="27">
        <f t="shared" si="25"/>
        <v>0</v>
      </c>
      <c r="AQ39" s="31" t="str">
        <f t="shared" si="26"/>
        <v>No</v>
      </c>
      <c r="AR39" s="19">
        <v>2.3801000000000001</v>
      </c>
      <c r="AS39" s="35">
        <f t="shared" si="27"/>
        <v>0.95234475032010246</v>
      </c>
      <c r="AT39" s="33" t="str">
        <f t="shared" si="28"/>
        <v>No</v>
      </c>
      <c r="AU39" s="20">
        <v>0.66490000000000005</v>
      </c>
      <c r="AV39" s="27">
        <f t="shared" si="29"/>
        <v>0.51188738269030243</v>
      </c>
      <c r="AW39" s="31" t="str">
        <f t="shared" si="30"/>
        <v>No</v>
      </c>
      <c r="AX39" s="19">
        <v>0.10390000000000001</v>
      </c>
      <c r="AY39" s="35">
        <f t="shared" si="31"/>
        <v>0.17432885906040271</v>
      </c>
      <c r="AZ39" s="33" t="str">
        <f t="shared" si="32"/>
        <v>No</v>
      </c>
      <c r="BA39" s="20">
        <v>0.1101</v>
      </c>
      <c r="BB39" s="27">
        <f t="shared" si="33"/>
        <v>0.16783536585365855</v>
      </c>
      <c r="BC39" s="31" t="str">
        <f t="shared" si="34"/>
        <v>No</v>
      </c>
      <c r="BD39" s="19">
        <v>0.1101</v>
      </c>
      <c r="BE39" s="35">
        <f t="shared" si="35"/>
        <v>0.16783536585365855</v>
      </c>
      <c r="BF39" s="33" t="str">
        <f t="shared" si="36"/>
        <v>No</v>
      </c>
      <c r="BG39" s="20">
        <v>2.2909000000000002</v>
      </c>
      <c r="BH39" s="27">
        <f t="shared" si="37"/>
        <v>0.91749060422087303</v>
      </c>
      <c r="BI39" s="31" t="str">
        <f t="shared" si="38"/>
        <v>Yes</v>
      </c>
      <c r="BJ39" s="19">
        <v>9.3600000000000003E-2</v>
      </c>
      <c r="BK39" s="35">
        <f t="shared" si="39"/>
        <v>3.7440000000000001E-2</v>
      </c>
      <c r="BL39" s="33" t="str">
        <f t="shared" si="40"/>
        <v>No</v>
      </c>
      <c r="BM39" s="20">
        <v>0.65329999999999999</v>
      </c>
      <c r="BN39" s="27">
        <f t="shared" si="41"/>
        <v>0.59455970493314891</v>
      </c>
      <c r="BO39" s="31" t="str">
        <f t="shared" si="42"/>
        <v>Yes</v>
      </c>
      <c r="BP39" s="44">
        <f t="shared" si="43"/>
        <v>22.033000000000005</v>
      </c>
      <c r="BQ39" s="45">
        <f t="shared" si="44"/>
        <v>0.34583291241539582</v>
      </c>
      <c r="BR39" s="44" t="str">
        <f t="shared" si="45"/>
        <v>No</v>
      </c>
      <c r="BS39" s="19">
        <v>0</v>
      </c>
      <c r="BT39" s="35">
        <f t="shared" si="46"/>
        <v>0</v>
      </c>
      <c r="BU39" s="33" t="str">
        <f t="shared" si="47"/>
        <v>No</v>
      </c>
      <c r="BV39" s="20">
        <v>2.3668999999999998</v>
      </c>
      <c r="BW39" s="27">
        <f t="shared" si="48"/>
        <v>0.82223648323439713</v>
      </c>
      <c r="BX39" s="31" t="str">
        <f t="shared" si="49"/>
        <v>No</v>
      </c>
      <c r="BY39" s="19">
        <v>2.5</v>
      </c>
      <c r="BZ39" s="35">
        <f t="shared" si="50"/>
        <v>1</v>
      </c>
      <c r="CA39" s="33" t="str">
        <f t="shared" si="51"/>
        <v>Yes</v>
      </c>
      <c r="CB39" s="20">
        <v>1.9099999999999999E-2</v>
      </c>
      <c r="CC39" s="27">
        <f t="shared" si="52"/>
        <v>3.7806809184481392E-2</v>
      </c>
      <c r="CD39" s="31" t="str">
        <f t="shared" si="53"/>
        <v>No</v>
      </c>
      <c r="CE39" s="19">
        <v>0.2172</v>
      </c>
      <c r="CF39" s="35">
        <f t="shared" si="54"/>
        <v>0.11268959624011962</v>
      </c>
      <c r="CG39" s="33" t="str">
        <f t="shared" si="55"/>
        <v>Yes</v>
      </c>
      <c r="CH39" s="20">
        <v>0.19700000000000001</v>
      </c>
      <c r="CI39" s="27">
        <f t="shared" si="56"/>
        <v>0.37800201816347129</v>
      </c>
      <c r="CJ39" s="31" t="str">
        <f t="shared" si="57"/>
        <v>No</v>
      </c>
      <c r="CK39" s="19">
        <v>0.27529999999999999</v>
      </c>
      <c r="CL39" s="35">
        <f t="shared" si="58"/>
        <v>0.19407825167430381</v>
      </c>
      <c r="CM39" s="33" t="str">
        <f t="shared" si="59"/>
        <v>No</v>
      </c>
      <c r="CN39" s="20">
        <v>0</v>
      </c>
      <c r="CO39" s="27">
        <f t="shared" si="60"/>
        <v>0</v>
      </c>
      <c r="CP39" s="31" t="str">
        <f t="shared" si="61"/>
        <v>No</v>
      </c>
      <c r="CQ39" s="19">
        <v>0.43940000000000001</v>
      </c>
      <c r="CR39" s="35">
        <f t="shared" si="62"/>
        <v>0.79878048780487809</v>
      </c>
      <c r="CS39" s="33" t="str">
        <f t="shared" si="63"/>
        <v>Yes</v>
      </c>
      <c r="CT39" s="20">
        <v>0.16889999999999999</v>
      </c>
      <c r="CU39" s="27">
        <f t="shared" si="64"/>
        <v>0.31464232488822647</v>
      </c>
      <c r="CV39" s="31" t="str">
        <f t="shared" si="65"/>
        <v>No</v>
      </c>
      <c r="CW39" s="47">
        <f t="shared" si="66"/>
        <v>15.459499999999998</v>
      </c>
      <c r="CX39" s="48">
        <f t="shared" si="67"/>
        <v>0.65849733877955186</v>
      </c>
      <c r="CY39" s="47" t="str">
        <f t="shared" si="68"/>
        <v>No</v>
      </c>
      <c r="CZ39" s="19">
        <v>2.5</v>
      </c>
      <c r="DA39" s="35">
        <f t="shared" si="69"/>
        <v>1</v>
      </c>
      <c r="DB39" s="33" t="str">
        <f t="shared" si="70"/>
        <v>Yes</v>
      </c>
      <c r="DC39" s="20">
        <v>2</v>
      </c>
      <c r="DD39" s="27">
        <f t="shared" si="71"/>
        <v>0.8</v>
      </c>
      <c r="DE39" s="31" t="str">
        <f t="shared" si="72"/>
        <v>Yes</v>
      </c>
      <c r="DF39" s="19">
        <v>0</v>
      </c>
      <c r="DG39" s="35">
        <f t="shared" si="73"/>
        <v>0</v>
      </c>
      <c r="DH39" s="33" t="str">
        <f t="shared" si="74"/>
        <v>No</v>
      </c>
      <c r="DI39" s="20">
        <v>2.5</v>
      </c>
      <c r="DJ39" s="27">
        <f t="shared" si="75"/>
        <v>1</v>
      </c>
      <c r="DK39" s="31" t="str">
        <f t="shared" si="76"/>
        <v>Yes</v>
      </c>
      <c r="DL39" s="19">
        <v>2.2000000000000001E-3</v>
      </c>
      <c r="DM39" s="35">
        <f t="shared" si="77"/>
        <v>2.4719101123595509E-2</v>
      </c>
      <c r="DN39" s="33" t="str">
        <f t="shared" si="78"/>
        <v>No</v>
      </c>
      <c r="DO39" s="20">
        <v>2.5</v>
      </c>
      <c r="DP39" s="27">
        <f t="shared" si="79"/>
        <v>1</v>
      </c>
      <c r="DQ39" s="31" t="str">
        <f t="shared" si="80"/>
        <v>Yes</v>
      </c>
      <c r="DR39" s="19">
        <v>0.85950000000000004</v>
      </c>
      <c r="DS39" s="35">
        <f t="shared" si="81"/>
        <v>0.5283378411605606</v>
      </c>
      <c r="DT39" s="33" t="str">
        <f t="shared" si="82"/>
        <v>No</v>
      </c>
      <c r="DU39" s="20">
        <v>0.97750000000000004</v>
      </c>
      <c r="DV39" s="27">
        <f t="shared" si="83"/>
        <v>0.71158185921234629</v>
      </c>
      <c r="DW39" s="31" t="str">
        <f t="shared" si="84"/>
        <v>No</v>
      </c>
      <c r="DX39" s="19">
        <v>0.1099</v>
      </c>
      <c r="DY39" s="35">
        <f t="shared" si="85"/>
        <v>0.26942878156410888</v>
      </c>
      <c r="DZ39" s="33" t="str">
        <f t="shared" si="86"/>
        <v>No</v>
      </c>
      <c r="EA39" s="20">
        <v>1.075</v>
      </c>
      <c r="EB39" s="27">
        <f t="shared" si="87"/>
        <v>0.54271001615508885</v>
      </c>
      <c r="EC39" s="31" t="str">
        <f t="shared" si="88"/>
        <v>No</v>
      </c>
      <c r="ED39" s="50">
        <f t="shared" si="89"/>
        <v>31.310250000000003</v>
      </c>
      <c r="EE39" s="51">
        <f t="shared" si="90"/>
        <v>0.68592229871682997</v>
      </c>
      <c r="EF39" s="50" t="str">
        <f t="shared" si="91"/>
        <v>No</v>
      </c>
    </row>
    <row r="40" spans="1:136" x14ac:dyDescent="0.2">
      <c r="A40" s="3">
        <v>38</v>
      </c>
      <c r="B40" s="11" t="s">
        <v>48</v>
      </c>
      <c r="C40" s="11" t="s">
        <v>77</v>
      </c>
      <c r="D40" s="3">
        <v>2</v>
      </c>
      <c r="E40" s="19">
        <v>1.9800000000000002E-2</v>
      </c>
      <c r="F40" s="14">
        <f t="shared" si="92"/>
        <v>8.8392857142857148E-2</v>
      </c>
      <c r="G40" s="17" t="str">
        <f t="shared" si="1"/>
        <v>No</v>
      </c>
      <c r="H40" s="23">
        <v>0</v>
      </c>
      <c r="I40" s="27">
        <f t="shared" si="2"/>
        <v>0</v>
      </c>
      <c r="J40" s="31" t="str">
        <f t="shared" si="3"/>
        <v>No</v>
      </c>
      <c r="K40" s="30">
        <v>0</v>
      </c>
      <c r="L40" s="14">
        <f t="shared" si="4"/>
        <v>0</v>
      </c>
      <c r="M40" s="17" t="str">
        <f t="shared" si="5"/>
        <v>No</v>
      </c>
      <c r="N40" s="20">
        <v>0.10299999999999999</v>
      </c>
      <c r="O40" s="27">
        <f t="shared" si="6"/>
        <v>0.29336371404158357</v>
      </c>
      <c r="P40" s="31" t="str">
        <f t="shared" si="7"/>
        <v>No</v>
      </c>
      <c r="Q40" s="19">
        <v>0.1535</v>
      </c>
      <c r="R40" s="14">
        <f t="shared" si="8"/>
        <v>0.59774143302180693</v>
      </c>
      <c r="S40" s="17" t="str">
        <f t="shared" si="9"/>
        <v>Yes</v>
      </c>
      <c r="T40" s="20">
        <v>1.7567999999999999</v>
      </c>
      <c r="U40" s="27">
        <f t="shared" si="10"/>
        <v>0.88139674894641773</v>
      </c>
      <c r="V40" s="31" t="str">
        <f t="shared" si="11"/>
        <v>Yes</v>
      </c>
      <c r="W40" s="19">
        <v>2.34</v>
      </c>
      <c r="X40" s="14">
        <f t="shared" si="12"/>
        <v>0.96133354859541464</v>
      </c>
      <c r="Y40" s="17" t="str">
        <f t="shared" si="13"/>
        <v>No</v>
      </c>
      <c r="Z40" s="20">
        <v>0.45450000000000002</v>
      </c>
      <c r="AA40" s="27">
        <f t="shared" si="14"/>
        <v>0.37890787828261779</v>
      </c>
      <c r="AB40" s="31" t="str">
        <f t="shared" si="15"/>
        <v>No</v>
      </c>
      <c r="AC40" s="19">
        <v>5.9999999999999995E-4</v>
      </c>
      <c r="AD40" s="14">
        <f t="shared" si="16"/>
        <v>1.532567049808429E-3</v>
      </c>
      <c r="AE40" s="17" t="str">
        <f t="shared" si="17"/>
        <v>No</v>
      </c>
      <c r="AF40" s="20">
        <v>0</v>
      </c>
      <c r="AG40" s="27">
        <f t="shared" si="18"/>
        <v>0</v>
      </c>
      <c r="AH40" s="31" t="str">
        <f t="shared" si="19"/>
        <v>No</v>
      </c>
      <c r="AI40" s="41">
        <f t="shared" si="20"/>
        <v>12.070499999999999</v>
      </c>
      <c r="AJ40" s="42">
        <f t="shared" si="21"/>
        <v>0.65612086776859491</v>
      </c>
      <c r="AK40" s="41" t="str">
        <f t="shared" si="22"/>
        <v>No</v>
      </c>
      <c r="AL40" s="19">
        <v>2.3437999999999999</v>
      </c>
      <c r="AM40" s="35">
        <f t="shared" si="23"/>
        <v>0.94594828331747816</v>
      </c>
      <c r="AN40" s="33" t="str">
        <f t="shared" si="24"/>
        <v>Yes</v>
      </c>
      <c r="AO40" s="20">
        <v>1.875</v>
      </c>
      <c r="AP40" s="27">
        <f t="shared" si="25"/>
        <v>0.75</v>
      </c>
      <c r="AQ40" s="31" t="str">
        <f t="shared" si="26"/>
        <v>Yes</v>
      </c>
      <c r="AR40" s="19">
        <v>2.2483</v>
      </c>
      <c r="AS40" s="35">
        <f t="shared" si="27"/>
        <v>0.89960787451984625</v>
      </c>
      <c r="AT40" s="33" t="str">
        <f t="shared" si="28"/>
        <v>No</v>
      </c>
      <c r="AU40" s="20">
        <v>0.45390000000000003</v>
      </c>
      <c r="AV40" s="27">
        <f t="shared" si="29"/>
        <v>0.29186652763295101</v>
      </c>
      <c r="AW40" s="31" t="str">
        <f t="shared" si="30"/>
        <v>No</v>
      </c>
      <c r="AX40" s="19">
        <v>7.9699999999999993E-2</v>
      </c>
      <c r="AY40" s="35">
        <f t="shared" si="31"/>
        <v>0.13372483221476508</v>
      </c>
      <c r="AZ40" s="33" t="str">
        <f t="shared" si="32"/>
        <v>No</v>
      </c>
      <c r="BA40" s="20">
        <v>0.40139999999999998</v>
      </c>
      <c r="BB40" s="27">
        <f t="shared" si="33"/>
        <v>0.61189024390243896</v>
      </c>
      <c r="BC40" s="31" t="str">
        <f t="shared" si="34"/>
        <v>Yes</v>
      </c>
      <c r="BD40" s="19">
        <v>0.40139999999999998</v>
      </c>
      <c r="BE40" s="35">
        <f t="shared" si="35"/>
        <v>0.61189024390243896</v>
      </c>
      <c r="BF40" s="33" t="str">
        <f t="shared" si="36"/>
        <v>Yes</v>
      </c>
      <c r="BG40" s="20">
        <v>1.4052</v>
      </c>
      <c r="BH40" s="27">
        <f t="shared" si="37"/>
        <v>0.40537727666955764</v>
      </c>
      <c r="BI40" s="31" t="str">
        <f t="shared" si="38"/>
        <v>No</v>
      </c>
      <c r="BJ40" s="19">
        <v>0.13059999999999999</v>
      </c>
      <c r="BK40" s="35">
        <f t="shared" si="39"/>
        <v>5.2239999999999995E-2</v>
      </c>
      <c r="BL40" s="33" t="str">
        <f t="shared" si="40"/>
        <v>No</v>
      </c>
      <c r="BM40" s="20">
        <v>0.61960000000000004</v>
      </c>
      <c r="BN40" s="27">
        <f t="shared" si="41"/>
        <v>0.56348547717842334</v>
      </c>
      <c r="BO40" s="31" t="str">
        <f t="shared" si="42"/>
        <v>Yes</v>
      </c>
      <c r="BP40" s="44">
        <f t="shared" si="43"/>
        <v>24.897249999999996</v>
      </c>
      <c r="BQ40" s="45">
        <f t="shared" si="44"/>
        <v>0.57731083947873485</v>
      </c>
      <c r="BR40" s="44" t="str">
        <f t="shared" si="45"/>
        <v>No</v>
      </c>
      <c r="BS40" s="19">
        <v>0</v>
      </c>
      <c r="BT40" s="35">
        <f t="shared" si="46"/>
        <v>0</v>
      </c>
      <c r="BU40" s="33" t="str">
        <f t="shared" si="47"/>
        <v>No</v>
      </c>
      <c r="BV40" s="20">
        <v>2.4026999999999998</v>
      </c>
      <c r="BW40" s="27">
        <f t="shared" si="48"/>
        <v>0.87967270977057566</v>
      </c>
      <c r="BX40" s="31" t="str">
        <f t="shared" si="49"/>
        <v>No</v>
      </c>
      <c r="BY40" s="19">
        <v>1.25</v>
      </c>
      <c r="BZ40" s="35">
        <f t="shared" si="50"/>
        <v>0.5</v>
      </c>
      <c r="CA40" s="33" t="str">
        <f t="shared" si="51"/>
        <v>Yes</v>
      </c>
      <c r="CB40" s="20">
        <v>0.1525</v>
      </c>
      <c r="CC40" s="27">
        <f t="shared" si="52"/>
        <v>0.30186064924782263</v>
      </c>
      <c r="CD40" s="31" t="str">
        <f t="shared" si="53"/>
        <v>No</v>
      </c>
      <c r="CE40" s="19">
        <v>9.9199999999999997E-2</v>
      </c>
      <c r="CF40" s="35">
        <f t="shared" si="54"/>
        <v>4.9668874172185427E-2</v>
      </c>
      <c r="CG40" s="33" t="str">
        <f t="shared" si="55"/>
        <v>No</v>
      </c>
      <c r="CH40" s="20">
        <v>4.4600000000000001E-2</v>
      </c>
      <c r="CI40" s="27">
        <f t="shared" si="56"/>
        <v>7.0433905146316853E-2</v>
      </c>
      <c r="CJ40" s="31" t="str">
        <f t="shared" si="57"/>
        <v>No</v>
      </c>
      <c r="CK40" s="19">
        <v>0</v>
      </c>
      <c r="CL40" s="35">
        <f t="shared" si="58"/>
        <v>0</v>
      </c>
      <c r="CM40" s="33" t="str">
        <f t="shared" si="59"/>
        <v>No</v>
      </c>
      <c r="CN40" s="20">
        <v>1.29E-2</v>
      </c>
      <c r="CO40" s="27">
        <f t="shared" si="60"/>
        <v>6.2049062049062048E-2</v>
      </c>
      <c r="CP40" s="31" t="str">
        <f t="shared" si="61"/>
        <v>No</v>
      </c>
      <c r="CQ40" s="19">
        <v>0.3931</v>
      </c>
      <c r="CR40" s="35">
        <f t="shared" si="62"/>
        <v>0.70142977291841879</v>
      </c>
      <c r="CS40" s="33" t="str">
        <f t="shared" si="63"/>
        <v>Yes</v>
      </c>
      <c r="CT40" s="20">
        <v>0.10290000000000001</v>
      </c>
      <c r="CU40" s="27">
        <f t="shared" si="64"/>
        <v>0.19169150521609538</v>
      </c>
      <c r="CV40" s="31" t="str">
        <f t="shared" si="65"/>
        <v>No</v>
      </c>
      <c r="CW40" s="47">
        <f t="shared" si="66"/>
        <v>11.144749999999998</v>
      </c>
      <c r="CX40" s="48">
        <f t="shared" si="67"/>
        <v>0.3533145898537654</v>
      </c>
      <c r="CY40" s="47" t="str">
        <f t="shared" si="68"/>
        <v>No</v>
      </c>
      <c r="CZ40" s="19">
        <v>2.5</v>
      </c>
      <c r="DA40" s="35">
        <f t="shared" si="69"/>
        <v>1</v>
      </c>
      <c r="DB40" s="33" t="str">
        <f t="shared" si="70"/>
        <v>Yes</v>
      </c>
      <c r="DC40" s="20">
        <v>2.5</v>
      </c>
      <c r="DD40" s="27">
        <f t="shared" si="71"/>
        <v>1</v>
      </c>
      <c r="DE40" s="31" t="str">
        <f t="shared" si="72"/>
        <v>Yes</v>
      </c>
      <c r="DF40" s="19">
        <v>2.5</v>
      </c>
      <c r="DG40" s="35">
        <f t="shared" si="73"/>
        <v>1</v>
      </c>
      <c r="DH40" s="33" t="str">
        <f t="shared" si="74"/>
        <v>Yes</v>
      </c>
      <c r="DI40" s="20">
        <v>2.5</v>
      </c>
      <c r="DJ40" s="27">
        <f t="shared" si="75"/>
        <v>1</v>
      </c>
      <c r="DK40" s="31" t="str">
        <f t="shared" si="76"/>
        <v>Yes</v>
      </c>
      <c r="DL40" s="19">
        <v>0</v>
      </c>
      <c r="DM40" s="35">
        <f t="shared" si="77"/>
        <v>0</v>
      </c>
      <c r="DN40" s="33" t="str">
        <f t="shared" si="78"/>
        <v>No</v>
      </c>
      <c r="DO40" s="20">
        <v>1.25</v>
      </c>
      <c r="DP40" s="27">
        <f t="shared" si="79"/>
        <v>0.5</v>
      </c>
      <c r="DQ40" s="31" t="str">
        <f t="shared" si="80"/>
        <v>Yes</v>
      </c>
      <c r="DR40" s="19">
        <v>0.83909999999999996</v>
      </c>
      <c r="DS40" s="35">
        <f t="shared" si="81"/>
        <v>0.51579788541922789</v>
      </c>
      <c r="DT40" s="33" t="str">
        <f t="shared" si="82"/>
        <v>No</v>
      </c>
      <c r="DU40" s="20">
        <v>0.69440000000000002</v>
      </c>
      <c r="DV40" s="27">
        <f t="shared" si="83"/>
        <v>0.50549610540875012</v>
      </c>
      <c r="DW40" s="31" t="str">
        <f t="shared" si="84"/>
        <v>No</v>
      </c>
      <c r="DX40" s="19">
        <v>0.29770000000000002</v>
      </c>
      <c r="DY40" s="35">
        <f t="shared" si="85"/>
        <v>0.72983574405491547</v>
      </c>
      <c r="DZ40" s="33" t="str">
        <f t="shared" si="86"/>
        <v>Yes</v>
      </c>
      <c r="EA40" s="20">
        <v>0</v>
      </c>
      <c r="EB40" s="27">
        <f t="shared" si="87"/>
        <v>0</v>
      </c>
      <c r="EC40" s="31" t="str">
        <f t="shared" si="88"/>
        <v>No</v>
      </c>
      <c r="ED40" s="50">
        <f t="shared" si="89"/>
        <v>32.703000000000003</v>
      </c>
      <c r="EE40" s="51">
        <f t="shared" si="90"/>
        <v>0.73093829794110998</v>
      </c>
      <c r="EF40" s="50" t="str">
        <f t="shared" si="91"/>
        <v>No</v>
      </c>
    </row>
    <row r="41" spans="1:136" x14ac:dyDescent="0.2">
      <c r="A41" s="3">
        <v>39</v>
      </c>
      <c r="B41" s="11" t="s">
        <v>48</v>
      </c>
      <c r="C41" s="11" t="s">
        <v>78</v>
      </c>
      <c r="D41" s="3">
        <v>2</v>
      </c>
      <c r="E41" s="17">
        <v>8.0999999999999996E-3</v>
      </c>
      <c r="F41" s="14">
        <f t="shared" si="92"/>
        <v>3.6160714285714282E-2</v>
      </c>
      <c r="G41" s="17" t="str">
        <f t="shared" si="1"/>
        <v>No</v>
      </c>
      <c r="H41" s="22">
        <v>1.5E-3</v>
      </c>
      <c r="I41" s="27">
        <f t="shared" si="2"/>
        <v>1.1989449284629525E-3</v>
      </c>
      <c r="J41" s="31" t="str">
        <f t="shared" si="3"/>
        <v>No</v>
      </c>
      <c r="K41" s="29">
        <v>0.3911</v>
      </c>
      <c r="L41" s="14">
        <f t="shared" si="4"/>
        <v>0.31509829197550754</v>
      </c>
      <c r="M41" s="17" t="str">
        <f t="shared" si="5"/>
        <v>Yes</v>
      </c>
      <c r="N41" s="18">
        <v>0.1105</v>
      </c>
      <c r="O41" s="27">
        <f t="shared" si="6"/>
        <v>0.31472514953004838</v>
      </c>
      <c r="P41" s="31" t="str">
        <f t="shared" si="7"/>
        <v>No</v>
      </c>
      <c r="Q41" s="17">
        <v>4.2700000000000002E-2</v>
      </c>
      <c r="R41" s="14">
        <f t="shared" si="8"/>
        <v>0.16627725856697823</v>
      </c>
      <c r="S41" s="17" t="str">
        <f t="shared" si="9"/>
        <v>No</v>
      </c>
      <c r="T41" s="18">
        <v>1.7567999999999999</v>
      </c>
      <c r="U41" s="27">
        <f t="shared" si="10"/>
        <v>0.88139674894641773</v>
      </c>
      <c r="V41" s="31" t="str">
        <f t="shared" si="11"/>
        <v>Yes</v>
      </c>
      <c r="W41" s="17">
        <v>2.0059</v>
      </c>
      <c r="X41" s="14">
        <f t="shared" si="12"/>
        <v>0.69163706813044878</v>
      </c>
      <c r="Y41" s="17" t="str">
        <f t="shared" si="13"/>
        <v>No</v>
      </c>
      <c r="Z41" s="18">
        <v>0.30299999999999999</v>
      </c>
      <c r="AA41" s="27">
        <f t="shared" si="14"/>
        <v>0.25260525218841184</v>
      </c>
      <c r="AB41" s="31" t="str">
        <f t="shared" si="15"/>
        <v>No</v>
      </c>
      <c r="AC41" s="17">
        <v>1.8E-3</v>
      </c>
      <c r="AD41" s="14">
        <f t="shared" si="16"/>
        <v>4.5977011494252873E-3</v>
      </c>
      <c r="AE41" s="17" t="str">
        <f t="shared" si="17"/>
        <v>No</v>
      </c>
      <c r="AF41" s="18">
        <v>2.9499999999999998E-2</v>
      </c>
      <c r="AG41" s="27">
        <f t="shared" si="18"/>
        <v>0.22903726708074534</v>
      </c>
      <c r="AH41" s="31" t="str">
        <f t="shared" si="19"/>
        <v>Yes</v>
      </c>
      <c r="AI41" s="41">
        <f t="shared" si="20"/>
        <v>11.62725</v>
      </c>
      <c r="AJ41" s="42">
        <f t="shared" si="21"/>
        <v>0.61796229338842967</v>
      </c>
      <c r="AK41" s="41" t="str">
        <f t="shared" si="22"/>
        <v>No</v>
      </c>
      <c r="AL41" s="17">
        <v>1.25</v>
      </c>
      <c r="AM41" s="35">
        <f t="shared" si="23"/>
        <v>0</v>
      </c>
      <c r="AN41" s="33" t="str">
        <f t="shared" si="24"/>
        <v>No</v>
      </c>
      <c r="AO41" s="18">
        <v>1.25</v>
      </c>
      <c r="AP41" s="27">
        <f t="shared" si="25"/>
        <v>0.5</v>
      </c>
      <c r="AQ41" s="31" t="str">
        <f t="shared" si="26"/>
        <v>Yes</v>
      </c>
      <c r="AR41" s="17">
        <v>2.2564000000000002</v>
      </c>
      <c r="AS41" s="35">
        <f t="shared" si="27"/>
        <v>0.90284891165172865</v>
      </c>
      <c r="AT41" s="33" t="str">
        <f t="shared" si="28"/>
        <v>No</v>
      </c>
      <c r="AU41" s="18">
        <v>0.47339999999999999</v>
      </c>
      <c r="AV41" s="27">
        <f t="shared" si="29"/>
        <v>0.31220020855057351</v>
      </c>
      <c r="AW41" s="31" t="str">
        <f t="shared" si="30"/>
        <v>No</v>
      </c>
      <c r="AX41" s="17">
        <v>5.1700000000000003E-2</v>
      </c>
      <c r="AY41" s="35">
        <f t="shared" si="31"/>
        <v>8.6744966442953028E-2</v>
      </c>
      <c r="AZ41" s="33" t="str">
        <f t="shared" si="32"/>
        <v>No</v>
      </c>
      <c r="BA41" s="18">
        <v>0.14419999999999999</v>
      </c>
      <c r="BB41" s="27">
        <f t="shared" si="33"/>
        <v>0.21981707317073168</v>
      </c>
      <c r="BC41" s="31" t="str">
        <f t="shared" si="34"/>
        <v>No</v>
      </c>
      <c r="BD41" s="17">
        <v>0.14419999999999999</v>
      </c>
      <c r="BE41" s="35">
        <f t="shared" si="35"/>
        <v>0.21981707317073168</v>
      </c>
      <c r="BF41" s="33" t="str">
        <f t="shared" si="36"/>
        <v>No</v>
      </c>
      <c r="BG41" s="18">
        <v>2.1800000000000002</v>
      </c>
      <c r="BH41" s="27">
        <f t="shared" si="37"/>
        <v>0.85336802544087886</v>
      </c>
      <c r="BI41" s="31" t="str">
        <f t="shared" si="38"/>
        <v>No</v>
      </c>
      <c r="BJ41" s="17">
        <v>9.0200000000000002E-2</v>
      </c>
      <c r="BK41" s="35">
        <f t="shared" si="39"/>
        <v>3.6080000000000001E-2</v>
      </c>
      <c r="BL41" s="33" t="str">
        <f t="shared" si="40"/>
        <v>No</v>
      </c>
      <c r="BM41" s="18">
        <v>0.5131</v>
      </c>
      <c r="BN41" s="27">
        <f t="shared" si="41"/>
        <v>0.46528354080221301</v>
      </c>
      <c r="BO41" s="31" t="str">
        <f t="shared" si="42"/>
        <v>No</v>
      </c>
      <c r="BP41" s="44">
        <f t="shared" si="43"/>
        <v>20.883000000000003</v>
      </c>
      <c r="BQ41" s="45">
        <f t="shared" si="44"/>
        <v>0.25289423174058001</v>
      </c>
      <c r="BR41" s="44" t="str">
        <f t="shared" si="45"/>
        <v>No</v>
      </c>
      <c r="BS41" s="17">
        <v>5.0000000000000001E-4</v>
      </c>
      <c r="BT41" s="35">
        <f t="shared" si="46"/>
        <v>7.9377678996666136E-4</v>
      </c>
      <c r="BU41" s="33" t="str">
        <f t="shared" si="47"/>
        <v>No</v>
      </c>
      <c r="BV41" s="18">
        <v>2.2967</v>
      </c>
      <c r="BW41" s="27">
        <f t="shared" si="48"/>
        <v>0.70961013957965657</v>
      </c>
      <c r="BX41" s="31" t="str">
        <f t="shared" si="49"/>
        <v>No</v>
      </c>
      <c r="BY41" s="17">
        <v>2.5</v>
      </c>
      <c r="BZ41" s="35">
        <f t="shared" si="50"/>
        <v>1</v>
      </c>
      <c r="CA41" s="33" t="str">
        <f t="shared" si="51"/>
        <v>Yes</v>
      </c>
      <c r="CB41" s="18">
        <v>4.3499999999999997E-2</v>
      </c>
      <c r="CC41" s="27">
        <f t="shared" si="52"/>
        <v>8.6104513064133012E-2</v>
      </c>
      <c r="CD41" s="31" t="str">
        <f t="shared" si="53"/>
        <v>No</v>
      </c>
      <c r="CE41" s="17">
        <v>0.1229</v>
      </c>
      <c r="CF41" s="35">
        <f t="shared" si="54"/>
        <v>6.2326425977355264E-2</v>
      </c>
      <c r="CG41" s="33" t="str">
        <f t="shared" si="55"/>
        <v>No</v>
      </c>
      <c r="CH41" s="18">
        <v>0.18210000000000001</v>
      </c>
      <c r="CI41" s="27">
        <f t="shared" si="56"/>
        <v>0.3479313824419778</v>
      </c>
      <c r="CJ41" s="31" t="str">
        <f t="shared" si="57"/>
        <v>No</v>
      </c>
      <c r="CK41" s="17">
        <v>9.6699999999999994E-2</v>
      </c>
      <c r="CL41" s="35">
        <f t="shared" si="58"/>
        <v>6.817060274938315E-2</v>
      </c>
      <c r="CM41" s="33" t="str">
        <f t="shared" si="59"/>
        <v>No</v>
      </c>
      <c r="CN41" s="18">
        <v>0</v>
      </c>
      <c r="CO41" s="27">
        <f t="shared" si="60"/>
        <v>0</v>
      </c>
      <c r="CP41" s="31" t="str">
        <f t="shared" si="61"/>
        <v>No</v>
      </c>
      <c r="CQ41" s="17">
        <v>0.3206</v>
      </c>
      <c r="CR41" s="35">
        <f t="shared" si="62"/>
        <v>0.54899074852817487</v>
      </c>
      <c r="CS41" s="33" t="str">
        <f t="shared" si="63"/>
        <v>No</v>
      </c>
      <c r="CT41" s="18">
        <v>7.6300000000000007E-2</v>
      </c>
      <c r="CU41" s="27">
        <f t="shared" si="64"/>
        <v>0.14213859910581222</v>
      </c>
      <c r="CV41" s="31" t="str">
        <f t="shared" si="65"/>
        <v>No</v>
      </c>
      <c r="CW41" s="47">
        <f t="shared" si="66"/>
        <v>14.098249999999998</v>
      </c>
      <c r="CX41" s="48">
        <f t="shared" si="67"/>
        <v>0.56221597439569959</v>
      </c>
      <c r="CY41" s="47" t="str">
        <f t="shared" si="68"/>
        <v>No</v>
      </c>
      <c r="CZ41" s="17">
        <v>1.25</v>
      </c>
      <c r="DA41" s="35">
        <f t="shared" si="69"/>
        <v>0.5</v>
      </c>
      <c r="DB41" s="33" t="str">
        <f t="shared" si="70"/>
        <v>Yes</v>
      </c>
      <c r="DC41" s="18">
        <v>2.5</v>
      </c>
      <c r="DD41" s="27">
        <f t="shared" si="71"/>
        <v>1</v>
      </c>
      <c r="DE41" s="31" t="str">
        <f t="shared" si="72"/>
        <v>Yes</v>
      </c>
      <c r="DF41" s="17">
        <v>2.5</v>
      </c>
      <c r="DG41" s="35">
        <f t="shared" si="73"/>
        <v>1</v>
      </c>
      <c r="DH41" s="33" t="str">
        <f t="shared" si="74"/>
        <v>Yes</v>
      </c>
      <c r="DI41" s="18">
        <v>2.5</v>
      </c>
      <c r="DJ41" s="27">
        <f t="shared" si="75"/>
        <v>1</v>
      </c>
      <c r="DK41" s="31" t="str">
        <f t="shared" si="76"/>
        <v>Yes</v>
      </c>
      <c r="DL41" s="17">
        <v>2.2000000000000001E-3</v>
      </c>
      <c r="DM41" s="35">
        <f t="shared" si="77"/>
        <v>2.4719101123595509E-2</v>
      </c>
      <c r="DN41" s="33" t="str">
        <f t="shared" si="78"/>
        <v>No</v>
      </c>
      <c r="DO41" s="18">
        <v>2.5</v>
      </c>
      <c r="DP41" s="27">
        <f t="shared" si="79"/>
        <v>1</v>
      </c>
      <c r="DQ41" s="31" t="str">
        <f t="shared" si="80"/>
        <v>Yes</v>
      </c>
      <c r="DR41" s="17">
        <v>0.85329999999999995</v>
      </c>
      <c r="DS41" s="35">
        <f t="shared" si="81"/>
        <v>0.52452667814113596</v>
      </c>
      <c r="DT41" s="33" t="str">
        <f t="shared" si="82"/>
        <v>No</v>
      </c>
      <c r="DU41" s="18">
        <v>0.73819999999999997</v>
      </c>
      <c r="DV41" s="27">
        <f t="shared" si="83"/>
        <v>0.53738079638931358</v>
      </c>
      <c r="DW41" s="31" t="str">
        <f t="shared" si="84"/>
        <v>No</v>
      </c>
      <c r="DX41" s="17">
        <v>0.22720000000000001</v>
      </c>
      <c r="DY41" s="35">
        <f t="shared" si="85"/>
        <v>0.5569992645256191</v>
      </c>
      <c r="DZ41" s="33" t="str">
        <f t="shared" si="86"/>
        <v>Yes</v>
      </c>
      <c r="EA41" s="18">
        <v>0.77810000000000001</v>
      </c>
      <c r="EB41" s="27">
        <f t="shared" si="87"/>
        <v>0.3928210823909532</v>
      </c>
      <c r="EC41" s="31" t="str">
        <f t="shared" si="88"/>
        <v>No</v>
      </c>
      <c r="ED41" s="50">
        <f t="shared" si="89"/>
        <v>34.622500000000002</v>
      </c>
      <c r="EE41" s="51">
        <f t="shared" si="90"/>
        <v>0.79297973431591195</v>
      </c>
      <c r="EF41" s="50" t="str">
        <f t="shared" si="91"/>
        <v>No</v>
      </c>
    </row>
    <row r="42" spans="1:136" x14ac:dyDescent="0.2">
      <c r="A42" s="3">
        <v>40</v>
      </c>
      <c r="B42" s="11" t="s">
        <v>59</v>
      </c>
      <c r="C42" s="11" t="s">
        <v>79</v>
      </c>
      <c r="D42" s="3">
        <v>2</v>
      </c>
      <c r="E42" s="17">
        <v>4.7999999999999996E-3</v>
      </c>
      <c r="F42" s="14">
        <f t="shared" si="92"/>
        <v>2.1428571428571425E-2</v>
      </c>
      <c r="G42" s="17" t="str">
        <f t="shared" si="1"/>
        <v>No</v>
      </c>
      <c r="H42" s="22">
        <v>8.9999999999999998E-4</v>
      </c>
      <c r="I42" s="27">
        <f t="shared" si="2"/>
        <v>7.1936695707777146E-4</v>
      </c>
      <c r="J42" s="31" t="str">
        <f t="shared" si="3"/>
        <v>No</v>
      </c>
      <c r="K42" s="29">
        <v>6.6500000000000004E-2</v>
      </c>
      <c r="L42" s="14">
        <f t="shared" si="4"/>
        <v>5.3577183370931356E-2</v>
      </c>
      <c r="M42" s="17" t="str">
        <f t="shared" si="5"/>
        <v>No</v>
      </c>
      <c r="N42" s="18">
        <v>9.5500000000000002E-2</v>
      </c>
      <c r="O42" s="27">
        <f t="shared" si="6"/>
        <v>0.27200227855311876</v>
      </c>
      <c r="P42" s="31" t="str">
        <f t="shared" si="7"/>
        <v>No</v>
      </c>
      <c r="Q42" s="17">
        <v>0.02</v>
      </c>
      <c r="R42" s="14">
        <f t="shared" si="8"/>
        <v>7.7881619937694713E-2</v>
      </c>
      <c r="S42" s="17" t="str">
        <f t="shared" si="9"/>
        <v>No</v>
      </c>
      <c r="T42" s="18">
        <v>0.54049999999999998</v>
      </c>
      <c r="U42" s="27">
        <f t="shared" si="10"/>
        <v>0.27117198474814369</v>
      </c>
      <c r="V42" s="31" t="str">
        <f t="shared" si="11"/>
        <v>Yes</v>
      </c>
      <c r="W42" s="17">
        <v>2.2822</v>
      </c>
      <c r="X42" s="14">
        <f t="shared" si="12"/>
        <v>0.91467549241201151</v>
      </c>
      <c r="Y42" s="17" t="str">
        <f t="shared" si="13"/>
        <v>No</v>
      </c>
      <c r="Z42" s="18">
        <v>6.3100000000000003E-2</v>
      </c>
      <c r="AA42" s="27">
        <f t="shared" si="14"/>
        <v>5.260525218841184E-2</v>
      </c>
      <c r="AB42" s="31" t="str">
        <f t="shared" si="15"/>
        <v>No</v>
      </c>
      <c r="AC42" s="17">
        <v>4.4000000000000003E-3</v>
      </c>
      <c r="AD42" s="14">
        <f t="shared" si="16"/>
        <v>1.123882503192848E-2</v>
      </c>
      <c r="AE42" s="17" t="str">
        <f t="shared" si="17"/>
        <v>No</v>
      </c>
      <c r="AF42" s="18">
        <v>6.6900000000000001E-2</v>
      </c>
      <c r="AG42" s="27">
        <f t="shared" si="18"/>
        <v>0.51940993788819878</v>
      </c>
      <c r="AH42" s="31" t="str">
        <f t="shared" si="19"/>
        <v>Yes</v>
      </c>
      <c r="AI42" s="41">
        <f t="shared" si="20"/>
        <v>7.8620000000000001</v>
      </c>
      <c r="AJ42" s="42">
        <f t="shared" si="21"/>
        <v>0.29381887052341599</v>
      </c>
      <c r="AK42" s="41" t="str">
        <f t="shared" si="22"/>
        <v>No</v>
      </c>
      <c r="AL42" s="17">
        <v>2.375</v>
      </c>
      <c r="AM42" s="35">
        <f t="shared" si="23"/>
        <v>0.9729309002853932</v>
      </c>
      <c r="AN42" s="33" t="str">
        <f t="shared" si="24"/>
        <v>Yes</v>
      </c>
      <c r="AO42" s="18">
        <v>1.875</v>
      </c>
      <c r="AP42" s="27">
        <f t="shared" si="25"/>
        <v>0.75</v>
      </c>
      <c r="AQ42" s="31" t="str">
        <f t="shared" si="26"/>
        <v>Yes</v>
      </c>
      <c r="AR42" s="17">
        <v>2.4190999999999998</v>
      </c>
      <c r="AS42" s="35">
        <f t="shared" si="27"/>
        <v>0.96794974391805366</v>
      </c>
      <c r="AT42" s="33" t="str">
        <f t="shared" si="28"/>
        <v>Yes</v>
      </c>
      <c r="AU42" s="18">
        <v>0.62860000000000005</v>
      </c>
      <c r="AV42" s="27">
        <f t="shared" si="29"/>
        <v>0.47403545359749744</v>
      </c>
      <c r="AW42" s="31" t="str">
        <f t="shared" si="30"/>
        <v>No</v>
      </c>
      <c r="AX42" s="17">
        <v>6.2799999999999995E-2</v>
      </c>
      <c r="AY42" s="35">
        <f t="shared" si="31"/>
        <v>0.10536912751677852</v>
      </c>
      <c r="AZ42" s="33" t="str">
        <f t="shared" si="32"/>
        <v>No</v>
      </c>
      <c r="BA42" s="18">
        <v>0.25319999999999998</v>
      </c>
      <c r="BB42" s="27">
        <f t="shared" si="33"/>
        <v>0.38597560975609752</v>
      </c>
      <c r="BC42" s="31" t="str">
        <f t="shared" si="34"/>
        <v>No</v>
      </c>
      <c r="BD42" s="17">
        <v>0.25319999999999998</v>
      </c>
      <c r="BE42" s="35">
        <f t="shared" si="35"/>
        <v>0.38597560975609752</v>
      </c>
      <c r="BF42" s="33" t="str">
        <f t="shared" si="36"/>
        <v>No</v>
      </c>
      <c r="BG42" s="18">
        <v>1.2977000000000001</v>
      </c>
      <c r="BH42" s="27">
        <f t="shared" si="37"/>
        <v>0.34322058398381039</v>
      </c>
      <c r="BI42" s="31" t="str">
        <f t="shared" si="38"/>
        <v>No</v>
      </c>
      <c r="BJ42" s="17">
        <v>0.15820000000000001</v>
      </c>
      <c r="BK42" s="35">
        <f t="shared" si="39"/>
        <v>6.3280000000000003E-2</v>
      </c>
      <c r="BL42" s="33" t="str">
        <f t="shared" si="40"/>
        <v>No</v>
      </c>
      <c r="BM42" s="18">
        <v>0.20469999999999999</v>
      </c>
      <c r="BN42" s="27">
        <f t="shared" si="41"/>
        <v>0.18091286307053941</v>
      </c>
      <c r="BO42" s="31" t="str">
        <f t="shared" si="42"/>
        <v>No</v>
      </c>
      <c r="BP42" s="44">
        <f t="shared" si="43"/>
        <v>23.818749999999998</v>
      </c>
      <c r="BQ42" s="45">
        <f t="shared" si="44"/>
        <v>0.49015052025457095</v>
      </c>
      <c r="BR42" s="44" t="str">
        <f t="shared" si="45"/>
        <v>No</v>
      </c>
      <c r="BS42" s="17">
        <v>0</v>
      </c>
      <c r="BT42" s="35">
        <f t="shared" si="46"/>
        <v>0</v>
      </c>
      <c r="BU42" s="33" t="str">
        <f t="shared" si="47"/>
        <v>No</v>
      </c>
      <c r="BV42" s="18">
        <v>2.4272</v>
      </c>
      <c r="BW42" s="27">
        <f t="shared" si="48"/>
        <v>0.91897962457885451</v>
      </c>
      <c r="BX42" s="31" t="str">
        <f t="shared" si="49"/>
        <v>No</v>
      </c>
      <c r="BY42" s="17">
        <v>2.5</v>
      </c>
      <c r="BZ42" s="35">
        <f t="shared" si="50"/>
        <v>1</v>
      </c>
      <c r="CA42" s="33" t="str">
        <f t="shared" si="51"/>
        <v>Yes</v>
      </c>
      <c r="CB42" s="18">
        <v>5.8200000000000002E-2</v>
      </c>
      <c r="CC42" s="27">
        <f t="shared" si="52"/>
        <v>0.1152019002375297</v>
      </c>
      <c r="CD42" s="31" t="str">
        <f t="shared" si="53"/>
        <v>No</v>
      </c>
      <c r="CE42" s="17">
        <v>7.2400000000000006E-2</v>
      </c>
      <c r="CF42" s="35">
        <f t="shared" si="54"/>
        <v>3.5355693227942749E-2</v>
      </c>
      <c r="CG42" s="33" t="str">
        <f t="shared" si="55"/>
        <v>No</v>
      </c>
      <c r="CH42" s="18">
        <v>0.22309999999999999</v>
      </c>
      <c r="CI42" s="27">
        <f t="shared" si="56"/>
        <v>0.43067608476286573</v>
      </c>
      <c r="CJ42" s="31" t="str">
        <f t="shared" si="57"/>
        <v>No</v>
      </c>
      <c r="CK42" s="17">
        <v>0</v>
      </c>
      <c r="CL42" s="35">
        <f t="shared" si="58"/>
        <v>0</v>
      </c>
      <c r="CM42" s="33" t="str">
        <f t="shared" si="59"/>
        <v>No</v>
      </c>
      <c r="CN42" s="18">
        <v>0</v>
      </c>
      <c r="CO42" s="27">
        <f t="shared" si="60"/>
        <v>0</v>
      </c>
      <c r="CP42" s="31" t="str">
        <f t="shared" si="61"/>
        <v>No</v>
      </c>
      <c r="CQ42" s="17">
        <v>0.3569</v>
      </c>
      <c r="CR42" s="35">
        <f t="shared" si="62"/>
        <v>0.62531539108494527</v>
      </c>
      <c r="CS42" s="33" t="str">
        <f t="shared" si="63"/>
        <v>No</v>
      </c>
      <c r="CT42" s="18">
        <v>5.3199999999999997E-2</v>
      </c>
      <c r="CU42" s="27">
        <f t="shared" si="64"/>
        <v>9.9105812220566303E-2</v>
      </c>
      <c r="CV42" s="31" t="str">
        <f t="shared" si="65"/>
        <v>No</v>
      </c>
      <c r="CW42" s="47">
        <f t="shared" si="66"/>
        <v>14.227499999999999</v>
      </c>
      <c r="CX42" s="48">
        <f t="shared" si="67"/>
        <v>0.57135784131699463</v>
      </c>
      <c r="CY42" s="47" t="str">
        <f t="shared" si="68"/>
        <v>No</v>
      </c>
      <c r="CZ42" s="17">
        <v>0.625</v>
      </c>
      <c r="DA42" s="35">
        <f t="shared" si="69"/>
        <v>0.25</v>
      </c>
      <c r="DB42" s="33" t="str">
        <f t="shared" si="70"/>
        <v>Yes</v>
      </c>
      <c r="DC42" s="18">
        <v>2.5</v>
      </c>
      <c r="DD42" s="27">
        <f t="shared" si="71"/>
        <v>1</v>
      </c>
      <c r="DE42" s="31" t="str">
        <f t="shared" si="72"/>
        <v>Yes</v>
      </c>
      <c r="DF42" s="17">
        <v>2.5</v>
      </c>
      <c r="DG42" s="35">
        <f t="shared" si="73"/>
        <v>1</v>
      </c>
      <c r="DH42" s="33" t="str">
        <f t="shared" si="74"/>
        <v>Yes</v>
      </c>
      <c r="DI42" s="18">
        <v>2.5</v>
      </c>
      <c r="DJ42" s="27">
        <f t="shared" si="75"/>
        <v>1</v>
      </c>
      <c r="DK42" s="31" t="str">
        <f t="shared" si="76"/>
        <v>Yes</v>
      </c>
      <c r="DL42" s="17">
        <v>2.0999999999999999E-3</v>
      </c>
      <c r="DM42" s="35">
        <f t="shared" si="77"/>
        <v>2.3595505617977526E-2</v>
      </c>
      <c r="DN42" s="33" t="str">
        <f t="shared" si="78"/>
        <v>No</v>
      </c>
      <c r="DO42" s="18">
        <v>1.25</v>
      </c>
      <c r="DP42" s="27">
        <f t="shared" si="79"/>
        <v>0.5</v>
      </c>
      <c r="DQ42" s="31" t="str">
        <f t="shared" si="80"/>
        <v>Yes</v>
      </c>
      <c r="DR42" s="17">
        <v>0.92659999999999998</v>
      </c>
      <c r="DS42" s="35">
        <f t="shared" si="81"/>
        <v>0.56958446029014009</v>
      </c>
      <c r="DT42" s="33" t="str">
        <f t="shared" si="82"/>
        <v>Yes</v>
      </c>
      <c r="DU42" s="18">
        <v>0.97399999999999998</v>
      </c>
      <c r="DV42" s="27">
        <f t="shared" si="83"/>
        <v>0.70903399577782633</v>
      </c>
      <c r="DW42" s="31" t="str">
        <f t="shared" si="84"/>
        <v>No</v>
      </c>
      <c r="DX42" s="17">
        <v>6.2899999999999998E-2</v>
      </c>
      <c r="DY42" s="35">
        <f t="shared" si="85"/>
        <v>0.15420446187791126</v>
      </c>
      <c r="DZ42" s="33" t="str">
        <f t="shared" si="86"/>
        <v>No</v>
      </c>
      <c r="EA42" s="18">
        <v>1.5</v>
      </c>
      <c r="EB42" s="27">
        <f t="shared" si="87"/>
        <v>0.75726978998384498</v>
      </c>
      <c r="EC42" s="31" t="str">
        <f t="shared" si="88"/>
        <v>No</v>
      </c>
      <c r="ED42" s="50">
        <f t="shared" si="89"/>
        <v>32.101500000000001</v>
      </c>
      <c r="EE42" s="51">
        <f t="shared" si="90"/>
        <v>0.71149681631597661</v>
      </c>
      <c r="EF42" s="50" t="str">
        <f t="shared" si="91"/>
        <v>No</v>
      </c>
    </row>
    <row r="43" spans="1:136" x14ac:dyDescent="0.2">
      <c r="A43" s="3">
        <v>41</v>
      </c>
      <c r="B43" s="11" t="s">
        <v>48</v>
      </c>
      <c r="C43" s="11" t="s">
        <v>80</v>
      </c>
      <c r="D43" s="3">
        <v>2</v>
      </c>
      <c r="E43" s="19">
        <v>6.4000000000000003E-3</v>
      </c>
      <c r="F43" s="14">
        <f t="shared" si="92"/>
        <v>2.8571428571428571E-2</v>
      </c>
      <c r="G43" s="17" t="str">
        <f t="shared" si="1"/>
        <v>No</v>
      </c>
      <c r="H43" s="23">
        <v>5.0000000000000001E-3</v>
      </c>
      <c r="I43" s="27">
        <f t="shared" si="2"/>
        <v>3.996483094876508E-3</v>
      </c>
      <c r="J43" s="31" t="str">
        <f t="shared" si="3"/>
        <v>No</v>
      </c>
      <c r="K43" s="30">
        <v>0.1041</v>
      </c>
      <c r="L43" s="14">
        <f t="shared" si="4"/>
        <v>8.3870447953593288E-2</v>
      </c>
      <c r="M43" s="17" t="str">
        <f t="shared" si="5"/>
        <v>No</v>
      </c>
      <c r="N43" s="20">
        <v>2.3E-3</v>
      </c>
      <c r="O43" s="27">
        <f t="shared" si="6"/>
        <v>6.5508402164625454E-3</v>
      </c>
      <c r="P43" s="31" t="str">
        <f t="shared" si="7"/>
        <v>No</v>
      </c>
      <c r="Q43" s="19">
        <v>7.6799999999999993E-2</v>
      </c>
      <c r="R43" s="14">
        <f t="shared" si="8"/>
        <v>0.2990654205607477</v>
      </c>
      <c r="S43" s="17" t="str">
        <f t="shared" si="9"/>
        <v>No</v>
      </c>
      <c r="T43" s="20">
        <v>1.7567999999999999</v>
      </c>
      <c r="U43" s="27">
        <f t="shared" si="10"/>
        <v>0.88139674894641773</v>
      </c>
      <c r="V43" s="31" t="str">
        <f t="shared" si="11"/>
        <v>Yes</v>
      </c>
      <c r="W43" s="19">
        <v>2.302</v>
      </c>
      <c r="X43" s="14">
        <f t="shared" si="12"/>
        <v>0.93065870196964795</v>
      </c>
      <c r="Y43" s="17" t="str">
        <f t="shared" si="13"/>
        <v>No</v>
      </c>
      <c r="Z43" s="20">
        <v>0.17680000000000001</v>
      </c>
      <c r="AA43" s="27">
        <f t="shared" si="14"/>
        <v>0.14739474781158818</v>
      </c>
      <c r="AB43" s="31" t="str">
        <f t="shared" si="15"/>
        <v>No</v>
      </c>
      <c r="AC43" s="19">
        <v>5.9999999999999995E-4</v>
      </c>
      <c r="AD43" s="14">
        <f t="shared" si="16"/>
        <v>1.532567049808429E-3</v>
      </c>
      <c r="AE43" s="17" t="str">
        <f t="shared" si="17"/>
        <v>No</v>
      </c>
      <c r="AF43" s="20">
        <v>2E-3</v>
      </c>
      <c r="AG43" s="27">
        <f t="shared" si="18"/>
        <v>1.5527950310559006E-2</v>
      </c>
      <c r="AH43" s="31" t="str">
        <f t="shared" si="19"/>
        <v>No</v>
      </c>
      <c r="AI43" s="41">
        <f t="shared" si="20"/>
        <v>11.081999999999999</v>
      </c>
      <c r="AJ43" s="42">
        <f t="shared" si="21"/>
        <v>0.57102272727272707</v>
      </c>
      <c r="AK43" s="41" t="str">
        <f t="shared" si="22"/>
        <v>No</v>
      </c>
      <c r="AL43" s="19">
        <v>2.4062999999999999</v>
      </c>
      <c r="AM43" s="35">
        <f t="shared" si="23"/>
        <v>1</v>
      </c>
      <c r="AN43" s="33" t="str">
        <f t="shared" si="24"/>
        <v>Yes</v>
      </c>
      <c r="AO43" s="20">
        <v>1.25</v>
      </c>
      <c r="AP43" s="27">
        <f t="shared" si="25"/>
        <v>0.5</v>
      </c>
      <c r="AQ43" s="31" t="str">
        <f t="shared" si="26"/>
        <v>Yes</v>
      </c>
      <c r="AR43" s="19">
        <v>2.2450999999999999</v>
      </c>
      <c r="AS43" s="35">
        <f t="shared" si="27"/>
        <v>0.89832746478873227</v>
      </c>
      <c r="AT43" s="33" t="str">
        <f t="shared" si="28"/>
        <v>No</v>
      </c>
      <c r="AU43" s="20">
        <v>0.31490000000000001</v>
      </c>
      <c r="AV43" s="27">
        <f t="shared" si="29"/>
        <v>0.14692387904066737</v>
      </c>
      <c r="AW43" s="31" t="str">
        <f t="shared" si="30"/>
        <v>No</v>
      </c>
      <c r="AX43" s="19">
        <v>0.1222</v>
      </c>
      <c r="AY43" s="35">
        <f t="shared" si="31"/>
        <v>0.20503355704697987</v>
      </c>
      <c r="AZ43" s="33" t="str">
        <f t="shared" si="32"/>
        <v>No</v>
      </c>
      <c r="BA43" s="20">
        <v>9.0899999999999995E-2</v>
      </c>
      <c r="BB43" s="27">
        <f t="shared" si="33"/>
        <v>0.13856707317073169</v>
      </c>
      <c r="BC43" s="31" t="str">
        <f t="shared" si="34"/>
        <v>No</v>
      </c>
      <c r="BD43" s="19">
        <v>9.0899999999999995E-2</v>
      </c>
      <c r="BE43" s="35">
        <f t="shared" si="35"/>
        <v>0.13856707317073169</v>
      </c>
      <c r="BF43" s="33" t="str">
        <f t="shared" si="36"/>
        <v>No</v>
      </c>
      <c r="BG43" s="20">
        <v>2.1002000000000001</v>
      </c>
      <c r="BH43" s="27">
        <f t="shared" si="37"/>
        <v>0.80722752240531936</v>
      </c>
      <c r="BI43" s="31" t="str">
        <f t="shared" si="38"/>
        <v>No</v>
      </c>
      <c r="BJ43" s="19">
        <v>0.1113</v>
      </c>
      <c r="BK43" s="35">
        <f t="shared" si="39"/>
        <v>4.4519999999999997E-2</v>
      </c>
      <c r="BL43" s="33" t="str">
        <f t="shared" si="40"/>
        <v>No</v>
      </c>
      <c r="BM43" s="20">
        <v>0.52969999999999995</v>
      </c>
      <c r="BN43" s="27">
        <f t="shared" si="41"/>
        <v>0.48059013370216691</v>
      </c>
      <c r="BO43" s="31" t="str">
        <f t="shared" si="42"/>
        <v>No</v>
      </c>
      <c r="BP43" s="44">
        <f t="shared" si="43"/>
        <v>23.153750000000002</v>
      </c>
      <c r="BQ43" s="45">
        <f t="shared" si="44"/>
        <v>0.43640771795130834</v>
      </c>
      <c r="BR43" s="44" t="str">
        <f t="shared" si="45"/>
        <v>No</v>
      </c>
      <c r="BS43" s="19">
        <v>1.9E-3</v>
      </c>
      <c r="BT43" s="35">
        <f t="shared" si="46"/>
        <v>3.016351801873313E-3</v>
      </c>
      <c r="BU43" s="33" t="str">
        <f t="shared" si="47"/>
        <v>No</v>
      </c>
      <c r="BV43" s="20">
        <v>2.3203</v>
      </c>
      <c r="BW43" s="27">
        <f t="shared" si="48"/>
        <v>0.74747312690518208</v>
      </c>
      <c r="BX43" s="31" t="str">
        <f t="shared" si="49"/>
        <v>No</v>
      </c>
      <c r="BY43" s="19">
        <v>2.5</v>
      </c>
      <c r="BZ43" s="35">
        <f t="shared" si="50"/>
        <v>1</v>
      </c>
      <c r="CA43" s="33" t="str">
        <f t="shared" si="51"/>
        <v>Yes</v>
      </c>
      <c r="CB43" s="20">
        <v>0.1216</v>
      </c>
      <c r="CC43" s="27">
        <f t="shared" si="52"/>
        <v>0.24069675376088678</v>
      </c>
      <c r="CD43" s="31" t="str">
        <f t="shared" si="53"/>
        <v>No</v>
      </c>
      <c r="CE43" s="19">
        <v>0.1452</v>
      </c>
      <c r="CF43" s="35">
        <f t="shared" si="54"/>
        <v>7.4236274300363156E-2</v>
      </c>
      <c r="CG43" s="33" t="str">
        <f t="shared" si="55"/>
        <v>No</v>
      </c>
      <c r="CH43" s="20">
        <v>7.6899999999999996E-2</v>
      </c>
      <c r="CI43" s="27">
        <f t="shared" si="56"/>
        <v>0.13562058526740664</v>
      </c>
      <c r="CJ43" s="31" t="str">
        <f t="shared" si="57"/>
        <v>No</v>
      </c>
      <c r="CK43" s="19">
        <v>0.1452</v>
      </c>
      <c r="CL43" s="35">
        <f t="shared" si="58"/>
        <v>0.10236164962989072</v>
      </c>
      <c r="CM43" s="33" t="str">
        <f t="shared" si="59"/>
        <v>No</v>
      </c>
      <c r="CN43" s="20">
        <v>5.1799999999999999E-2</v>
      </c>
      <c r="CO43" s="27">
        <f t="shared" si="60"/>
        <v>0.24915824915824916</v>
      </c>
      <c r="CP43" s="31" t="str">
        <f t="shared" si="61"/>
        <v>Yes</v>
      </c>
      <c r="CQ43" s="19">
        <v>0.3206</v>
      </c>
      <c r="CR43" s="35">
        <f t="shared" si="62"/>
        <v>0.54899074852817487</v>
      </c>
      <c r="CS43" s="33" t="str">
        <f t="shared" si="63"/>
        <v>No</v>
      </c>
      <c r="CT43" s="20">
        <v>4.9700000000000001E-2</v>
      </c>
      <c r="CU43" s="27">
        <f t="shared" si="64"/>
        <v>9.2585692995529059E-2</v>
      </c>
      <c r="CV43" s="31" t="str">
        <f t="shared" si="65"/>
        <v>No</v>
      </c>
      <c r="CW43" s="47">
        <f t="shared" si="66"/>
        <v>14.332999999999998</v>
      </c>
      <c r="CX43" s="48">
        <f t="shared" si="67"/>
        <v>0.57881986808834185</v>
      </c>
      <c r="CY43" s="47" t="str">
        <f t="shared" si="68"/>
        <v>No</v>
      </c>
      <c r="CZ43" s="19">
        <v>0</v>
      </c>
      <c r="DA43" s="35">
        <f t="shared" si="69"/>
        <v>0</v>
      </c>
      <c r="DB43" s="33" t="str">
        <f t="shared" si="70"/>
        <v>No</v>
      </c>
      <c r="DC43" s="20">
        <v>2.5</v>
      </c>
      <c r="DD43" s="27">
        <f t="shared" si="71"/>
        <v>1</v>
      </c>
      <c r="DE43" s="31" t="str">
        <f t="shared" si="72"/>
        <v>Yes</v>
      </c>
      <c r="DF43" s="19">
        <v>0</v>
      </c>
      <c r="DG43" s="35">
        <f t="shared" si="73"/>
        <v>0</v>
      </c>
      <c r="DH43" s="33" t="str">
        <f t="shared" si="74"/>
        <v>No</v>
      </c>
      <c r="DI43" s="20">
        <v>2.5</v>
      </c>
      <c r="DJ43" s="27">
        <f t="shared" si="75"/>
        <v>1</v>
      </c>
      <c r="DK43" s="31" t="str">
        <f t="shared" si="76"/>
        <v>Yes</v>
      </c>
      <c r="DL43" s="19">
        <v>0</v>
      </c>
      <c r="DM43" s="35">
        <f t="shared" si="77"/>
        <v>0</v>
      </c>
      <c r="DN43" s="33" t="str">
        <f t="shared" si="78"/>
        <v>No</v>
      </c>
      <c r="DO43" s="20">
        <v>2.5</v>
      </c>
      <c r="DP43" s="27">
        <f t="shared" si="79"/>
        <v>1</v>
      </c>
      <c r="DQ43" s="31" t="str">
        <f t="shared" si="80"/>
        <v>Yes</v>
      </c>
      <c r="DR43" s="19">
        <v>0.88219999999999998</v>
      </c>
      <c r="DS43" s="35">
        <f t="shared" si="81"/>
        <v>0.54229161544135729</v>
      </c>
      <c r="DT43" s="33" t="str">
        <f t="shared" si="82"/>
        <v>No</v>
      </c>
      <c r="DU43" s="20">
        <v>1.0038</v>
      </c>
      <c r="DV43" s="27">
        <f t="shared" si="83"/>
        <v>0.73072723302031017</v>
      </c>
      <c r="DW43" s="31" t="str">
        <f t="shared" si="84"/>
        <v>No</v>
      </c>
      <c r="DX43" s="19">
        <v>0</v>
      </c>
      <c r="DY43" s="35">
        <f t="shared" si="85"/>
        <v>0</v>
      </c>
      <c r="DZ43" s="33" t="str">
        <f t="shared" si="86"/>
        <v>No</v>
      </c>
      <c r="EA43" s="20">
        <v>1.5782</v>
      </c>
      <c r="EB43" s="27">
        <f t="shared" si="87"/>
        <v>0.79674878836833607</v>
      </c>
      <c r="EC43" s="31" t="str">
        <f t="shared" si="88"/>
        <v>No</v>
      </c>
      <c r="ED43" s="50">
        <f t="shared" si="89"/>
        <v>27.410499999999999</v>
      </c>
      <c r="EE43" s="51">
        <f t="shared" si="90"/>
        <v>0.55987588480558514</v>
      </c>
      <c r="EF43" s="50" t="str">
        <f t="shared" si="91"/>
        <v>No</v>
      </c>
    </row>
    <row r="44" spans="1:136" x14ac:dyDescent="0.2">
      <c r="A44" s="3">
        <v>42</v>
      </c>
      <c r="B44" s="11" t="s">
        <v>48</v>
      </c>
      <c r="C44" s="11" t="s">
        <v>81</v>
      </c>
      <c r="D44" s="3">
        <v>2</v>
      </c>
      <c r="E44" s="19">
        <v>6.9999999999999999E-4</v>
      </c>
      <c r="F44" s="14">
        <f t="shared" si="92"/>
        <v>3.1249999999999997E-3</v>
      </c>
      <c r="G44" s="17" t="str">
        <f t="shared" si="1"/>
        <v>No</v>
      </c>
      <c r="H44" s="23">
        <v>0</v>
      </c>
      <c r="I44" s="27">
        <f t="shared" si="2"/>
        <v>0</v>
      </c>
      <c r="J44" s="31" t="str">
        <f t="shared" si="3"/>
        <v>No</v>
      </c>
      <c r="K44" s="30">
        <v>0</v>
      </c>
      <c r="L44" s="14">
        <f t="shared" si="4"/>
        <v>0</v>
      </c>
      <c r="M44" s="17" t="str">
        <f t="shared" si="5"/>
        <v>No</v>
      </c>
      <c r="N44" s="20">
        <v>0</v>
      </c>
      <c r="O44" s="27">
        <f t="shared" si="6"/>
        <v>0</v>
      </c>
      <c r="P44" s="31" t="str">
        <f t="shared" si="7"/>
        <v>No</v>
      </c>
      <c r="Q44" s="19">
        <v>0</v>
      </c>
      <c r="R44" s="14">
        <f t="shared" si="8"/>
        <v>0</v>
      </c>
      <c r="S44" s="17" t="str">
        <f t="shared" si="9"/>
        <v>No</v>
      </c>
      <c r="T44" s="20">
        <v>1.7567999999999999</v>
      </c>
      <c r="U44" s="27">
        <f t="shared" si="10"/>
        <v>0.88139674894641773</v>
      </c>
      <c r="V44" s="31" t="str">
        <f t="shared" si="11"/>
        <v>Yes</v>
      </c>
      <c r="W44" s="19">
        <v>2.3712</v>
      </c>
      <c r="X44" s="14">
        <f t="shared" si="12"/>
        <v>0.98651921214078131</v>
      </c>
      <c r="Y44" s="17" t="str">
        <f t="shared" si="13"/>
        <v>Yes</v>
      </c>
      <c r="Z44" s="20">
        <v>0.21460000000000001</v>
      </c>
      <c r="AA44" s="27">
        <f t="shared" si="14"/>
        <v>0.17890787828261775</v>
      </c>
      <c r="AB44" s="31" t="str">
        <f t="shared" si="15"/>
        <v>No</v>
      </c>
      <c r="AC44" s="19">
        <v>0</v>
      </c>
      <c r="AD44" s="14">
        <f t="shared" si="16"/>
        <v>0</v>
      </c>
      <c r="AE44" s="17" t="str">
        <f t="shared" si="17"/>
        <v>No</v>
      </c>
      <c r="AF44" s="20">
        <v>0</v>
      </c>
      <c r="AG44" s="27">
        <f t="shared" si="18"/>
        <v>0</v>
      </c>
      <c r="AH44" s="31" t="str">
        <f t="shared" si="19"/>
        <v>No</v>
      </c>
      <c r="AI44" s="41">
        <f t="shared" si="20"/>
        <v>10.85825</v>
      </c>
      <c r="AJ44" s="42">
        <f t="shared" si="21"/>
        <v>0.55176050275482091</v>
      </c>
      <c r="AK44" s="41" t="str">
        <f t="shared" si="22"/>
        <v>No</v>
      </c>
      <c r="AL44" s="19">
        <v>2.375</v>
      </c>
      <c r="AM44" s="35">
        <f t="shared" si="23"/>
        <v>0.9729309002853932</v>
      </c>
      <c r="AN44" s="33" t="str">
        <f t="shared" si="24"/>
        <v>Yes</v>
      </c>
      <c r="AO44" s="20">
        <v>2.5</v>
      </c>
      <c r="AP44" s="27">
        <f t="shared" si="25"/>
        <v>1</v>
      </c>
      <c r="AQ44" s="31" t="str">
        <f t="shared" si="26"/>
        <v>Yes</v>
      </c>
      <c r="AR44" s="19">
        <v>1.6904999999999999</v>
      </c>
      <c r="AS44" s="35">
        <f t="shared" si="27"/>
        <v>0.67641645326504474</v>
      </c>
      <c r="AT44" s="33" t="str">
        <f t="shared" si="28"/>
        <v>No</v>
      </c>
      <c r="AU44" s="20">
        <v>0.61170000000000002</v>
      </c>
      <c r="AV44" s="27">
        <f t="shared" si="29"/>
        <v>0.45641293013555789</v>
      </c>
      <c r="AW44" s="31" t="str">
        <f t="shared" si="30"/>
        <v>No</v>
      </c>
      <c r="AX44" s="19">
        <v>3.5799999999999998E-2</v>
      </c>
      <c r="AY44" s="35">
        <f t="shared" si="31"/>
        <v>6.0067114093959734E-2</v>
      </c>
      <c r="AZ44" s="33" t="str">
        <f t="shared" si="32"/>
        <v>No</v>
      </c>
      <c r="BA44" s="20">
        <v>0.1198</v>
      </c>
      <c r="BB44" s="27">
        <f t="shared" si="33"/>
        <v>0.18262195121951219</v>
      </c>
      <c r="BC44" s="31" t="str">
        <f t="shared" si="34"/>
        <v>No</v>
      </c>
      <c r="BD44" s="19">
        <v>0.1198</v>
      </c>
      <c r="BE44" s="35">
        <f t="shared" si="35"/>
        <v>0.18262195121951219</v>
      </c>
      <c r="BF44" s="33" t="str">
        <f t="shared" si="36"/>
        <v>No</v>
      </c>
      <c r="BG44" s="20">
        <v>1.4637</v>
      </c>
      <c r="BH44" s="27">
        <f t="shared" si="37"/>
        <v>0.43920208152645268</v>
      </c>
      <c r="BI44" s="31" t="str">
        <f t="shared" si="38"/>
        <v>No</v>
      </c>
      <c r="BJ44" s="19">
        <v>0.12130000000000001</v>
      </c>
      <c r="BK44" s="35">
        <f t="shared" si="39"/>
        <v>4.8520000000000001E-2</v>
      </c>
      <c r="BL44" s="33" t="str">
        <f t="shared" si="40"/>
        <v>No</v>
      </c>
      <c r="BM44" s="20">
        <v>0.40260000000000001</v>
      </c>
      <c r="BN44" s="27">
        <f t="shared" si="41"/>
        <v>0.36339326878745964</v>
      </c>
      <c r="BO44" s="31" t="str">
        <f t="shared" si="42"/>
        <v>No</v>
      </c>
      <c r="BP44" s="44">
        <f t="shared" si="43"/>
        <v>23.600499999999997</v>
      </c>
      <c r="BQ44" s="45">
        <f t="shared" si="44"/>
        <v>0.47251237498737214</v>
      </c>
      <c r="BR44" s="44" t="str">
        <f t="shared" si="45"/>
        <v>No</v>
      </c>
      <c r="BS44" s="19">
        <v>1.2999999999999999E-3</v>
      </c>
      <c r="BT44" s="35">
        <f t="shared" si="46"/>
        <v>2.0638196539133195E-3</v>
      </c>
      <c r="BU44" s="33" t="str">
        <f t="shared" si="47"/>
        <v>No</v>
      </c>
      <c r="BV44" s="20">
        <v>2.3588</v>
      </c>
      <c r="BW44" s="27">
        <f t="shared" si="48"/>
        <v>0.80924113588961977</v>
      </c>
      <c r="BX44" s="31" t="str">
        <f t="shared" si="49"/>
        <v>No</v>
      </c>
      <c r="BY44" s="19">
        <v>2.5</v>
      </c>
      <c r="BZ44" s="35">
        <f t="shared" si="50"/>
        <v>1</v>
      </c>
      <c r="CA44" s="33" t="str">
        <f t="shared" si="51"/>
        <v>Yes</v>
      </c>
      <c r="CB44" s="20">
        <v>5.7000000000000002E-2</v>
      </c>
      <c r="CC44" s="27">
        <f t="shared" si="52"/>
        <v>0.11282660332541568</v>
      </c>
      <c r="CD44" s="31" t="str">
        <f t="shared" si="53"/>
        <v>No</v>
      </c>
      <c r="CE44" s="19">
        <v>8.4599999999999995E-2</v>
      </c>
      <c r="CF44" s="35">
        <f t="shared" si="54"/>
        <v>4.1871395001068144E-2</v>
      </c>
      <c r="CG44" s="33" t="str">
        <f t="shared" si="55"/>
        <v>No</v>
      </c>
      <c r="CH44" s="20">
        <v>9.69E-2</v>
      </c>
      <c r="CI44" s="27">
        <f t="shared" si="56"/>
        <v>0.17598385469223007</v>
      </c>
      <c r="CJ44" s="31" t="str">
        <f t="shared" si="57"/>
        <v>No</v>
      </c>
      <c r="CK44" s="19">
        <v>0</v>
      </c>
      <c r="CL44" s="35">
        <f t="shared" si="58"/>
        <v>0</v>
      </c>
      <c r="CM44" s="33" t="str">
        <f t="shared" si="59"/>
        <v>No</v>
      </c>
      <c r="CN44" s="20">
        <v>0</v>
      </c>
      <c r="CO44" s="27">
        <f t="shared" si="60"/>
        <v>0</v>
      </c>
      <c r="CP44" s="31" t="str">
        <f t="shared" si="61"/>
        <v>No</v>
      </c>
      <c r="CQ44" s="19">
        <v>0.3206</v>
      </c>
      <c r="CR44" s="35">
        <f t="shared" si="62"/>
        <v>0.54899074852817487</v>
      </c>
      <c r="CS44" s="33" t="str">
        <f t="shared" si="63"/>
        <v>No</v>
      </c>
      <c r="CT44" s="20">
        <v>2.6599999999999999E-2</v>
      </c>
      <c r="CU44" s="27">
        <f t="shared" si="64"/>
        <v>4.9552906110283151E-2</v>
      </c>
      <c r="CV44" s="31" t="str">
        <f t="shared" si="65"/>
        <v>No</v>
      </c>
      <c r="CW44" s="47">
        <f t="shared" si="66"/>
        <v>13.6145</v>
      </c>
      <c r="CX44" s="48">
        <f t="shared" si="67"/>
        <v>0.52800028292044632</v>
      </c>
      <c r="CY44" s="47" t="str">
        <f t="shared" si="68"/>
        <v>No</v>
      </c>
      <c r="CZ44" s="19">
        <v>2.5</v>
      </c>
      <c r="DA44" s="35">
        <f t="shared" si="69"/>
        <v>1</v>
      </c>
      <c r="DB44" s="33" t="str">
        <f t="shared" si="70"/>
        <v>Yes</v>
      </c>
      <c r="DC44" s="20">
        <v>2.5</v>
      </c>
      <c r="DD44" s="27">
        <f t="shared" si="71"/>
        <v>1</v>
      </c>
      <c r="DE44" s="31" t="str">
        <f t="shared" si="72"/>
        <v>Yes</v>
      </c>
      <c r="DF44" s="19">
        <v>0</v>
      </c>
      <c r="DG44" s="35">
        <f t="shared" si="73"/>
        <v>0</v>
      </c>
      <c r="DH44" s="33" t="str">
        <f t="shared" si="74"/>
        <v>No</v>
      </c>
      <c r="DI44" s="20">
        <v>0</v>
      </c>
      <c r="DJ44" s="27">
        <f t="shared" si="75"/>
        <v>0</v>
      </c>
      <c r="DK44" s="31" t="str">
        <f t="shared" si="76"/>
        <v>No</v>
      </c>
      <c r="DL44" s="19">
        <v>0</v>
      </c>
      <c r="DM44" s="35">
        <f t="shared" si="77"/>
        <v>0</v>
      </c>
      <c r="DN44" s="33" t="str">
        <f t="shared" si="78"/>
        <v>No</v>
      </c>
      <c r="DO44" s="20">
        <v>2.5</v>
      </c>
      <c r="DP44" s="27">
        <f t="shared" si="79"/>
        <v>1</v>
      </c>
      <c r="DQ44" s="31" t="str">
        <f t="shared" si="80"/>
        <v>Yes</v>
      </c>
      <c r="DR44" s="19">
        <v>1.6268</v>
      </c>
      <c r="DS44" s="35">
        <f t="shared" si="81"/>
        <v>1</v>
      </c>
      <c r="DT44" s="33" t="str">
        <f t="shared" si="82"/>
        <v>Yes</v>
      </c>
      <c r="DU44" s="20">
        <v>0.98699999999999999</v>
      </c>
      <c r="DV44" s="27">
        <f t="shared" si="83"/>
        <v>0.71849748853461459</v>
      </c>
      <c r="DW44" s="31" t="str">
        <f t="shared" si="84"/>
        <v>No</v>
      </c>
      <c r="DX44" s="19">
        <v>0.13009999999999999</v>
      </c>
      <c r="DY44" s="35">
        <f t="shared" si="85"/>
        <v>0.31895072321647461</v>
      </c>
      <c r="DZ44" s="33" t="str">
        <f t="shared" si="86"/>
        <v>No</v>
      </c>
      <c r="EA44" s="20">
        <v>0.57499999999999996</v>
      </c>
      <c r="EB44" s="27">
        <f t="shared" si="87"/>
        <v>0.29028675282714056</v>
      </c>
      <c r="EC44" s="31" t="str">
        <f t="shared" si="88"/>
        <v>No</v>
      </c>
      <c r="ED44" s="50">
        <f t="shared" si="89"/>
        <v>27.047250000000002</v>
      </c>
      <c r="EE44" s="51">
        <f t="shared" si="90"/>
        <v>0.54813503991725654</v>
      </c>
      <c r="EF44" s="50" t="str">
        <f t="shared" si="91"/>
        <v>No</v>
      </c>
    </row>
    <row r="45" spans="1:136" x14ac:dyDescent="0.2">
      <c r="A45" s="3">
        <v>43</v>
      </c>
      <c r="B45" s="11" t="s">
        <v>48</v>
      </c>
      <c r="C45" s="11" t="s">
        <v>82</v>
      </c>
      <c r="D45" s="3">
        <v>2</v>
      </c>
      <c r="E45" s="17">
        <v>2.2000000000000001E-3</v>
      </c>
      <c r="F45" s="14">
        <f t="shared" si="92"/>
        <v>9.8214285714285712E-3</v>
      </c>
      <c r="G45" s="17" t="str">
        <f t="shared" si="1"/>
        <v>No</v>
      </c>
      <c r="H45" s="22">
        <v>6.6E-3</v>
      </c>
      <c r="I45" s="27">
        <f t="shared" si="2"/>
        <v>5.2753576852369909E-3</v>
      </c>
      <c r="J45" s="31" t="str">
        <f t="shared" si="3"/>
        <v>No</v>
      </c>
      <c r="K45" s="29">
        <v>0</v>
      </c>
      <c r="L45" s="14">
        <f t="shared" si="4"/>
        <v>0</v>
      </c>
      <c r="M45" s="17" t="str">
        <f t="shared" si="5"/>
        <v>No</v>
      </c>
      <c r="N45" s="18">
        <v>0.21590000000000001</v>
      </c>
      <c r="O45" s="27">
        <f t="shared" si="6"/>
        <v>0.61492452292794075</v>
      </c>
      <c r="P45" s="31" t="str">
        <f t="shared" si="7"/>
        <v>No</v>
      </c>
      <c r="Q45" s="17">
        <v>6.0900000000000003E-2</v>
      </c>
      <c r="R45" s="14">
        <f t="shared" si="8"/>
        <v>0.23714953271028041</v>
      </c>
      <c r="S45" s="17" t="str">
        <f t="shared" si="9"/>
        <v>No</v>
      </c>
      <c r="T45" s="18">
        <v>1.7567999999999999</v>
      </c>
      <c r="U45" s="27">
        <f t="shared" si="10"/>
        <v>0.88139674894641773</v>
      </c>
      <c r="V45" s="31" t="str">
        <f t="shared" si="11"/>
        <v>Yes</v>
      </c>
      <c r="W45" s="17">
        <v>2.3407</v>
      </c>
      <c r="X45" s="14">
        <f t="shared" si="12"/>
        <v>0.96189861155957368</v>
      </c>
      <c r="Y45" s="17" t="str">
        <f t="shared" si="13"/>
        <v>No</v>
      </c>
      <c r="Z45" s="18">
        <v>0.18940000000000001</v>
      </c>
      <c r="AA45" s="27">
        <f t="shared" si="14"/>
        <v>0.1578991246352647</v>
      </c>
      <c r="AB45" s="31" t="str">
        <f t="shared" si="15"/>
        <v>No</v>
      </c>
      <c r="AC45" s="17">
        <v>5.9999999999999995E-4</v>
      </c>
      <c r="AD45" s="14">
        <f t="shared" si="16"/>
        <v>1.532567049808429E-3</v>
      </c>
      <c r="AE45" s="17" t="str">
        <f t="shared" si="17"/>
        <v>No</v>
      </c>
      <c r="AF45" s="18">
        <v>1E-3</v>
      </c>
      <c r="AG45" s="27">
        <f t="shared" si="18"/>
        <v>7.763975155279503E-3</v>
      </c>
      <c r="AH45" s="31" t="str">
        <f t="shared" si="19"/>
        <v>No</v>
      </c>
      <c r="AI45" s="41">
        <f t="shared" si="20"/>
        <v>11.43525</v>
      </c>
      <c r="AJ45" s="42">
        <f t="shared" si="21"/>
        <v>0.60143336776859502</v>
      </c>
      <c r="AK45" s="41" t="str">
        <f t="shared" si="22"/>
        <v>No</v>
      </c>
      <c r="AL45" s="17">
        <v>1.25</v>
      </c>
      <c r="AM45" s="35">
        <f t="shared" si="23"/>
        <v>0</v>
      </c>
      <c r="AN45" s="33" t="str">
        <f t="shared" si="24"/>
        <v>No</v>
      </c>
      <c r="AO45" s="18">
        <v>1.25</v>
      </c>
      <c r="AP45" s="27">
        <f t="shared" si="25"/>
        <v>0.5</v>
      </c>
      <c r="AQ45" s="31" t="str">
        <f t="shared" si="26"/>
        <v>Yes</v>
      </c>
      <c r="AR45" s="17">
        <v>2.3083999999999998</v>
      </c>
      <c r="AS45" s="35">
        <f t="shared" si="27"/>
        <v>0.92365556978233021</v>
      </c>
      <c r="AT45" s="33" t="str">
        <f t="shared" si="28"/>
        <v>No</v>
      </c>
      <c r="AU45" s="18">
        <v>0.51959999999999995</v>
      </c>
      <c r="AV45" s="27">
        <f t="shared" si="29"/>
        <v>0.3603753910323253</v>
      </c>
      <c r="AW45" s="31" t="str">
        <f t="shared" si="30"/>
        <v>No</v>
      </c>
      <c r="AX45" s="17">
        <v>9.1999999999999998E-2</v>
      </c>
      <c r="AY45" s="35">
        <f t="shared" si="31"/>
        <v>0.15436241610738255</v>
      </c>
      <c r="AZ45" s="33" t="str">
        <f t="shared" si="32"/>
        <v>No</v>
      </c>
      <c r="BA45" s="18">
        <v>0.20799999999999999</v>
      </c>
      <c r="BB45" s="27">
        <f t="shared" si="33"/>
        <v>0.31707317073170727</v>
      </c>
      <c r="BC45" s="31" t="str">
        <f t="shared" si="34"/>
        <v>No</v>
      </c>
      <c r="BD45" s="17">
        <v>0.20799999999999999</v>
      </c>
      <c r="BE45" s="35">
        <f t="shared" si="35"/>
        <v>0.31707317073170727</v>
      </c>
      <c r="BF45" s="33" t="str">
        <f t="shared" si="36"/>
        <v>No</v>
      </c>
      <c r="BG45" s="18">
        <v>0.70409999999999995</v>
      </c>
      <c r="BH45" s="27">
        <f t="shared" si="37"/>
        <v>0</v>
      </c>
      <c r="BI45" s="31" t="str">
        <f t="shared" si="38"/>
        <v>No</v>
      </c>
      <c r="BJ45" s="17">
        <v>0.1167</v>
      </c>
      <c r="BK45" s="35">
        <f t="shared" si="39"/>
        <v>4.6679999999999999E-2</v>
      </c>
      <c r="BL45" s="33" t="str">
        <f t="shared" si="40"/>
        <v>No</v>
      </c>
      <c r="BM45" s="18">
        <v>0.47310000000000002</v>
      </c>
      <c r="BN45" s="27">
        <f t="shared" si="41"/>
        <v>0.4284001844167819</v>
      </c>
      <c r="BO45" s="31" t="str">
        <f t="shared" si="42"/>
        <v>No</v>
      </c>
      <c r="BP45" s="44">
        <f t="shared" si="43"/>
        <v>17.824749999999998</v>
      </c>
      <c r="BQ45" s="45">
        <f t="shared" si="44"/>
        <v>5.7379533286188869E-3</v>
      </c>
      <c r="BR45" s="44" t="str">
        <f t="shared" si="45"/>
        <v>No</v>
      </c>
      <c r="BS45" s="17">
        <v>2.8E-3</v>
      </c>
      <c r="BT45" s="35">
        <f t="shared" si="46"/>
        <v>4.4451500238133039E-3</v>
      </c>
      <c r="BU45" s="33" t="str">
        <f t="shared" si="47"/>
        <v>No</v>
      </c>
      <c r="BV45" s="18">
        <v>2.3342000000000001</v>
      </c>
      <c r="BW45" s="27">
        <f t="shared" si="48"/>
        <v>0.76977378469436875</v>
      </c>
      <c r="BX45" s="31" t="str">
        <f t="shared" si="49"/>
        <v>No</v>
      </c>
      <c r="BY45" s="17">
        <v>2.5</v>
      </c>
      <c r="BZ45" s="35">
        <f t="shared" si="50"/>
        <v>1</v>
      </c>
      <c r="CA45" s="33" t="str">
        <f t="shared" si="51"/>
        <v>Yes</v>
      </c>
      <c r="CB45" s="18">
        <v>0.18579999999999999</v>
      </c>
      <c r="CC45" s="27">
        <f t="shared" si="52"/>
        <v>0.36777513855898653</v>
      </c>
      <c r="CD45" s="31" t="str">
        <f t="shared" si="53"/>
        <v>No</v>
      </c>
      <c r="CE45" s="17">
        <v>0.34160000000000001</v>
      </c>
      <c r="CF45" s="35">
        <f t="shared" si="54"/>
        <v>0.17912839136936554</v>
      </c>
      <c r="CG45" s="33" t="str">
        <f t="shared" si="55"/>
        <v>Yes</v>
      </c>
      <c r="CH45" s="18">
        <v>6.5000000000000002E-2</v>
      </c>
      <c r="CI45" s="27">
        <f t="shared" si="56"/>
        <v>0.11160443995963673</v>
      </c>
      <c r="CJ45" s="31" t="str">
        <f t="shared" si="57"/>
        <v>No</v>
      </c>
      <c r="CK45" s="17">
        <v>0.1736</v>
      </c>
      <c r="CL45" s="35">
        <f t="shared" si="58"/>
        <v>0.12238279873105393</v>
      </c>
      <c r="CM45" s="33" t="str">
        <f t="shared" si="59"/>
        <v>No</v>
      </c>
      <c r="CN45" s="18">
        <v>0</v>
      </c>
      <c r="CO45" s="27">
        <f t="shared" si="60"/>
        <v>0</v>
      </c>
      <c r="CP45" s="31" t="str">
        <f t="shared" si="61"/>
        <v>No</v>
      </c>
      <c r="CQ45" s="17">
        <v>0.3206</v>
      </c>
      <c r="CR45" s="35">
        <f t="shared" si="62"/>
        <v>0.54899074852817487</v>
      </c>
      <c r="CS45" s="33" t="str">
        <f t="shared" si="63"/>
        <v>No</v>
      </c>
      <c r="CT45" s="18">
        <v>2.3099999999999999E-2</v>
      </c>
      <c r="CU45" s="27">
        <f t="shared" si="64"/>
        <v>4.3032786885245894E-2</v>
      </c>
      <c r="CV45" s="31" t="str">
        <f t="shared" si="65"/>
        <v>No</v>
      </c>
      <c r="CW45" s="47">
        <f t="shared" si="66"/>
        <v>14.866749999999998</v>
      </c>
      <c r="CX45" s="48">
        <f t="shared" si="67"/>
        <v>0.61657206514243268</v>
      </c>
      <c r="CY45" s="47" t="str">
        <f t="shared" si="68"/>
        <v>No</v>
      </c>
      <c r="CZ45" s="17">
        <v>0.625</v>
      </c>
      <c r="DA45" s="35">
        <f t="shared" si="69"/>
        <v>0.25</v>
      </c>
      <c r="DB45" s="33" t="str">
        <f t="shared" si="70"/>
        <v>Yes</v>
      </c>
      <c r="DC45" s="18">
        <v>2.5</v>
      </c>
      <c r="DD45" s="27">
        <f t="shared" si="71"/>
        <v>1</v>
      </c>
      <c r="DE45" s="31" t="str">
        <f t="shared" si="72"/>
        <v>Yes</v>
      </c>
      <c r="DF45" s="17">
        <v>2.5</v>
      </c>
      <c r="DG45" s="35">
        <f t="shared" si="73"/>
        <v>1</v>
      </c>
      <c r="DH45" s="33" t="str">
        <f t="shared" si="74"/>
        <v>Yes</v>
      </c>
      <c r="DI45" s="18">
        <v>2.5</v>
      </c>
      <c r="DJ45" s="27">
        <f t="shared" si="75"/>
        <v>1</v>
      </c>
      <c r="DK45" s="31" t="str">
        <f t="shared" si="76"/>
        <v>Yes</v>
      </c>
      <c r="DL45" s="17">
        <v>0</v>
      </c>
      <c r="DM45" s="35">
        <f t="shared" si="77"/>
        <v>0</v>
      </c>
      <c r="DN45" s="33" t="str">
        <f t="shared" si="78"/>
        <v>No</v>
      </c>
      <c r="DO45" s="18">
        <v>0</v>
      </c>
      <c r="DP45" s="27">
        <f t="shared" si="79"/>
        <v>0</v>
      </c>
      <c r="DQ45" s="31" t="str">
        <f t="shared" si="80"/>
        <v>No</v>
      </c>
      <c r="DR45" s="17">
        <v>0.89190000000000003</v>
      </c>
      <c r="DS45" s="35">
        <f t="shared" si="81"/>
        <v>0.54825424145561841</v>
      </c>
      <c r="DT45" s="33" t="str">
        <f t="shared" si="82"/>
        <v>No</v>
      </c>
      <c r="DU45" s="18">
        <v>0.70589999999999997</v>
      </c>
      <c r="DV45" s="27">
        <f t="shared" si="83"/>
        <v>0.51386765669360124</v>
      </c>
      <c r="DW45" s="31" t="str">
        <f t="shared" si="84"/>
        <v>No</v>
      </c>
      <c r="DX45" s="17">
        <v>0.159</v>
      </c>
      <c r="DY45" s="35">
        <f t="shared" si="85"/>
        <v>0.38980142191713657</v>
      </c>
      <c r="DZ45" s="33" t="str">
        <f t="shared" si="86"/>
        <v>No</v>
      </c>
      <c r="EA45" s="18">
        <v>1.02</v>
      </c>
      <c r="EB45" s="27">
        <f t="shared" si="87"/>
        <v>0.51494345718901458</v>
      </c>
      <c r="EC45" s="31" t="str">
        <f t="shared" si="88"/>
        <v>No</v>
      </c>
      <c r="ED45" s="50">
        <f t="shared" si="89"/>
        <v>27.2545</v>
      </c>
      <c r="EE45" s="51">
        <f t="shared" si="90"/>
        <v>0.55483370503248319</v>
      </c>
      <c r="EF45" s="50" t="str">
        <f t="shared" si="91"/>
        <v>No</v>
      </c>
    </row>
    <row r="46" spans="1:136" x14ac:dyDescent="0.2">
      <c r="A46" s="3">
        <v>44</v>
      </c>
      <c r="B46" s="11" t="s">
        <v>48</v>
      </c>
      <c r="C46" s="11" t="s">
        <v>83</v>
      </c>
      <c r="D46" s="3">
        <v>2</v>
      </c>
      <c r="E46" s="19">
        <v>1.9E-3</v>
      </c>
      <c r="F46" s="14">
        <f t="shared" si="92"/>
        <v>8.4821428571428565E-3</v>
      </c>
      <c r="G46" s="17" t="str">
        <f t="shared" si="1"/>
        <v>No</v>
      </c>
      <c r="H46" s="23">
        <v>0</v>
      </c>
      <c r="I46" s="27">
        <f t="shared" si="2"/>
        <v>0</v>
      </c>
      <c r="J46" s="31" t="str">
        <f t="shared" si="3"/>
        <v>No</v>
      </c>
      <c r="K46" s="30">
        <v>0</v>
      </c>
      <c r="L46" s="14">
        <f t="shared" si="4"/>
        <v>0</v>
      </c>
      <c r="M46" s="17" t="str">
        <f t="shared" si="5"/>
        <v>No</v>
      </c>
      <c r="N46" s="20">
        <v>0.29339999999999999</v>
      </c>
      <c r="O46" s="27">
        <f t="shared" si="6"/>
        <v>0.83565935630874388</v>
      </c>
      <c r="P46" s="31" t="str">
        <f t="shared" si="7"/>
        <v>Yes</v>
      </c>
      <c r="Q46" s="19">
        <v>0</v>
      </c>
      <c r="R46" s="14">
        <f t="shared" si="8"/>
        <v>0</v>
      </c>
      <c r="S46" s="17" t="str">
        <f t="shared" si="9"/>
        <v>No</v>
      </c>
      <c r="T46" s="20">
        <v>1.7567999999999999</v>
      </c>
      <c r="U46" s="27">
        <f t="shared" si="10"/>
        <v>0.88139674894641773</v>
      </c>
      <c r="V46" s="31" t="str">
        <f t="shared" si="11"/>
        <v>Yes</v>
      </c>
      <c r="W46" s="19">
        <v>1.869</v>
      </c>
      <c r="X46" s="14">
        <f t="shared" si="12"/>
        <v>0.58112689699709386</v>
      </c>
      <c r="Y46" s="17" t="str">
        <f t="shared" si="13"/>
        <v>No</v>
      </c>
      <c r="Z46" s="20">
        <v>0.36620000000000003</v>
      </c>
      <c r="AA46" s="27">
        <f t="shared" si="14"/>
        <v>0.30529387244685285</v>
      </c>
      <c r="AB46" s="31" t="str">
        <f t="shared" si="15"/>
        <v>No</v>
      </c>
      <c r="AC46" s="19">
        <v>0</v>
      </c>
      <c r="AD46" s="14">
        <f t="shared" si="16"/>
        <v>0</v>
      </c>
      <c r="AE46" s="17" t="str">
        <f t="shared" si="17"/>
        <v>No</v>
      </c>
      <c r="AF46" s="20">
        <v>0</v>
      </c>
      <c r="AG46" s="27">
        <f t="shared" si="18"/>
        <v>0</v>
      </c>
      <c r="AH46" s="31" t="str">
        <f t="shared" si="19"/>
        <v>No</v>
      </c>
      <c r="AI46" s="41">
        <f t="shared" si="20"/>
        <v>10.718249999999999</v>
      </c>
      <c r="AJ46" s="42">
        <f t="shared" si="21"/>
        <v>0.53970816115702469</v>
      </c>
      <c r="AK46" s="41" t="str">
        <f t="shared" si="22"/>
        <v>No</v>
      </c>
      <c r="AL46" s="19">
        <v>2.4062999999999999</v>
      </c>
      <c r="AM46" s="35">
        <f t="shared" si="23"/>
        <v>1</v>
      </c>
      <c r="AN46" s="33" t="str">
        <f t="shared" si="24"/>
        <v>Yes</v>
      </c>
      <c r="AO46" s="20">
        <v>1.875</v>
      </c>
      <c r="AP46" s="27">
        <f t="shared" si="25"/>
        <v>0.75</v>
      </c>
      <c r="AQ46" s="31" t="str">
        <f t="shared" si="26"/>
        <v>Yes</v>
      </c>
      <c r="AR46" s="19">
        <v>2.1484000000000001</v>
      </c>
      <c r="AS46" s="35">
        <f t="shared" si="27"/>
        <v>0.85963508322663251</v>
      </c>
      <c r="AT46" s="33" t="str">
        <f t="shared" si="28"/>
        <v>No</v>
      </c>
      <c r="AU46" s="20">
        <v>0.65900000000000003</v>
      </c>
      <c r="AV46" s="27">
        <f t="shared" si="29"/>
        <v>0.50573514077163717</v>
      </c>
      <c r="AW46" s="31" t="str">
        <f t="shared" si="30"/>
        <v>No</v>
      </c>
      <c r="AX46" s="19">
        <v>2.5700000000000001E-2</v>
      </c>
      <c r="AY46" s="35">
        <f t="shared" si="31"/>
        <v>4.3120805369127518E-2</v>
      </c>
      <c r="AZ46" s="33" t="str">
        <f t="shared" si="32"/>
        <v>No</v>
      </c>
      <c r="BA46" s="20">
        <v>0.2104</v>
      </c>
      <c r="BB46" s="27">
        <f t="shared" si="33"/>
        <v>0.32073170731707318</v>
      </c>
      <c r="BC46" s="31" t="str">
        <f t="shared" si="34"/>
        <v>No</v>
      </c>
      <c r="BD46" s="19">
        <v>0.2104</v>
      </c>
      <c r="BE46" s="35">
        <f t="shared" si="35"/>
        <v>0.32073170731707318</v>
      </c>
      <c r="BF46" s="33" t="str">
        <f t="shared" si="36"/>
        <v>No</v>
      </c>
      <c r="BG46" s="20">
        <v>1.4637</v>
      </c>
      <c r="BH46" s="27">
        <f t="shared" si="37"/>
        <v>0.43920208152645268</v>
      </c>
      <c r="BI46" s="31" t="str">
        <f t="shared" si="38"/>
        <v>No</v>
      </c>
      <c r="BJ46" s="19">
        <v>0.10680000000000001</v>
      </c>
      <c r="BK46" s="35">
        <f t="shared" si="39"/>
        <v>4.2720000000000001E-2</v>
      </c>
      <c r="BL46" s="33" t="str">
        <f t="shared" si="40"/>
        <v>No</v>
      </c>
      <c r="BM46" s="20">
        <v>0.55469999999999997</v>
      </c>
      <c r="BN46" s="27">
        <f t="shared" si="41"/>
        <v>0.50364223144306131</v>
      </c>
      <c r="BO46" s="31" t="str">
        <f t="shared" si="42"/>
        <v>No</v>
      </c>
      <c r="BP46" s="44">
        <f t="shared" si="43"/>
        <v>24.151</v>
      </c>
      <c r="BQ46" s="45">
        <f t="shared" si="44"/>
        <v>0.5170017173451863</v>
      </c>
      <c r="BR46" s="44" t="str">
        <f t="shared" si="45"/>
        <v>No</v>
      </c>
      <c r="BS46" s="19">
        <v>0</v>
      </c>
      <c r="BT46" s="35">
        <f t="shared" si="46"/>
        <v>0</v>
      </c>
      <c r="BU46" s="33" t="str">
        <f t="shared" si="47"/>
        <v>No</v>
      </c>
      <c r="BV46" s="20">
        <v>2.3811</v>
      </c>
      <c r="BW46" s="27">
        <f t="shared" si="48"/>
        <v>0.84501845018450183</v>
      </c>
      <c r="BX46" s="31" t="str">
        <f t="shared" si="49"/>
        <v>No</v>
      </c>
      <c r="BY46" s="19">
        <v>2.5</v>
      </c>
      <c r="BZ46" s="35">
        <f t="shared" si="50"/>
        <v>1</v>
      </c>
      <c r="CA46" s="33" t="str">
        <f t="shared" si="51"/>
        <v>Yes</v>
      </c>
      <c r="CB46" s="20">
        <v>0.1103</v>
      </c>
      <c r="CC46" s="27">
        <f t="shared" si="52"/>
        <v>0.21832937450514647</v>
      </c>
      <c r="CD46" s="31" t="str">
        <f t="shared" si="53"/>
        <v>No</v>
      </c>
      <c r="CE46" s="19">
        <v>0.12590000000000001</v>
      </c>
      <c r="CF46" s="35">
        <f t="shared" si="54"/>
        <v>6.392864772484512E-2</v>
      </c>
      <c r="CG46" s="33" t="str">
        <f t="shared" si="55"/>
        <v>No</v>
      </c>
      <c r="CH46" s="20">
        <v>3.3300000000000003E-2</v>
      </c>
      <c r="CI46" s="27">
        <f t="shared" si="56"/>
        <v>4.7628657921291631E-2</v>
      </c>
      <c r="CJ46" s="31" t="str">
        <f t="shared" si="57"/>
        <v>No</v>
      </c>
      <c r="CK46" s="19">
        <v>0.36109999999999998</v>
      </c>
      <c r="CL46" s="35">
        <f t="shared" si="58"/>
        <v>0.25456468100105745</v>
      </c>
      <c r="CM46" s="33" t="str">
        <f t="shared" si="59"/>
        <v>No</v>
      </c>
      <c r="CN46" s="20">
        <v>4.1999999999999997E-3</v>
      </c>
      <c r="CO46" s="27">
        <f t="shared" si="60"/>
        <v>2.02020202020202E-2</v>
      </c>
      <c r="CP46" s="31" t="str">
        <f t="shared" si="61"/>
        <v>No</v>
      </c>
      <c r="CQ46" s="19">
        <v>0.47560000000000002</v>
      </c>
      <c r="CR46" s="35">
        <f t="shared" si="62"/>
        <v>0.87489486963835161</v>
      </c>
      <c r="CS46" s="33" t="str">
        <f t="shared" si="63"/>
        <v>Yes</v>
      </c>
      <c r="CT46" s="20">
        <v>0.22900000000000001</v>
      </c>
      <c r="CU46" s="27">
        <f t="shared" si="64"/>
        <v>0.42660208643815201</v>
      </c>
      <c r="CV46" s="31" t="str">
        <f t="shared" si="65"/>
        <v>Yes</v>
      </c>
      <c r="CW46" s="47">
        <f t="shared" si="66"/>
        <v>15.55125</v>
      </c>
      <c r="CX46" s="48">
        <f t="shared" si="67"/>
        <v>0.66498682651671881</v>
      </c>
      <c r="CY46" s="47" t="str">
        <f t="shared" si="68"/>
        <v>No</v>
      </c>
      <c r="CZ46" s="19">
        <v>0</v>
      </c>
      <c r="DA46" s="35">
        <f t="shared" si="69"/>
        <v>0</v>
      </c>
      <c r="DB46" s="33" t="str">
        <f t="shared" si="70"/>
        <v>No</v>
      </c>
      <c r="DC46" s="20">
        <v>2.5</v>
      </c>
      <c r="DD46" s="27">
        <f t="shared" si="71"/>
        <v>1</v>
      </c>
      <c r="DE46" s="31" t="str">
        <f t="shared" si="72"/>
        <v>Yes</v>
      </c>
      <c r="DF46" s="19">
        <v>0</v>
      </c>
      <c r="DG46" s="35">
        <f t="shared" si="73"/>
        <v>0</v>
      </c>
      <c r="DH46" s="33" t="str">
        <f t="shared" si="74"/>
        <v>No</v>
      </c>
      <c r="DI46" s="20">
        <v>0</v>
      </c>
      <c r="DJ46" s="27">
        <f t="shared" si="75"/>
        <v>0</v>
      </c>
      <c r="DK46" s="31" t="str">
        <f t="shared" si="76"/>
        <v>No</v>
      </c>
      <c r="DL46" s="19">
        <v>0</v>
      </c>
      <c r="DM46" s="35">
        <f t="shared" si="77"/>
        <v>0</v>
      </c>
      <c r="DN46" s="33" t="str">
        <f t="shared" si="78"/>
        <v>No</v>
      </c>
      <c r="DO46" s="20">
        <v>2.5</v>
      </c>
      <c r="DP46" s="27">
        <f t="shared" si="79"/>
        <v>1</v>
      </c>
      <c r="DQ46" s="31" t="str">
        <f t="shared" si="80"/>
        <v>Yes</v>
      </c>
      <c r="DR46" s="19">
        <v>0.83330000000000004</v>
      </c>
      <c r="DS46" s="35">
        <f t="shared" si="81"/>
        <v>0.51223260388492753</v>
      </c>
      <c r="DT46" s="33" t="str">
        <f t="shared" si="82"/>
        <v>No</v>
      </c>
      <c r="DU46" s="20">
        <v>0.98060000000000003</v>
      </c>
      <c r="DV46" s="27">
        <f t="shared" si="83"/>
        <v>0.71383853825434962</v>
      </c>
      <c r="DW46" s="31" t="str">
        <f t="shared" si="84"/>
        <v>No</v>
      </c>
      <c r="DX46" s="19">
        <v>0</v>
      </c>
      <c r="DY46" s="35">
        <f t="shared" si="85"/>
        <v>0</v>
      </c>
      <c r="DZ46" s="33" t="str">
        <f t="shared" si="86"/>
        <v>No</v>
      </c>
      <c r="EA46" s="20">
        <v>1.0024999999999999</v>
      </c>
      <c r="EB46" s="27">
        <f t="shared" si="87"/>
        <v>0.50610864297253633</v>
      </c>
      <c r="EC46" s="31" t="str">
        <f t="shared" si="88"/>
        <v>No</v>
      </c>
      <c r="ED46" s="50">
        <f t="shared" si="89"/>
        <v>19.540999999999997</v>
      </c>
      <c r="EE46" s="51">
        <f t="shared" si="90"/>
        <v>0.30552054041824223</v>
      </c>
      <c r="EF46" s="50" t="str">
        <f t="shared" si="91"/>
        <v>No</v>
      </c>
    </row>
    <row r="47" spans="1:136" x14ac:dyDescent="0.2">
      <c r="A47" s="3">
        <v>45</v>
      </c>
      <c r="B47" s="11" t="s">
        <v>48</v>
      </c>
      <c r="C47" s="11" t="s">
        <v>84</v>
      </c>
      <c r="D47" s="3">
        <v>2</v>
      </c>
      <c r="E47" s="17">
        <v>1.12E-2</v>
      </c>
      <c r="F47" s="14">
        <f t="shared" si="92"/>
        <v>4.9999999999999996E-2</v>
      </c>
      <c r="G47" s="17" t="str">
        <f t="shared" si="1"/>
        <v>No</v>
      </c>
      <c r="H47" s="22">
        <v>0</v>
      </c>
      <c r="I47" s="27">
        <f t="shared" si="2"/>
        <v>0</v>
      </c>
      <c r="J47" s="31" t="str">
        <f t="shared" si="3"/>
        <v>No</v>
      </c>
      <c r="K47" s="29">
        <v>0</v>
      </c>
      <c r="L47" s="14">
        <f t="shared" si="4"/>
        <v>0</v>
      </c>
      <c r="M47" s="17" t="str">
        <f t="shared" si="5"/>
        <v>No</v>
      </c>
      <c r="N47" s="18">
        <v>0.1759</v>
      </c>
      <c r="O47" s="27">
        <f t="shared" si="6"/>
        <v>0.50099686698946166</v>
      </c>
      <c r="P47" s="31" t="str">
        <f t="shared" si="7"/>
        <v>No</v>
      </c>
      <c r="Q47" s="17">
        <v>6.2100000000000002E-2</v>
      </c>
      <c r="R47" s="14">
        <f t="shared" si="8"/>
        <v>0.2418224299065421</v>
      </c>
      <c r="S47" s="17" t="str">
        <f t="shared" si="9"/>
        <v>No</v>
      </c>
      <c r="T47" s="18">
        <v>1.7567999999999999</v>
      </c>
      <c r="U47" s="27">
        <f t="shared" si="10"/>
        <v>0.88139674894641773</v>
      </c>
      <c r="V47" s="31" t="str">
        <f t="shared" si="11"/>
        <v>Yes</v>
      </c>
      <c r="W47" s="17">
        <v>2.2884000000000002</v>
      </c>
      <c r="X47" s="14">
        <f t="shared" si="12"/>
        <v>0.91968033580884734</v>
      </c>
      <c r="Y47" s="17" t="str">
        <f t="shared" si="13"/>
        <v>No</v>
      </c>
      <c r="Z47" s="18">
        <v>0.2273</v>
      </c>
      <c r="AA47" s="27">
        <f t="shared" si="14"/>
        <v>0.18949562317632346</v>
      </c>
      <c r="AB47" s="31" t="str">
        <f t="shared" si="15"/>
        <v>No</v>
      </c>
      <c r="AC47" s="17">
        <v>3.0000000000000001E-3</v>
      </c>
      <c r="AD47" s="14">
        <f t="shared" si="16"/>
        <v>7.6628352490421452E-3</v>
      </c>
      <c r="AE47" s="17" t="str">
        <f t="shared" si="17"/>
        <v>No</v>
      </c>
      <c r="AF47" s="18">
        <v>1E-3</v>
      </c>
      <c r="AG47" s="27">
        <f t="shared" si="18"/>
        <v>7.763975155279503E-3</v>
      </c>
      <c r="AH47" s="31" t="str">
        <f t="shared" si="19"/>
        <v>No</v>
      </c>
      <c r="AI47" s="41">
        <f t="shared" si="20"/>
        <v>11.314250000000001</v>
      </c>
      <c r="AJ47" s="42">
        <f t="shared" si="21"/>
        <v>0.59101670110192839</v>
      </c>
      <c r="AK47" s="41" t="str">
        <f t="shared" si="22"/>
        <v>No</v>
      </c>
      <c r="AL47" s="17">
        <v>1.875</v>
      </c>
      <c r="AM47" s="35">
        <f t="shared" si="23"/>
        <v>0.54051716682521844</v>
      </c>
      <c r="AN47" s="33" t="str">
        <f t="shared" si="24"/>
        <v>No</v>
      </c>
      <c r="AO47" s="18">
        <v>0</v>
      </c>
      <c r="AP47" s="27">
        <f t="shared" si="25"/>
        <v>0</v>
      </c>
      <c r="AQ47" s="31" t="str">
        <f t="shared" si="26"/>
        <v>No</v>
      </c>
      <c r="AR47" s="17">
        <v>2.3565999999999998</v>
      </c>
      <c r="AS47" s="35">
        <f t="shared" si="27"/>
        <v>0.94294174135723419</v>
      </c>
      <c r="AT47" s="33" t="str">
        <f t="shared" si="28"/>
        <v>No</v>
      </c>
      <c r="AU47" s="18">
        <v>0.83250000000000002</v>
      </c>
      <c r="AV47" s="27">
        <f t="shared" si="29"/>
        <v>0.68665276329509906</v>
      </c>
      <c r="AW47" s="31" t="str">
        <f t="shared" si="30"/>
        <v>No</v>
      </c>
      <c r="AX47" s="17">
        <v>7.46E-2</v>
      </c>
      <c r="AY47" s="35">
        <f t="shared" si="31"/>
        <v>0.12516778523489933</v>
      </c>
      <c r="AZ47" s="33" t="str">
        <f t="shared" si="32"/>
        <v>No</v>
      </c>
      <c r="BA47" s="18">
        <v>0.14019999999999999</v>
      </c>
      <c r="BB47" s="27">
        <f t="shared" si="33"/>
        <v>0.21371951219512192</v>
      </c>
      <c r="BC47" s="31" t="str">
        <f t="shared" si="34"/>
        <v>No</v>
      </c>
      <c r="BD47" s="17">
        <v>0.14019999999999999</v>
      </c>
      <c r="BE47" s="35">
        <f t="shared" si="35"/>
        <v>0.21371951219512192</v>
      </c>
      <c r="BF47" s="33" t="str">
        <f t="shared" si="36"/>
        <v>No</v>
      </c>
      <c r="BG47" s="18">
        <v>1.4575</v>
      </c>
      <c r="BH47" s="27">
        <f t="shared" si="37"/>
        <v>0.43561723041341427</v>
      </c>
      <c r="BI47" s="31" t="str">
        <f t="shared" si="38"/>
        <v>No</v>
      </c>
      <c r="BJ47" s="17">
        <v>0.1454</v>
      </c>
      <c r="BK47" s="35">
        <f t="shared" si="39"/>
        <v>5.8160000000000003E-2</v>
      </c>
      <c r="BL47" s="33" t="str">
        <f t="shared" si="40"/>
        <v>No</v>
      </c>
      <c r="BM47" s="18">
        <v>0.68810000000000004</v>
      </c>
      <c r="BN47" s="27">
        <f t="shared" si="41"/>
        <v>0.62664822498847406</v>
      </c>
      <c r="BO47" s="31" t="str">
        <f t="shared" si="42"/>
        <v>Yes</v>
      </c>
      <c r="BP47" s="44">
        <f t="shared" si="43"/>
        <v>19.27525</v>
      </c>
      <c r="BQ47" s="45">
        <f t="shared" si="44"/>
        <v>0.1229619153449843</v>
      </c>
      <c r="BR47" s="44" t="str">
        <f t="shared" si="45"/>
        <v>No</v>
      </c>
      <c r="BS47" s="17">
        <v>0</v>
      </c>
      <c r="BT47" s="35">
        <f t="shared" si="46"/>
        <v>0</v>
      </c>
      <c r="BU47" s="33" t="str">
        <f t="shared" si="47"/>
        <v>No</v>
      </c>
      <c r="BV47" s="18">
        <v>2.4074</v>
      </c>
      <c r="BW47" s="27">
        <f t="shared" si="48"/>
        <v>0.8872132199582865</v>
      </c>
      <c r="BX47" s="31" t="str">
        <f t="shared" si="49"/>
        <v>No</v>
      </c>
      <c r="BY47" s="17">
        <v>2.5</v>
      </c>
      <c r="BZ47" s="35">
        <f t="shared" si="50"/>
        <v>1</v>
      </c>
      <c r="CA47" s="33" t="str">
        <f t="shared" si="51"/>
        <v>Yes</v>
      </c>
      <c r="CB47" s="18">
        <v>3.7499999999999999E-2</v>
      </c>
      <c r="CC47" s="27">
        <f t="shared" si="52"/>
        <v>7.4228028503562943E-2</v>
      </c>
      <c r="CD47" s="31" t="str">
        <f t="shared" si="53"/>
        <v>No</v>
      </c>
      <c r="CE47" s="17">
        <v>0.1176</v>
      </c>
      <c r="CF47" s="35">
        <f t="shared" si="54"/>
        <v>5.9495834223456522E-2</v>
      </c>
      <c r="CG47" s="33" t="str">
        <f t="shared" si="55"/>
        <v>No</v>
      </c>
      <c r="CH47" s="18">
        <v>0.1008</v>
      </c>
      <c r="CI47" s="27">
        <f t="shared" si="56"/>
        <v>0.18385469223007064</v>
      </c>
      <c r="CJ47" s="31" t="str">
        <f t="shared" si="57"/>
        <v>No</v>
      </c>
      <c r="CK47" s="17">
        <v>0.18459999999999999</v>
      </c>
      <c r="CL47" s="35">
        <f t="shared" si="58"/>
        <v>0.13013746915756078</v>
      </c>
      <c r="CM47" s="33" t="str">
        <f t="shared" si="59"/>
        <v>No</v>
      </c>
      <c r="CN47" s="18">
        <v>0</v>
      </c>
      <c r="CO47" s="27">
        <f t="shared" si="60"/>
        <v>0</v>
      </c>
      <c r="CP47" s="31" t="str">
        <f t="shared" si="61"/>
        <v>No</v>
      </c>
      <c r="CQ47" s="17">
        <v>0.46560000000000001</v>
      </c>
      <c r="CR47" s="35">
        <f t="shared" si="62"/>
        <v>0.85386879730866272</v>
      </c>
      <c r="CS47" s="33" t="str">
        <f t="shared" si="63"/>
        <v>Yes</v>
      </c>
      <c r="CT47" s="18">
        <v>7.9799999999999996E-2</v>
      </c>
      <c r="CU47" s="27">
        <f t="shared" si="64"/>
        <v>0.14865871833084945</v>
      </c>
      <c r="CV47" s="31" t="str">
        <f t="shared" si="65"/>
        <v>No</v>
      </c>
      <c r="CW47" s="47">
        <f t="shared" si="66"/>
        <v>14.73325</v>
      </c>
      <c r="CX47" s="48">
        <f t="shared" si="67"/>
        <v>0.60712959524693655</v>
      </c>
      <c r="CY47" s="47" t="str">
        <f t="shared" si="68"/>
        <v>No</v>
      </c>
      <c r="CZ47" s="17">
        <v>2.5</v>
      </c>
      <c r="DA47" s="35">
        <f t="shared" si="69"/>
        <v>1</v>
      </c>
      <c r="DB47" s="33" t="str">
        <f t="shared" si="70"/>
        <v>Yes</v>
      </c>
      <c r="DC47" s="18">
        <v>2.5</v>
      </c>
      <c r="DD47" s="27">
        <f t="shared" si="71"/>
        <v>1</v>
      </c>
      <c r="DE47" s="31" t="str">
        <f t="shared" si="72"/>
        <v>Yes</v>
      </c>
      <c r="DF47" s="17">
        <v>0</v>
      </c>
      <c r="DG47" s="35">
        <f t="shared" si="73"/>
        <v>0</v>
      </c>
      <c r="DH47" s="33" t="str">
        <f t="shared" si="74"/>
        <v>No</v>
      </c>
      <c r="DI47" s="18">
        <v>0</v>
      </c>
      <c r="DJ47" s="27">
        <f t="shared" si="75"/>
        <v>0</v>
      </c>
      <c r="DK47" s="31" t="str">
        <f t="shared" si="76"/>
        <v>No</v>
      </c>
      <c r="DL47" s="17">
        <v>0</v>
      </c>
      <c r="DM47" s="35">
        <f t="shared" si="77"/>
        <v>0</v>
      </c>
      <c r="DN47" s="33" t="str">
        <f t="shared" si="78"/>
        <v>No</v>
      </c>
      <c r="DO47" s="18">
        <v>1.25</v>
      </c>
      <c r="DP47" s="27">
        <f t="shared" si="79"/>
        <v>0.5</v>
      </c>
      <c r="DQ47" s="31" t="str">
        <f t="shared" si="80"/>
        <v>Yes</v>
      </c>
      <c r="DR47" s="17">
        <v>0.88019999999999998</v>
      </c>
      <c r="DS47" s="35">
        <f t="shared" si="81"/>
        <v>0.54106220801573635</v>
      </c>
      <c r="DT47" s="33" t="str">
        <f t="shared" si="82"/>
        <v>No</v>
      </c>
      <c r="DU47" s="18">
        <v>1.0078</v>
      </c>
      <c r="DV47" s="27">
        <f t="shared" si="83"/>
        <v>0.73363907694547581</v>
      </c>
      <c r="DW47" s="31" t="str">
        <f t="shared" si="84"/>
        <v>No</v>
      </c>
      <c r="DX47" s="17">
        <v>0.1056</v>
      </c>
      <c r="DY47" s="35">
        <f t="shared" si="85"/>
        <v>0.25888698210345673</v>
      </c>
      <c r="DZ47" s="33" t="str">
        <f t="shared" si="86"/>
        <v>No</v>
      </c>
      <c r="EA47" s="18">
        <v>1.075</v>
      </c>
      <c r="EB47" s="27">
        <f t="shared" si="87"/>
        <v>0.54271001615508885</v>
      </c>
      <c r="EC47" s="31" t="str">
        <f t="shared" si="88"/>
        <v>No</v>
      </c>
      <c r="ED47" s="50">
        <f t="shared" si="89"/>
        <v>23.296499999999998</v>
      </c>
      <c r="EE47" s="51">
        <f t="shared" si="90"/>
        <v>0.42690455412262829</v>
      </c>
      <c r="EF47" s="50" t="str">
        <f t="shared" si="91"/>
        <v>No</v>
      </c>
    </row>
    <row r="48" spans="1:136" x14ac:dyDescent="0.2">
      <c r="A48" s="3">
        <v>46</v>
      </c>
      <c r="B48" s="11" t="s">
        <v>48</v>
      </c>
      <c r="C48" s="11" t="s">
        <v>85</v>
      </c>
      <c r="D48" s="3">
        <v>2</v>
      </c>
      <c r="E48" s="19">
        <v>5.45E-2</v>
      </c>
      <c r="F48" s="14">
        <f t="shared" si="92"/>
        <v>0.24330357142857142</v>
      </c>
      <c r="G48" s="17" t="str">
        <f t="shared" si="1"/>
        <v>Yes</v>
      </c>
      <c r="H48" s="23">
        <v>9.5999999999999992E-3</v>
      </c>
      <c r="I48" s="27">
        <f t="shared" si="2"/>
        <v>7.6732475421628955E-3</v>
      </c>
      <c r="J48" s="31" t="str">
        <f t="shared" si="3"/>
        <v>No</v>
      </c>
      <c r="K48" s="30">
        <v>0</v>
      </c>
      <c r="L48" s="14">
        <f t="shared" si="4"/>
        <v>0</v>
      </c>
      <c r="M48" s="17" t="str">
        <f t="shared" si="5"/>
        <v>No</v>
      </c>
      <c r="N48" s="20">
        <v>0.18720000000000001</v>
      </c>
      <c r="O48" s="27">
        <f t="shared" si="6"/>
        <v>0.53318142979208205</v>
      </c>
      <c r="P48" s="31" t="str">
        <f t="shared" si="7"/>
        <v>No</v>
      </c>
      <c r="Q48" s="19">
        <v>0.14530000000000001</v>
      </c>
      <c r="R48" s="14">
        <f t="shared" si="8"/>
        <v>0.56580996884735213</v>
      </c>
      <c r="S48" s="17" t="str">
        <f t="shared" si="9"/>
        <v>Yes</v>
      </c>
      <c r="T48" s="20">
        <v>1.7567999999999999</v>
      </c>
      <c r="U48" s="27">
        <f t="shared" si="10"/>
        <v>0.88139674894641773</v>
      </c>
      <c r="V48" s="31" t="str">
        <f t="shared" si="11"/>
        <v>Yes</v>
      </c>
      <c r="W48" s="19">
        <v>2.3690000000000002</v>
      </c>
      <c r="X48" s="14">
        <f t="shared" si="12"/>
        <v>0.98474329996771071</v>
      </c>
      <c r="Y48" s="17" t="str">
        <f t="shared" si="13"/>
        <v>Yes</v>
      </c>
      <c r="Z48" s="20">
        <v>0.35349999999999998</v>
      </c>
      <c r="AA48" s="27">
        <f t="shared" si="14"/>
        <v>0.29470612755314712</v>
      </c>
      <c r="AB48" s="31" t="str">
        <f t="shared" si="15"/>
        <v>No</v>
      </c>
      <c r="AC48" s="19">
        <v>1.54E-2</v>
      </c>
      <c r="AD48" s="14">
        <f t="shared" si="16"/>
        <v>3.9335887611749679E-2</v>
      </c>
      <c r="AE48" s="17" t="str">
        <f t="shared" si="17"/>
        <v>Yes</v>
      </c>
      <c r="AF48" s="20">
        <v>5.3100000000000001E-2</v>
      </c>
      <c r="AG48" s="27">
        <f t="shared" si="18"/>
        <v>0.41226708074534163</v>
      </c>
      <c r="AH48" s="31" t="str">
        <f t="shared" si="19"/>
        <v>Yes</v>
      </c>
      <c r="AI48" s="41">
        <f t="shared" si="20"/>
        <v>12.361000000000001</v>
      </c>
      <c r="AJ48" s="42">
        <f t="shared" si="21"/>
        <v>0.68112947658402201</v>
      </c>
      <c r="AK48" s="41" t="str">
        <f t="shared" si="22"/>
        <v>No</v>
      </c>
      <c r="AL48" s="19">
        <v>2.25</v>
      </c>
      <c r="AM48" s="35">
        <f t="shared" si="23"/>
        <v>0.86482746692034951</v>
      </c>
      <c r="AN48" s="33" t="str">
        <f t="shared" si="24"/>
        <v>Yes</v>
      </c>
      <c r="AO48" s="20">
        <v>0</v>
      </c>
      <c r="AP48" s="27">
        <f t="shared" si="25"/>
        <v>0</v>
      </c>
      <c r="AQ48" s="31" t="str">
        <f t="shared" si="26"/>
        <v>No</v>
      </c>
      <c r="AR48" s="19">
        <v>2.3996</v>
      </c>
      <c r="AS48" s="35">
        <f t="shared" si="27"/>
        <v>0.96014724711907806</v>
      </c>
      <c r="AT48" s="33" t="str">
        <f t="shared" si="28"/>
        <v>No</v>
      </c>
      <c r="AU48" s="20">
        <v>0.99209999999999998</v>
      </c>
      <c r="AV48" s="27">
        <f t="shared" si="29"/>
        <v>0.85307612095933261</v>
      </c>
      <c r="AW48" s="31" t="str">
        <f t="shared" si="30"/>
        <v>Yes</v>
      </c>
      <c r="AX48" s="19">
        <v>4.1599999999999998E-2</v>
      </c>
      <c r="AY48" s="35">
        <f t="shared" si="31"/>
        <v>6.9798657718120799E-2</v>
      </c>
      <c r="AZ48" s="33" t="str">
        <f t="shared" si="32"/>
        <v>No</v>
      </c>
      <c r="BA48" s="20">
        <v>0.25259999999999999</v>
      </c>
      <c r="BB48" s="27">
        <f t="shared" si="33"/>
        <v>0.38506097560975605</v>
      </c>
      <c r="BC48" s="31" t="str">
        <f t="shared" si="34"/>
        <v>No</v>
      </c>
      <c r="BD48" s="19">
        <v>0.25259999999999999</v>
      </c>
      <c r="BE48" s="35">
        <f t="shared" si="35"/>
        <v>0.38506097560975605</v>
      </c>
      <c r="BF48" s="33" t="str">
        <f t="shared" si="36"/>
        <v>No</v>
      </c>
      <c r="BG48" s="20">
        <v>2.2848000000000002</v>
      </c>
      <c r="BH48" s="27">
        <f t="shared" si="37"/>
        <v>0.91396357328707722</v>
      </c>
      <c r="BI48" s="31" t="str">
        <f t="shared" si="38"/>
        <v>Yes</v>
      </c>
      <c r="BJ48" s="19">
        <v>0.1686</v>
      </c>
      <c r="BK48" s="35">
        <f t="shared" si="39"/>
        <v>6.744E-2</v>
      </c>
      <c r="BL48" s="33" t="str">
        <f t="shared" si="40"/>
        <v>No</v>
      </c>
      <c r="BM48" s="20">
        <v>0.64039999999999997</v>
      </c>
      <c r="BN48" s="27">
        <f t="shared" si="41"/>
        <v>0.58266482249884743</v>
      </c>
      <c r="BO48" s="31" t="str">
        <f t="shared" si="42"/>
        <v>Yes</v>
      </c>
      <c r="BP48" s="44">
        <f t="shared" si="43"/>
        <v>23.205749999999995</v>
      </c>
      <c r="BQ48" s="45">
        <f t="shared" si="44"/>
        <v>0.44061016264269071</v>
      </c>
      <c r="BR48" s="44" t="str">
        <f t="shared" si="45"/>
        <v>No</v>
      </c>
      <c r="BS48" s="19">
        <v>9.2999999999999992E-3</v>
      </c>
      <c r="BT48" s="35">
        <f t="shared" si="46"/>
        <v>1.4764248293379899E-2</v>
      </c>
      <c r="BU48" s="33" t="str">
        <f t="shared" si="47"/>
        <v>No</v>
      </c>
      <c r="BV48" s="20">
        <v>2.3782999999999999</v>
      </c>
      <c r="BW48" s="27">
        <f t="shared" si="48"/>
        <v>0.84052623134926974</v>
      </c>
      <c r="BX48" s="31" t="str">
        <f t="shared" si="49"/>
        <v>No</v>
      </c>
      <c r="BY48" s="19">
        <v>2.5</v>
      </c>
      <c r="BZ48" s="35">
        <f t="shared" si="50"/>
        <v>1</v>
      </c>
      <c r="CA48" s="33" t="str">
        <f t="shared" si="51"/>
        <v>Yes</v>
      </c>
      <c r="CB48" s="20">
        <v>9.5500000000000002E-2</v>
      </c>
      <c r="CC48" s="27">
        <f t="shared" si="52"/>
        <v>0.18903404592240697</v>
      </c>
      <c r="CD48" s="31" t="str">
        <f t="shared" si="53"/>
        <v>No</v>
      </c>
      <c r="CE48" s="19">
        <v>9.7000000000000003E-2</v>
      </c>
      <c r="CF48" s="35">
        <f t="shared" si="54"/>
        <v>4.8493911557359541E-2</v>
      </c>
      <c r="CG48" s="33" t="str">
        <f t="shared" si="55"/>
        <v>No</v>
      </c>
      <c r="CH48" s="20">
        <v>4.9099999999999998E-2</v>
      </c>
      <c r="CI48" s="27">
        <f t="shared" si="56"/>
        <v>7.951564076690211E-2</v>
      </c>
      <c r="CJ48" s="31" t="str">
        <f t="shared" si="57"/>
        <v>No</v>
      </c>
      <c r="CK48" s="19">
        <v>0</v>
      </c>
      <c r="CL48" s="35">
        <f t="shared" si="58"/>
        <v>0</v>
      </c>
      <c r="CM48" s="33" t="str">
        <f t="shared" si="59"/>
        <v>No</v>
      </c>
      <c r="CN48" s="20">
        <v>0</v>
      </c>
      <c r="CO48" s="27">
        <f t="shared" si="60"/>
        <v>0</v>
      </c>
      <c r="CP48" s="31" t="str">
        <f t="shared" si="61"/>
        <v>No</v>
      </c>
      <c r="CQ48" s="19">
        <v>0.42930000000000001</v>
      </c>
      <c r="CR48" s="35">
        <f t="shared" si="62"/>
        <v>0.77754415475189231</v>
      </c>
      <c r="CS48" s="33" t="str">
        <f t="shared" si="63"/>
        <v>Yes</v>
      </c>
      <c r="CT48" s="20">
        <v>2.3099999999999999E-2</v>
      </c>
      <c r="CU48" s="27">
        <f t="shared" si="64"/>
        <v>4.3032786885245894E-2</v>
      </c>
      <c r="CV48" s="31" t="str">
        <f t="shared" si="65"/>
        <v>No</v>
      </c>
      <c r="CW48" s="47">
        <f t="shared" si="66"/>
        <v>13.953999999999999</v>
      </c>
      <c r="CX48" s="48">
        <f t="shared" si="67"/>
        <v>0.55201315580075327</v>
      </c>
      <c r="CY48" s="47" t="str">
        <f t="shared" si="68"/>
        <v>No</v>
      </c>
      <c r="CZ48" s="19">
        <v>2.5</v>
      </c>
      <c r="DA48" s="35">
        <f t="shared" si="69"/>
        <v>1</v>
      </c>
      <c r="DB48" s="33" t="str">
        <f t="shared" si="70"/>
        <v>Yes</v>
      </c>
      <c r="DC48" s="20">
        <v>2.5</v>
      </c>
      <c r="DD48" s="27">
        <f t="shared" si="71"/>
        <v>1</v>
      </c>
      <c r="DE48" s="31" t="str">
        <f t="shared" si="72"/>
        <v>Yes</v>
      </c>
      <c r="DF48" s="19">
        <v>0</v>
      </c>
      <c r="DG48" s="35">
        <f t="shared" si="73"/>
        <v>0</v>
      </c>
      <c r="DH48" s="33" t="str">
        <f t="shared" si="74"/>
        <v>No</v>
      </c>
      <c r="DI48" s="20">
        <v>0</v>
      </c>
      <c r="DJ48" s="27">
        <f t="shared" si="75"/>
        <v>0</v>
      </c>
      <c r="DK48" s="31" t="str">
        <f t="shared" si="76"/>
        <v>No</v>
      </c>
      <c r="DL48" s="19">
        <v>2.2000000000000001E-3</v>
      </c>
      <c r="DM48" s="35">
        <f t="shared" si="77"/>
        <v>2.4719101123595509E-2</v>
      </c>
      <c r="DN48" s="33" t="str">
        <f t="shared" si="78"/>
        <v>No</v>
      </c>
      <c r="DO48" s="20">
        <v>0</v>
      </c>
      <c r="DP48" s="27">
        <f t="shared" si="79"/>
        <v>0</v>
      </c>
      <c r="DQ48" s="31" t="str">
        <f t="shared" si="80"/>
        <v>No</v>
      </c>
      <c r="DR48" s="19">
        <v>0.85760000000000003</v>
      </c>
      <c r="DS48" s="35">
        <f t="shared" si="81"/>
        <v>0.52716990410622078</v>
      </c>
      <c r="DT48" s="33" t="str">
        <f t="shared" si="82"/>
        <v>No</v>
      </c>
      <c r="DU48" s="20">
        <v>0.72109999999999996</v>
      </c>
      <c r="DV48" s="27">
        <f t="shared" si="83"/>
        <v>0.52493266360923052</v>
      </c>
      <c r="DW48" s="31" t="str">
        <f t="shared" si="84"/>
        <v>No</v>
      </c>
      <c r="DX48" s="19">
        <v>0.16669999999999999</v>
      </c>
      <c r="DY48" s="35">
        <f t="shared" si="85"/>
        <v>0.40867859769551357</v>
      </c>
      <c r="DZ48" s="33" t="str">
        <f t="shared" si="86"/>
        <v>No</v>
      </c>
      <c r="EA48" s="20">
        <v>1</v>
      </c>
      <c r="EB48" s="27">
        <f t="shared" si="87"/>
        <v>0.50484652665589669</v>
      </c>
      <c r="EC48" s="31" t="str">
        <f t="shared" si="88"/>
        <v>No</v>
      </c>
      <c r="ED48" s="50">
        <f t="shared" si="89"/>
        <v>19.369</v>
      </c>
      <c r="EE48" s="51">
        <f t="shared" si="90"/>
        <v>0.29996121400174536</v>
      </c>
      <c r="EF48" s="50" t="str">
        <f t="shared" si="91"/>
        <v>No</v>
      </c>
    </row>
    <row r="49" spans="1:136" x14ac:dyDescent="0.2">
      <c r="A49" s="3">
        <v>47</v>
      </c>
      <c r="B49" s="11" t="s">
        <v>48</v>
      </c>
      <c r="C49" s="11" t="s">
        <v>86</v>
      </c>
      <c r="D49" s="3">
        <v>3</v>
      </c>
      <c r="E49" s="19">
        <v>9.7999999999999997E-3</v>
      </c>
      <c r="F49" s="14">
        <f t="shared" si="92"/>
        <v>4.3749999999999997E-2</v>
      </c>
      <c r="G49" s="17" t="str">
        <f t="shared" si="1"/>
        <v>No</v>
      </c>
      <c r="H49" s="23">
        <v>3.2000000000000002E-3</v>
      </c>
      <c r="I49" s="27">
        <f t="shared" si="2"/>
        <v>2.5577491807209653E-3</v>
      </c>
      <c r="J49" s="31" t="str">
        <f t="shared" si="3"/>
        <v>No</v>
      </c>
      <c r="K49" s="30">
        <v>0.2717</v>
      </c>
      <c r="L49" s="14">
        <f t="shared" si="4"/>
        <v>0.2189010634869481</v>
      </c>
      <c r="M49" s="17" t="str">
        <f t="shared" si="5"/>
        <v>Yes</v>
      </c>
      <c r="N49" s="20">
        <v>0.12570000000000001</v>
      </c>
      <c r="O49" s="27">
        <f t="shared" si="6"/>
        <v>0.35801765878667047</v>
      </c>
      <c r="P49" s="31" t="str">
        <f t="shared" si="7"/>
        <v>No</v>
      </c>
      <c r="Q49" s="19">
        <v>7.1400000000000005E-2</v>
      </c>
      <c r="R49" s="14">
        <f t="shared" si="8"/>
        <v>0.27803738317757015</v>
      </c>
      <c r="S49" s="17" t="str">
        <f t="shared" si="9"/>
        <v>No</v>
      </c>
      <c r="T49" s="20">
        <v>1.7567999999999999</v>
      </c>
      <c r="U49" s="27">
        <f t="shared" si="10"/>
        <v>0.88139674894641773</v>
      </c>
      <c r="V49" s="31" t="str">
        <f t="shared" si="11"/>
        <v>Yes</v>
      </c>
      <c r="W49" s="19">
        <v>2.2951000000000001</v>
      </c>
      <c r="X49" s="14">
        <f t="shared" si="12"/>
        <v>0.92508879560865354</v>
      </c>
      <c r="Y49" s="17" t="str">
        <f t="shared" si="13"/>
        <v>No</v>
      </c>
      <c r="Z49" s="20">
        <v>0.73229999999999995</v>
      </c>
      <c r="AA49" s="27">
        <f t="shared" si="14"/>
        <v>0.61050437682367653</v>
      </c>
      <c r="AB49" s="31" t="str">
        <f t="shared" si="15"/>
        <v>Yes</v>
      </c>
      <c r="AC49" s="19">
        <v>2.8E-3</v>
      </c>
      <c r="AD49" s="14">
        <f t="shared" si="16"/>
        <v>7.1519795657726684E-3</v>
      </c>
      <c r="AE49" s="17" t="str">
        <f t="shared" si="17"/>
        <v>No</v>
      </c>
      <c r="AF49" s="20">
        <v>5.8999999999999999E-3</v>
      </c>
      <c r="AG49" s="27">
        <f t="shared" si="18"/>
        <v>4.5807453416149065E-2</v>
      </c>
      <c r="AH49" s="31" t="str">
        <f t="shared" si="19"/>
        <v>No</v>
      </c>
      <c r="AI49" s="41">
        <f t="shared" si="20"/>
        <v>13.18675</v>
      </c>
      <c r="AJ49" s="42">
        <f t="shared" si="21"/>
        <v>0.75221676997245168</v>
      </c>
      <c r="AK49" s="41" t="str">
        <f t="shared" si="22"/>
        <v>Yes</v>
      </c>
      <c r="AL49" s="19">
        <v>2.375</v>
      </c>
      <c r="AM49" s="35">
        <f t="shared" si="23"/>
        <v>0.9729309002853932</v>
      </c>
      <c r="AN49" s="33" t="str">
        <f t="shared" si="24"/>
        <v>Yes</v>
      </c>
      <c r="AO49" s="20">
        <v>2.5</v>
      </c>
      <c r="AP49" s="27">
        <f t="shared" si="25"/>
        <v>1</v>
      </c>
      <c r="AQ49" s="31" t="str">
        <f t="shared" si="26"/>
        <v>Yes</v>
      </c>
      <c r="AR49" s="19">
        <v>2.2633000000000001</v>
      </c>
      <c r="AS49" s="35">
        <f t="shared" si="27"/>
        <v>0.90560979513444306</v>
      </c>
      <c r="AT49" s="33" t="str">
        <f t="shared" si="28"/>
        <v>No</v>
      </c>
      <c r="AU49" s="20">
        <v>0.74780000000000002</v>
      </c>
      <c r="AV49" s="27">
        <f t="shared" si="29"/>
        <v>0.59833159541188741</v>
      </c>
      <c r="AW49" s="31" t="str">
        <f t="shared" si="30"/>
        <v>No</v>
      </c>
      <c r="AX49" s="19">
        <v>0.20180000000000001</v>
      </c>
      <c r="AY49" s="35">
        <f t="shared" si="31"/>
        <v>0.33859060402684565</v>
      </c>
      <c r="AZ49" s="33" t="str">
        <f t="shared" si="32"/>
        <v>Yes</v>
      </c>
      <c r="BA49" s="20">
        <v>0.20649999999999999</v>
      </c>
      <c r="BB49" s="27">
        <f t="shared" si="33"/>
        <v>0.31478658536585363</v>
      </c>
      <c r="BC49" s="31" t="str">
        <f t="shared" si="34"/>
        <v>No</v>
      </c>
      <c r="BD49" s="19">
        <v>0.20649999999999999</v>
      </c>
      <c r="BE49" s="35">
        <f t="shared" si="35"/>
        <v>0.31478658536585363</v>
      </c>
      <c r="BF49" s="33" t="str">
        <f t="shared" si="36"/>
        <v>No</v>
      </c>
      <c r="BG49" s="20">
        <v>2.2437999999999998</v>
      </c>
      <c r="BH49" s="27">
        <f t="shared" si="37"/>
        <v>0.89025729979762913</v>
      </c>
      <c r="BI49" s="31" t="str">
        <f t="shared" si="38"/>
        <v>No</v>
      </c>
      <c r="BJ49" s="19">
        <v>0.1792</v>
      </c>
      <c r="BK49" s="35">
        <f t="shared" si="39"/>
        <v>7.1679999999999994E-2</v>
      </c>
      <c r="BL49" s="33" t="str">
        <f t="shared" si="40"/>
        <v>No</v>
      </c>
      <c r="BM49" s="20">
        <v>0.31219999999999998</v>
      </c>
      <c r="BN49" s="27">
        <f t="shared" si="41"/>
        <v>0.28003688335638538</v>
      </c>
      <c r="BO49" s="31" t="str">
        <f t="shared" si="42"/>
        <v>No</v>
      </c>
      <c r="BP49" s="44">
        <f t="shared" si="43"/>
        <v>28.090250000000001</v>
      </c>
      <c r="BQ49" s="45">
        <f t="shared" si="44"/>
        <v>0.83535710677846242</v>
      </c>
      <c r="BR49" s="44" t="str">
        <f t="shared" si="45"/>
        <v>Yes</v>
      </c>
      <c r="BS49" s="19">
        <v>2.3999999999999998E-3</v>
      </c>
      <c r="BT49" s="35">
        <f t="shared" si="46"/>
        <v>3.810128591839974E-3</v>
      </c>
      <c r="BU49" s="33" t="str">
        <f t="shared" si="47"/>
        <v>No</v>
      </c>
      <c r="BV49" s="20">
        <v>2.3344</v>
      </c>
      <c r="BW49" s="27">
        <f t="shared" si="48"/>
        <v>0.77009465746831385</v>
      </c>
      <c r="BX49" s="31" t="str">
        <f t="shared" si="49"/>
        <v>No</v>
      </c>
      <c r="BY49" s="19">
        <v>2.5</v>
      </c>
      <c r="BZ49" s="35">
        <f t="shared" si="50"/>
        <v>1</v>
      </c>
      <c r="CA49" s="33" t="str">
        <f t="shared" si="51"/>
        <v>Yes</v>
      </c>
      <c r="CB49" s="20">
        <v>7.6300000000000007E-2</v>
      </c>
      <c r="CC49" s="27">
        <f t="shared" si="52"/>
        <v>0.15102929532858275</v>
      </c>
      <c r="CD49" s="31" t="str">
        <f t="shared" si="53"/>
        <v>No</v>
      </c>
      <c r="CE49" s="19">
        <v>0.11360000000000001</v>
      </c>
      <c r="CF49" s="35">
        <f t="shared" si="54"/>
        <v>5.7359538560136723E-2</v>
      </c>
      <c r="CG49" s="33" t="str">
        <f t="shared" si="55"/>
        <v>No</v>
      </c>
      <c r="CH49" s="20">
        <v>0.30590000000000001</v>
      </c>
      <c r="CI49" s="27">
        <f t="shared" si="56"/>
        <v>0.59778002018163479</v>
      </c>
      <c r="CJ49" s="31" t="str">
        <f t="shared" si="57"/>
        <v>Yes</v>
      </c>
      <c r="CK49" s="19">
        <v>0.21049999999999999</v>
      </c>
      <c r="CL49" s="35">
        <f t="shared" si="58"/>
        <v>0.14839619316179062</v>
      </c>
      <c r="CM49" s="33" t="str">
        <f t="shared" si="59"/>
        <v>No</v>
      </c>
      <c r="CN49" s="20">
        <v>4.1999999999999997E-3</v>
      </c>
      <c r="CO49" s="27">
        <f t="shared" si="60"/>
        <v>2.02020202020202E-2</v>
      </c>
      <c r="CP49" s="31" t="str">
        <f t="shared" si="61"/>
        <v>No</v>
      </c>
      <c r="CQ49" s="19">
        <v>0.43940000000000001</v>
      </c>
      <c r="CR49" s="35">
        <f t="shared" si="62"/>
        <v>0.79878048780487809</v>
      </c>
      <c r="CS49" s="33" t="str">
        <f t="shared" si="63"/>
        <v>Yes</v>
      </c>
      <c r="CT49" s="20">
        <v>0.19209999999999999</v>
      </c>
      <c r="CU49" s="27">
        <f t="shared" si="64"/>
        <v>0.35786140089418772</v>
      </c>
      <c r="CV49" s="31" t="str">
        <f t="shared" si="65"/>
        <v>Yes</v>
      </c>
      <c r="CW49" s="47">
        <f t="shared" si="66"/>
        <v>15.446999999999999</v>
      </c>
      <c r="CX49" s="48">
        <f t="shared" si="67"/>
        <v>0.65761321238484249</v>
      </c>
      <c r="CY49" s="47" t="str">
        <f t="shared" si="68"/>
        <v>No</v>
      </c>
      <c r="CZ49" s="19">
        <v>2.5</v>
      </c>
      <c r="DA49" s="35">
        <f t="shared" si="69"/>
        <v>1</v>
      </c>
      <c r="DB49" s="33" t="str">
        <f t="shared" si="70"/>
        <v>Yes</v>
      </c>
      <c r="DC49" s="20">
        <v>2.5</v>
      </c>
      <c r="DD49" s="27">
        <f t="shared" si="71"/>
        <v>1</v>
      </c>
      <c r="DE49" s="31" t="str">
        <f t="shared" si="72"/>
        <v>Yes</v>
      </c>
      <c r="DF49" s="19">
        <v>2.5</v>
      </c>
      <c r="DG49" s="35">
        <f t="shared" si="73"/>
        <v>1</v>
      </c>
      <c r="DH49" s="33" t="str">
        <f t="shared" si="74"/>
        <v>Yes</v>
      </c>
      <c r="DI49" s="20">
        <v>2.5</v>
      </c>
      <c r="DJ49" s="27">
        <f t="shared" si="75"/>
        <v>1</v>
      </c>
      <c r="DK49" s="31" t="str">
        <f t="shared" si="76"/>
        <v>Yes</v>
      </c>
      <c r="DL49" s="19">
        <v>2.0999999999999999E-3</v>
      </c>
      <c r="DM49" s="35">
        <f t="shared" si="77"/>
        <v>2.3595505617977526E-2</v>
      </c>
      <c r="DN49" s="33" t="str">
        <f t="shared" si="78"/>
        <v>No</v>
      </c>
      <c r="DO49" s="20">
        <v>2.5</v>
      </c>
      <c r="DP49" s="27">
        <f t="shared" si="79"/>
        <v>1</v>
      </c>
      <c r="DQ49" s="31" t="str">
        <f t="shared" si="80"/>
        <v>Yes</v>
      </c>
      <c r="DR49" s="19">
        <v>0.92589999999999995</v>
      </c>
      <c r="DS49" s="35">
        <f t="shared" si="81"/>
        <v>0.56915416769117277</v>
      </c>
      <c r="DT49" s="33" t="str">
        <f t="shared" si="82"/>
        <v>Yes</v>
      </c>
      <c r="DU49" s="20">
        <v>1.0145999999999999</v>
      </c>
      <c r="DV49" s="27">
        <f t="shared" si="83"/>
        <v>0.7385892116182573</v>
      </c>
      <c r="DW49" s="31" t="str">
        <f t="shared" si="84"/>
        <v>No</v>
      </c>
      <c r="DX49" s="19">
        <v>0.1177</v>
      </c>
      <c r="DY49" s="35">
        <f t="shared" si="85"/>
        <v>0.28855111546947781</v>
      </c>
      <c r="DZ49" s="33" t="str">
        <f t="shared" si="86"/>
        <v>No</v>
      </c>
      <c r="EA49" s="20">
        <v>1.2422</v>
      </c>
      <c r="EB49" s="27">
        <f t="shared" si="87"/>
        <v>0.62712035541195477</v>
      </c>
      <c r="EC49" s="31" t="str">
        <f t="shared" si="88"/>
        <v>No</v>
      </c>
      <c r="ED49" s="50">
        <f t="shared" si="89"/>
        <v>39.506249999999994</v>
      </c>
      <c r="EE49" s="51">
        <f t="shared" si="90"/>
        <v>0.95083066679595307</v>
      </c>
      <c r="EF49" s="50" t="str">
        <f t="shared" si="91"/>
        <v>No</v>
      </c>
    </row>
    <row r="50" spans="1:136" x14ac:dyDescent="0.2">
      <c r="A50" s="3">
        <v>48</v>
      </c>
      <c r="B50" s="11" t="s">
        <v>50</v>
      </c>
      <c r="C50" s="11" t="s">
        <v>87</v>
      </c>
      <c r="D50" s="3">
        <v>3</v>
      </c>
      <c r="E50" s="17">
        <v>1.6000000000000001E-3</v>
      </c>
      <c r="F50" s="14">
        <f t="shared" si="92"/>
        <v>7.1428571428571426E-3</v>
      </c>
      <c r="G50" s="17" t="str">
        <f t="shared" si="1"/>
        <v>No</v>
      </c>
      <c r="H50" s="22">
        <v>3.3999999999999998E-3</v>
      </c>
      <c r="I50" s="27">
        <f t="shared" si="2"/>
        <v>2.7176085045160256E-3</v>
      </c>
      <c r="J50" s="31" t="str">
        <f t="shared" si="3"/>
        <v>No</v>
      </c>
      <c r="K50" s="29">
        <v>3.7400000000000003E-2</v>
      </c>
      <c r="L50" s="14">
        <f t="shared" si="4"/>
        <v>3.0132130196583951E-2</v>
      </c>
      <c r="M50" s="17" t="str">
        <f t="shared" si="5"/>
        <v>No</v>
      </c>
      <c r="N50" s="18">
        <v>0.1585</v>
      </c>
      <c r="O50" s="27">
        <f t="shared" si="6"/>
        <v>0.45143833665622329</v>
      </c>
      <c r="P50" s="31" t="str">
        <f t="shared" si="7"/>
        <v>No</v>
      </c>
      <c r="Q50" s="17">
        <v>1.72E-2</v>
      </c>
      <c r="R50" s="14">
        <f t="shared" si="8"/>
        <v>6.6978193146417453E-2</v>
      </c>
      <c r="S50" s="17" t="str">
        <f t="shared" si="9"/>
        <v>No</v>
      </c>
      <c r="T50" s="18">
        <v>1.9932000000000001</v>
      </c>
      <c r="U50" s="27">
        <f t="shared" si="10"/>
        <v>1</v>
      </c>
      <c r="V50" s="31" t="str">
        <f t="shared" si="11"/>
        <v>Yes</v>
      </c>
      <c r="W50" s="17">
        <v>2.2296</v>
      </c>
      <c r="X50" s="14">
        <f t="shared" si="12"/>
        <v>0.87221504681950268</v>
      </c>
      <c r="Y50" s="17" t="str">
        <f t="shared" si="13"/>
        <v>No</v>
      </c>
      <c r="Z50" s="18">
        <v>0.10100000000000001</v>
      </c>
      <c r="AA50" s="27">
        <f t="shared" si="14"/>
        <v>8.4201750729470615E-2</v>
      </c>
      <c r="AB50" s="31" t="str">
        <f t="shared" si="15"/>
        <v>No</v>
      </c>
      <c r="AC50" s="17">
        <v>2.8999999999999998E-3</v>
      </c>
      <c r="AD50" s="14">
        <f t="shared" si="16"/>
        <v>7.4074074074074068E-3</v>
      </c>
      <c r="AE50" s="17" t="str">
        <f t="shared" si="17"/>
        <v>No</v>
      </c>
      <c r="AF50" s="18">
        <v>1.77E-2</v>
      </c>
      <c r="AG50" s="27">
        <f t="shared" si="18"/>
        <v>0.1374223602484472</v>
      </c>
      <c r="AH50" s="31" t="str">
        <f t="shared" si="19"/>
        <v>No</v>
      </c>
      <c r="AI50" s="41">
        <f t="shared" si="20"/>
        <v>11.406250000000002</v>
      </c>
      <c r="AJ50" s="42">
        <f t="shared" si="21"/>
        <v>0.59893681129476595</v>
      </c>
      <c r="AK50" s="41" t="str">
        <f t="shared" si="22"/>
        <v>No</v>
      </c>
      <c r="AL50" s="17">
        <v>2.25</v>
      </c>
      <c r="AM50" s="35">
        <f t="shared" si="23"/>
        <v>0.86482746692034951</v>
      </c>
      <c r="AN50" s="33" t="str">
        <f t="shared" si="24"/>
        <v>Yes</v>
      </c>
      <c r="AO50" s="18">
        <v>2.5</v>
      </c>
      <c r="AP50" s="27">
        <f t="shared" si="25"/>
        <v>1</v>
      </c>
      <c r="AQ50" s="31" t="str">
        <f t="shared" si="26"/>
        <v>Yes</v>
      </c>
      <c r="AR50" s="17">
        <v>2.0360999999999998</v>
      </c>
      <c r="AS50" s="35">
        <f t="shared" si="27"/>
        <v>0.81470070422535201</v>
      </c>
      <c r="AT50" s="33" t="str">
        <f t="shared" si="28"/>
        <v>No</v>
      </c>
      <c r="AU50" s="18">
        <v>0.27150000000000002</v>
      </c>
      <c r="AV50" s="27">
        <f t="shared" si="29"/>
        <v>0.10166840458811265</v>
      </c>
      <c r="AW50" s="31" t="str">
        <f t="shared" si="30"/>
        <v>No</v>
      </c>
      <c r="AX50" s="17">
        <v>7.46E-2</v>
      </c>
      <c r="AY50" s="35">
        <f t="shared" si="31"/>
        <v>0.12516778523489933</v>
      </c>
      <c r="AZ50" s="33" t="str">
        <f t="shared" si="32"/>
        <v>No</v>
      </c>
      <c r="BA50" s="18">
        <v>0.13700000000000001</v>
      </c>
      <c r="BB50" s="27">
        <f t="shared" si="33"/>
        <v>0.20884146341463417</v>
      </c>
      <c r="BC50" s="31" t="str">
        <f t="shared" si="34"/>
        <v>No</v>
      </c>
      <c r="BD50" s="17">
        <v>0.13700000000000001</v>
      </c>
      <c r="BE50" s="35">
        <f t="shared" si="35"/>
        <v>0.20884146341463417</v>
      </c>
      <c r="BF50" s="33" t="str">
        <f t="shared" si="36"/>
        <v>No</v>
      </c>
      <c r="BG50" s="18">
        <v>2.33</v>
      </c>
      <c r="BH50" s="27">
        <f t="shared" si="37"/>
        <v>0.94009829430471226</v>
      </c>
      <c r="BI50" s="31" t="str">
        <f t="shared" si="38"/>
        <v>Yes</v>
      </c>
      <c r="BJ50" s="17">
        <v>0.20250000000000001</v>
      </c>
      <c r="BK50" s="35">
        <f t="shared" si="39"/>
        <v>8.1000000000000003E-2</v>
      </c>
      <c r="BL50" s="33" t="str">
        <f t="shared" si="40"/>
        <v>No</v>
      </c>
      <c r="BM50" s="18">
        <v>0.23350000000000001</v>
      </c>
      <c r="BN50" s="27">
        <f t="shared" si="41"/>
        <v>0.2074688796680498</v>
      </c>
      <c r="BO50" s="31" t="str">
        <f t="shared" si="42"/>
        <v>No</v>
      </c>
      <c r="BP50" s="44">
        <f t="shared" si="43"/>
        <v>25.430499999999999</v>
      </c>
      <c r="BQ50" s="45">
        <f t="shared" si="44"/>
        <v>0.62040610162642673</v>
      </c>
      <c r="BR50" s="44" t="str">
        <f t="shared" si="45"/>
        <v>No</v>
      </c>
      <c r="BS50" s="17">
        <v>3.8E-3</v>
      </c>
      <c r="BT50" s="35">
        <f t="shared" si="46"/>
        <v>6.032703603746626E-3</v>
      </c>
      <c r="BU50" s="33" t="str">
        <f t="shared" si="47"/>
        <v>No</v>
      </c>
      <c r="BV50" s="18">
        <v>2.3534000000000002</v>
      </c>
      <c r="BW50" s="27">
        <f t="shared" si="48"/>
        <v>0.80057757099310145</v>
      </c>
      <c r="BX50" s="31" t="str">
        <f t="shared" si="49"/>
        <v>No</v>
      </c>
      <c r="BY50" s="17">
        <v>2.5</v>
      </c>
      <c r="BZ50" s="35">
        <f t="shared" si="50"/>
        <v>1</v>
      </c>
      <c r="CA50" s="33" t="str">
        <f t="shared" si="51"/>
        <v>Yes</v>
      </c>
      <c r="CB50" s="18">
        <v>3.1099999999999999E-2</v>
      </c>
      <c r="CC50" s="27">
        <f t="shared" si="52"/>
        <v>6.1559778305621538E-2</v>
      </c>
      <c r="CD50" s="31" t="str">
        <f t="shared" si="53"/>
        <v>No</v>
      </c>
      <c r="CE50" s="17">
        <v>7.0800000000000002E-2</v>
      </c>
      <c r="CF50" s="35">
        <f t="shared" si="54"/>
        <v>3.4501174962614831E-2</v>
      </c>
      <c r="CG50" s="33" t="str">
        <f t="shared" si="55"/>
        <v>No</v>
      </c>
      <c r="CH50" s="18">
        <v>0.1169</v>
      </c>
      <c r="CI50" s="27">
        <f t="shared" si="56"/>
        <v>0.21634712411705348</v>
      </c>
      <c r="CJ50" s="31" t="str">
        <f t="shared" si="57"/>
        <v>No</v>
      </c>
      <c r="CK50" s="17">
        <v>0.35639999999999999</v>
      </c>
      <c r="CL50" s="35">
        <f t="shared" si="58"/>
        <v>0.2512513218188227</v>
      </c>
      <c r="CM50" s="33" t="str">
        <f t="shared" si="59"/>
        <v>No</v>
      </c>
      <c r="CN50" s="18">
        <v>0</v>
      </c>
      <c r="CO50" s="27">
        <f t="shared" si="60"/>
        <v>0</v>
      </c>
      <c r="CP50" s="31" t="str">
        <f t="shared" si="61"/>
        <v>No</v>
      </c>
      <c r="CQ50" s="17">
        <v>0.3569</v>
      </c>
      <c r="CR50" s="35">
        <f t="shared" si="62"/>
        <v>0.62531539108494527</v>
      </c>
      <c r="CS50" s="33" t="str">
        <f t="shared" si="63"/>
        <v>No</v>
      </c>
      <c r="CT50" s="18">
        <v>4.9700000000000001E-2</v>
      </c>
      <c r="CU50" s="27">
        <f t="shared" si="64"/>
        <v>9.2585692995529059E-2</v>
      </c>
      <c r="CV50" s="31" t="str">
        <f t="shared" si="65"/>
        <v>No</v>
      </c>
      <c r="CW50" s="47">
        <f t="shared" si="66"/>
        <v>14.5975</v>
      </c>
      <c r="CX50" s="48">
        <f t="shared" si="67"/>
        <v>0.59752798260039264</v>
      </c>
      <c r="CY50" s="47" t="str">
        <f t="shared" si="68"/>
        <v>No</v>
      </c>
      <c r="CZ50" s="17">
        <v>2.5</v>
      </c>
      <c r="DA50" s="35">
        <f t="shared" si="69"/>
        <v>1</v>
      </c>
      <c r="DB50" s="33" t="str">
        <f t="shared" si="70"/>
        <v>Yes</v>
      </c>
      <c r="DC50" s="18">
        <v>2.5</v>
      </c>
      <c r="DD50" s="27">
        <f t="shared" si="71"/>
        <v>1</v>
      </c>
      <c r="DE50" s="31" t="str">
        <f t="shared" si="72"/>
        <v>Yes</v>
      </c>
      <c r="DF50" s="17">
        <v>2.5</v>
      </c>
      <c r="DG50" s="35">
        <f t="shared" si="73"/>
        <v>1</v>
      </c>
      <c r="DH50" s="33" t="str">
        <f t="shared" si="74"/>
        <v>Yes</v>
      </c>
      <c r="DI50" s="18">
        <v>2.5</v>
      </c>
      <c r="DJ50" s="27">
        <f t="shared" si="75"/>
        <v>1</v>
      </c>
      <c r="DK50" s="31" t="str">
        <f t="shared" si="76"/>
        <v>Yes</v>
      </c>
      <c r="DL50" s="17">
        <v>0</v>
      </c>
      <c r="DM50" s="35">
        <f t="shared" si="77"/>
        <v>0</v>
      </c>
      <c r="DN50" s="33" t="str">
        <f t="shared" si="78"/>
        <v>No</v>
      </c>
      <c r="DO50" s="18">
        <v>2.5</v>
      </c>
      <c r="DP50" s="27">
        <f t="shared" si="79"/>
        <v>1</v>
      </c>
      <c r="DQ50" s="31" t="str">
        <f t="shared" si="80"/>
        <v>Yes</v>
      </c>
      <c r="DR50" s="17">
        <v>0.877</v>
      </c>
      <c r="DS50" s="35">
        <f t="shared" si="81"/>
        <v>0.53909515613474301</v>
      </c>
      <c r="DT50" s="33" t="str">
        <f t="shared" si="82"/>
        <v>No</v>
      </c>
      <c r="DU50" s="18">
        <v>0.97240000000000004</v>
      </c>
      <c r="DV50" s="27">
        <f t="shared" si="83"/>
        <v>0.70786925820776014</v>
      </c>
      <c r="DW50" s="31" t="str">
        <f t="shared" si="84"/>
        <v>No</v>
      </c>
      <c r="DX50" s="17">
        <v>7.22E-2</v>
      </c>
      <c r="DY50" s="35">
        <f t="shared" si="85"/>
        <v>0.17700416768815888</v>
      </c>
      <c r="DZ50" s="33" t="str">
        <f t="shared" si="86"/>
        <v>No</v>
      </c>
      <c r="EA50" s="18">
        <v>1.5762</v>
      </c>
      <c r="EB50" s="27">
        <f t="shared" si="87"/>
        <v>0.79573909531502429</v>
      </c>
      <c r="EC50" s="31" t="str">
        <f t="shared" si="88"/>
        <v>No</v>
      </c>
      <c r="ED50" s="50">
        <f t="shared" si="89"/>
        <v>39.994500000000002</v>
      </c>
      <c r="EE50" s="51">
        <f t="shared" si="90"/>
        <v>0.96661171983580585</v>
      </c>
      <c r="EF50" s="50" t="str">
        <f t="shared" si="91"/>
        <v>No</v>
      </c>
    </row>
    <row r="51" spans="1:136" x14ac:dyDescent="0.2">
      <c r="A51" s="3">
        <v>49</v>
      </c>
      <c r="B51" s="11" t="s">
        <v>48</v>
      </c>
      <c r="C51" s="11" t="s">
        <v>88</v>
      </c>
      <c r="D51" s="3">
        <v>3</v>
      </c>
      <c r="E51" s="19">
        <v>4.2700000000000002E-2</v>
      </c>
      <c r="F51" s="14">
        <f t="shared" si="92"/>
        <v>0.19062500000000002</v>
      </c>
      <c r="G51" s="17" t="str">
        <f t="shared" si="1"/>
        <v>Yes</v>
      </c>
      <c r="H51" s="23">
        <v>0</v>
      </c>
      <c r="I51" s="27">
        <f t="shared" si="2"/>
        <v>0</v>
      </c>
      <c r="J51" s="31" t="str">
        <f t="shared" si="3"/>
        <v>No</v>
      </c>
      <c r="K51" s="30">
        <v>0.13750000000000001</v>
      </c>
      <c r="L51" s="14">
        <f t="shared" si="4"/>
        <v>0.11077989042861747</v>
      </c>
      <c r="M51" s="17" t="str">
        <f t="shared" si="5"/>
        <v>No</v>
      </c>
      <c r="N51" s="20">
        <v>0.112</v>
      </c>
      <c r="O51" s="27">
        <f t="shared" si="6"/>
        <v>0.31899743662774138</v>
      </c>
      <c r="P51" s="31" t="str">
        <f t="shared" si="7"/>
        <v>No</v>
      </c>
      <c r="Q51" s="19">
        <v>5.3400000000000003E-2</v>
      </c>
      <c r="R51" s="14">
        <f t="shared" si="8"/>
        <v>0.20794392523364488</v>
      </c>
      <c r="S51" s="17" t="str">
        <f t="shared" si="9"/>
        <v>No</v>
      </c>
      <c r="T51" s="20">
        <v>1.7567999999999999</v>
      </c>
      <c r="U51" s="27">
        <f t="shared" si="10"/>
        <v>0.88139674894641773</v>
      </c>
      <c r="V51" s="31" t="str">
        <f t="shared" si="11"/>
        <v>Yes</v>
      </c>
      <c r="W51" s="19">
        <v>1.954</v>
      </c>
      <c r="X51" s="14">
        <f t="shared" si="12"/>
        <v>0.64974168550209865</v>
      </c>
      <c r="Y51" s="17" t="str">
        <f t="shared" si="13"/>
        <v>No</v>
      </c>
      <c r="Z51" s="20">
        <v>5.0500000000000003E-2</v>
      </c>
      <c r="AA51" s="27">
        <f t="shared" si="14"/>
        <v>4.2100875364735307E-2</v>
      </c>
      <c r="AB51" s="31" t="str">
        <f t="shared" si="15"/>
        <v>No</v>
      </c>
      <c r="AC51" s="19">
        <v>2.3E-2</v>
      </c>
      <c r="AD51" s="14">
        <f t="shared" si="16"/>
        <v>5.8748403575989781E-2</v>
      </c>
      <c r="AE51" s="17" t="str">
        <f t="shared" si="17"/>
        <v>Yes</v>
      </c>
      <c r="AF51" s="20">
        <v>0</v>
      </c>
      <c r="AG51" s="27">
        <f t="shared" si="18"/>
        <v>0</v>
      </c>
      <c r="AH51" s="31" t="str">
        <f t="shared" si="19"/>
        <v>No</v>
      </c>
      <c r="AI51" s="41">
        <f t="shared" si="20"/>
        <v>10.324749999999998</v>
      </c>
      <c r="AJ51" s="42">
        <f t="shared" si="21"/>
        <v>0.50583247245179042</v>
      </c>
      <c r="AK51" s="41" t="str">
        <f t="shared" si="22"/>
        <v>No</v>
      </c>
      <c r="AL51" s="19">
        <v>2.2812999999999999</v>
      </c>
      <c r="AM51" s="35">
        <f t="shared" si="23"/>
        <v>0.89189656663495631</v>
      </c>
      <c r="AN51" s="33" t="str">
        <f t="shared" si="24"/>
        <v>Yes</v>
      </c>
      <c r="AO51" s="20">
        <v>1.25</v>
      </c>
      <c r="AP51" s="27">
        <f t="shared" si="25"/>
        <v>0.5</v>
      </c>
      <c r="AQ51" s="31" t="str">
        <f t="shared" si="26"/>
        <v>Yes</v>
      </c>
      <c r="AR51" s="19">
        <v>2.4992000000000001</v>
      </c>
      <c r="AS51" s="35">
        <f t="shared" si="27"/>
        <v>1</v>
      </c>
      <c r="AT51" s="33" t="str">
        <f t="shared" si="28"/>
        <v>Yes</v>
      </c>
      <c r="AU51" s="20">
        <v>1.0896999999999999</v>
      </c>
      <c r="AV51" s="27">
        <f t="shared" si="29"/>
        <v>0.9548488008342022</v>
      </c>
      <c r="AW51" s="31" t="str">
        <f t="shared" si="30"/>
        <v>Yes</v>
      </c>
      <c r="AX51" s="19">
        <v>7.9299999999999995E-2</v>
      </c>
      <c r="AY51" s="35">
        <f t="shared" si="31"/>
        <v>0.13305369127516778</v>
      </c>
      <c r="AZ51" s="33" t="str">
        <f t="shared" si="32"/>
        <v>No</v>
      </c>
      <c r="BA51" s="20">
        <v>0.30109999999999998</v>
      </c>
      <c r="BB51" s="27">
        <f t="shared" si="33"/>
        <v>0.45899390243902433</v>
      </c>
      <c r="BC51" s="31" t="str">
        <f t="shared" si="34"/>
        <v>No</v>
      </c>
      <c r="BD51" s="19">
        <v>0.30109999999999998</v>
      </c>
      <c r="BE51" s="35">
        <f t="shared" si="35"/>
        <v>0.45899390243902433</v>
      </c>
      <c r="BF51" s="33" t="str">
        <f t="shared" si="36"/>
        <v>No</v>
      </c>
      <c r="BG51" s="20">
        <v>1.4392</v>
      </c>
      <c r="BH51" s="27">
        <f t="shared" si="37"/>
        <v>0.42503613761202658</v>
      </c>
      <c r="BI51" s="31" t="str">
        <f t="shared" si="38"/>
        <v>No</v>
      </c>
      <c r="BJ51" s="19">
        <v>0.15559999999999999</v>
      </c>
      <c r="BK51" s="35">
        <f t="shared" si="39"/>
        <v>6.2239999999999997E-2</v>
      </c>
      <c r="BL51" s="33" t="str">
        <f t="shared" si="40"/>
        <v>No</v>
      </c>
      <c r="BM51" s="20">
        <v>0.38619999999999999</v>
      </c>
      <c r="BN51" s="27">
        <f t="shared" si="41"/>
        <v>0.3482710926694329</v>
      </c>
      <c r="BO51" s="31" t="str">
        <f t="shared" si="42"/>
        <v>No</v>
      </c>
      <c r="BP51" s="44">
        <f t="shared" si="43"/>
        <v>24.456749999999996</v>
      </c>
      <c r="BQ51" s="45">
        <f t="shared" si="44"/>
        <v>0.54171128396807722</v>
      </c>
      <c r="BR51" s="44" t="str">
        <f t="shared" si="45"/>
        <v>No</v>
      </c>
      <c r="BS51" s="19">
        <v>1.8E-3</v>
      </c>
      <c r="BT51" s="35">
        <f t="shared" si="46"/>
        <v>2.857596443879981E-3</v>
      </c>
      <c r="BU51" s="33" t="str">
        <f t="shared" si="47"/>
        <v>No</v>
      </c>
      <c r="BV51" s="20">
        <v>2.3725999999999998</v>
      </c>
      <c r="BW51" s="27">
        <f t="shared" si="48"/>
        <v>0.83138135729183349</v>
      </c>
      <c r="BX51" s="31" t="str">
        <f t="shared" si="49"/>
        <v>No</v>
      </c>
      <c r="BY51" s="19">
        <v>2.5</v>
      </c>
      <c r="BZ51" s="35">
        <f t="shared" si="50"/>
        <v>1</v>
      </c>
      <c r="CA51" s="33" t="str">
        <f t="shared" si="51"/>
        <v>Yes</v>
      </c>
      <c r="CB51" s="20">
        <v>2.01E-2</v>
      </c>
      <c r="CC51" s="27">
        <f t="shared" si="52"/>
        <v>3.9786223277909739E-2</v>
      </c>
      <c r="CD51" s="31" t="str">
        <f t="shared" si="53"/>
        <v>No</v>
      </c>
      <c r="CE51" s="19">
        <v>0.1232</v>
      </c>
      <c r="CF51" s="35">
        <f t="shared" si="54"/>
        <v>6.2486648152104252E-2</v>
      </c>
      <c r="CG51" s="33" t="str">
        <f t="shared" si="55"/>
        <v>No</v>
      </c>
      <c r="CH51" s="20">
        <v>5.3400000000000003E-2</v>
      </c>
      <c r="CI51" s="27">
        <f t="shared" si="56"/>
        <v>8.8193743693239166E-2</v>
      </c>
      <c r="CJ51" s="31" t="str">
        <f t="shared" si="57"/>
        <v>No</v>
      </c>
      <c r="CK51" s="19">
        <v>0.22500000000000001</v>
      </c>
      <c r="CL51" s="35">
        <f t="shared" si="58"/>
        <v>0.15861825872400423</v>
      </c>
      <c r="CM51" s="33" t="str">
        <f t="shared" si="59"/>
        <v>No</v>
      </c>
      <c r="CN51" s="20">
        <v>0</v>
      </c>
      <c r="CO51" s="27">
        <f t="shared" si="60"/>
        <v>0</v>
      </c>
      <c r="CP51" s="31" t="str">
        <f t="shared" si="61"/>
        <v>No</v>
      </c>
      <c r="CQ51" s="19">
        <v>0.3569</v>
      </c>
      <c r="CR51" s="35">
        <f t="shared" si="62"/>
        <v>0.62531539108494527</v>
      </c>
      <c r="CS51" s="33" t="str">
        <f t="shared" si="63"/>
        <v>No</v>
      </c>
      <c r="CT51" s="20">
        <v>2.6599999999999999E-2</v>
      </c>
      <c r="CU51" s="27">
        <f t="shared" si="64"/>
        <v>4.9552906110283151E-2</v>
      </c>
      <c r="CV51" s="31" t="str">
        <f t="shared" si="65"/>
        <v>No</v>
      </c>
      <c r="CW51" s="47">
        <f t="shared" si="66"/>
        <v>14.199</v>
      </c>
      <c r="CX51" s="48">
        <f t="shared" si="67"/>
        <v>0.56934203313705734</v>
      </c>
      <c r="CY51" s="47" t="str">
        <f t="shared" si="68"/>
        <v>No</v>
      </c>
      <c r="CZ51" s="19">
        <v>2.5</v>
      </c>
      <c r="DA51" s="35">
        <f t="shared" si="69"/>
        <v>1</v>
      </c>
      <c r="DB51" s="33" t="str">
        <f t="shared" si="70"/>
        <v>Yes</v>
      </c>
      <c r="DC51" s="20">
        <v>2.5</v>
      </c>
      <c r="DD51" s="27">
        <f t="shared" si="71"/>
        <v>1</v>
      </c>
      <c r="DE51" s="31" t="str">
        <f t="shared" si="72"/>
        <v>Yes</v>
      </c>
      <c r="DF51" s="19">
        <v>2.5</v>
      </c>
      <c r="DG51" s="35">
        <f t="shared" si="73"/>
        <v>1</v>
      </c>
      <c r="DH51" s="33" t="str">
        <f t="shared" si="74"/>
        <v>Yes</v>
      </c>
      <c r="DI51" s="20">
        <v>2.5</v>
      </c>
      <c r="DJ51" s="27">
        <f t="shared" si="75"/>
        <v>1</v>
      </c>
      <c r="DK51" s="31" t="str">
        <f t="shared" si="76"/>
        <v>Yes</v>
      </c>
      <c r="DL51" s="19">
        <v>2E-3</v>
      </c>
      <c r="DM51" s="35">
        <f t="shared" si="77"/>
        <v>2.2471910112359553E-2</v>
      </c>
      <c r="DN51" s="33" t="str">
        <f t="shared" si="78"/>
        <v>No</v>
      </c>
      <c r="DO51" s="20">
        <v>2.5</v>
      </c>
      <c r="DP51" s="27">
        <f t="shared" si="79"/>
        <v>1</v>
      </c>
      <c r="DQ51" s="31" t="str">
        <f t="shared" si="80"/>
        <v>Yes</v>
      </c>
      <c r="DR51" s="19">
        <v>0.85580000000000001</v>
      </c>
      <c r="DS51" s="35">
        <f t="shared" si="81"/>
        <v>0.52606343742316208</v>
      </c>
      <c r="DT51" s="33" t="str">
        <f t="shared" si="82"/>
        <v>No</v>
      </c>
      <c r="DU51" s="20">
        <v>0.97219999999999995</v>
      </c>
      <c r="DV51" s="27">
        <f t="shared" si="83"/>
        <v>0.70772366601150183</v>
      </c>
      <c r="DW51" s="31" t="str">
        <f t="shared" si="84"/>
        <v>No</v>
      </c>
      <c r="DX51" s="19">
        <v>0.1086</v>
      </c>
      <c r="DY51" s="35">
        <f t="shared" si="85"/>
        <v>0.26624172591321404</v>
      </c>
      <c r="DZ51" s="33" t="str">
        <f t="shared" si="86"/>
        <v>No</v>
      </c>
      <c r="EA51" s="20">
        <v>0.5554</v>
      </c>
      <c r="EB51" s="27">
        <f t="shared" si="87"/>
        <v>0.28039176090468498</v>
      </c>
      <c r="EC51" s="31" t="str">
        <f t="shared" si="88"/>
        <v>No</v>
      </c>
      <c r="ED51" s="50">
        <f t="shared" si="89"/>
        <v>37.485000000000007</v>
      </c>
      <c r="EE51" s="51">
        <f t="shared" si="90"/>
        <v>0.8855005009858109</v>
      </c>
      <c r="EF51" s="50" t="str">
        <f t="shared" si="91"/>
        <v>No</v>
      </c>
    </row>
    <row r="52" spans="1:136" x14ac:dyDescent="0.2">
      <c r="A52" s="3">
        <v>50</v>
      </c>
      <c r="B52" s="11" t="s">
        <v>47</v>
      </c>
      <c r="C52" s="11" t="s">
        <v>89</v>
      </c>
      <c r="D52" s="3">
        <v>3</v>
      </c>
      <c r="E52" s="19">
        <v>7.6E-3</v>
      </c>
      <c r="F52" s="14">
        <f t="shared" si="92"/>
        <v>3.3928571428571426E-2</v>
      </c>
      <c r="G52" s="17" t="str">
        <f t="shared" si="1"/>
        <v>No</v>
      </c>
      <c r="H52" s="23">
        <v>1.2500000000000001E-2</v>
      </c>
      <c r="I52" s="27">
        <f t="shared" si="2"/>
        <v>9.9912077371912718E-3</v>
      </c>
      <c r="J52" s="31" t="str">
        <f t="shared" si="3"/>
        <v>No</v>
      </c>
      <c r="K52" s="30">
        <v>5.9499999999999997E-2</v>
      </c>
      <c r="L52" s="14">
        <f t="shared" si="4"/>
        <v>4.7937479858201737E-2</v>
      </c>
      <c r="M52" s="17" t="str">
        <f t="shared" si="5"/>
        <v>No</v>
      </c>
      <c r="N52" s="20">
        <v>4.6300000000000001E-2</v>
      </c>
      <c r="O52" s="27">
        <f t="shared" si="6"/>
        <v>0.13187126174878952</v>
      </c>
      <c r="P52" s="31" t="str">
        <f t="shared" si="7"/>
        <v>No</v>
      </c>
      <c r="Q52" s="19">
        <v>1.7399999999999999E-2</v>
      </c>
      <c r="R52" s="14">
        <f t="shared" si="8"/>
        <v>6.77570093457944E-2</v>
      </c>
      <c r="S52" s="17" t="str">
        <f t="shared" si="9"/>
        <v>No</v>
      </c>
      <c r="T52" s="20">
        <v>1.6554</v>
      </c>
      <c r="U52" s="27">
        <f t="shared" si="10"/>
        <v>0.83052378085490663</v>
      </c>
      <c r="V52" s="31" t="str">
        <f t="shared" si="11"/>
        <v>Yes</v>
      </c>
      <c r="W52" s="19">
        <v>2.3879000000000001</v>
      </c>
      <c r="X52" s="14">
        <f t="shared" si="12"/>
        <v>1</v>
      </c>
      <c r="Y52" s="17" t="str">
        <f t="shared" si="13"/>
        <v>Yes</v>
      </c>
      <c r="Z52" s="20">
        <v>5.0500000000000003E-2</v>
      </c>
      <c r="AA52" s="27">
        <f t="shared" si="14"/>
        <v>4.2100875364735307E-2</v>
      </c>
      <c r="AB52" s="31" t="str">
        <f t="shared" si="15"/>
        <v>No</v>
      </c>
      <c r="AC52" s="19">
        <v>1.32E-2</v>
      </c>
      <c r="AD52" s="14">
        <f t="shared" si="16"/>
        <v>3.3716475095785438E-2</v>
      </c>
      <c r="AE52" s="17" t="str">
        <f t="shared" si="17"/>
        <v>No</v>
      </c>
      <c r="AF52" s="20">
        <v>3.8999999999999998E-3</v>
      </c>
      <c r="AG52" s="27">
        <f t="shared" si="18"/>
        <v>3.027950310559006E-2</v>
      </c>
      <c r="AH52" s="31" t="str">
        <f t="shared" si="19"/>
        <v>No</v>
      </c>
      <c r="AI52" s="41">
        <f t="shared" si="20"/>
        <v>10.6355</v>
      </c>
      <c r="AJ52" s="42">
        <f t="shared" si="21"/>
        <v>0.53258436639118456</v>
      </c>
      <c r="AK52" s="41" t="str">
        <f t="shared" si="22"/>
        <v>No</v>
      </c>
      <c r="AL52" s="19">
        <v>2.3125</v>
      </c>
      <c r="AM52" s="35">
        <f t="shared" si="23"/>
        <v>0.91887918360287135</v>
      </c>
      <c r="AN52" s="33" t="str">
        <f t="shared" si="24"/>
        <v>Yes</v>
      </c>
      <c r="AO52" s="20">
        <v>1.875</v>
      </c>
      <c r="AP52" s="27">
        <f t="shared" si="25"/>
        <v>0.75</v>
      </c>
      <c r="AQ52" s="31" t="str">
        <f t="shared" si="26"/>
        <v>Yes</v>
      </c>
      <c r="AR52" s="19">
        <v>2.3649</v>
      </c>
      <c r="AS52" s="35">
        <f t="shared" si="27"/>
        <v>0.94626280409731112</v>
      </c>
      <c r="AT52" s="33" t="str">
        <f t="shared" si="28"/>
        <v>No</v>
      </c>
      <c r="AU52" s="20">
        <v>0.45660000000000001</v>
      </c>
      <c r="AV52" s="27">
        <f t="shared" si="29"/>
        <v>0.29468196037539102</v>
      </c>
      <c r="AW52" s="31" t="str">
        <f t="shared" si="30"/>
        <v>No</v>
      </c>
      <c r="AX52" s="19">
        <v>2.6800000000000001E-2</v>
      </c>
      <c r="AY52" s="35">
        <f t="shared" si="31"/>
        <v>4.4966442953020137E-2</v>
      </c>
      <c r="AZ52" s="33" t="str">
        <f t="shared" si="32"/>
        <v>No</v>
      </c>
      <c r="BA52" s="20">
        <v>0.1459</v>
      </c>
      <c r="BB52" s="27">
        <f t="shared" si="33"/>
        <v>0.22240853658536586</v>
      </c>
      <c r="BC52" s="31" t="str">
        <f t="shared" si="34"/>
        <v>No</v>
      </c>
      <c r="BD52" s="19">
        <v>0.1459</v>
      </c>
      <c r="BE52" s="35">
        <f t="shared" si="35"/>
        <v>0.22240853658536586</v>
      </c>
      <c r="BF52" s="33" t="str">
        <f t="shared" si="36"/>
        <v>No</v>
      </c>
      <c r="BG52" s="20">
        <v>2.2970000000000002</v>
      </c>
      <c r="BH52" s="27">
        <f t="shared" si="37"/>
        <v>0.92101763515466895</v>
      </c>
      <c r="BI52" s="31" t="str">
        <f t="shared" si="38"/>
        <v>Yes</v>
      </c>
      <c r="BJ52" s="19">
        <v>0.18110000000000001</v>
      </c>
      <c r="BK52" s="35">
        <f t="shared" si="39"/>
        <v>7.2440000000000004E-2</v>
      </c>
      <c r="BL52" s="33" t="str">
        <f t="shared" si="40"/>
        <v>No</v>
      </c>
      <c r="BM52" s="20">
        <v>0.3095</v>
      </c>
      <c r="BN52" s="27">
        <f t="shared" si="41"/>
        <v>0.27754725680036885</v>
      </c>
      <c r="BO52" s="31" t="str">
        <f t="shared" si="42"/>
        <v>No</v>
      </c>
      <c r="BP52" s="44">
        <f t="shared" si="43"/>
        <v>25.288000000000004</v>
      </c>
      <c r="BQ52" s="45">
        <f t="shared" si="44"/>
        <v>0.60888978684715656</v>
      </c>
      <c r="BR52" s="44" t="str">
        <f t="shared" si="45"/>
        <v>No</v>
      </c>
      <c r="BS52" s="19">
        <v>1.1999999999999999E-3</v>
      </c>
      <c r="BT52" s="35">
        <f t="shared" si="46"/>
        <v>1.905064295919987E-3</v>
      </c>
      <c r="BU52" s="33" t="str">
        <f t="shared" si="47"/>
        <v>No</v>
      </c>
      <c r="BV52" s="20">
        <v>2.3538000000000001</v>
      </c>
      <c r="BW52" s="27">
        <f t="shared" si="48"/>
        <v>0.80121931654099166</v>
      </c>
      <c r="BX52" s="31" t="str">
        <f t="shared" si="49"/>
        <v>No</v>
      </c>
      <c r="BY52" s="19">
        <v>2.5</v>
      </c>
      <c r="BZ52" s="35">
        <f t="shared" si="50"/>
        <v>1</v>
      </c>
      <c r="CA52" s="33" t="str">
        <f t="shared" si="51"/>
        <v>Yes</v>
      </c>
      <c r="CB52" s="20">
        <v>9.64E-2</v>
      </c>
      <c r="CC52" s="27">
        <f t="shared" si="52"/>
        <v>0.19081551860649248</v>
      </c>
      <c r="CD52" s="31" t="str">
        <f t="shared" si="53"/>
        <v>No</v>
      </c>
      <c r="CE52" s="19">
        <v>5.5500000000000001E-2</v>
      </c>
      <c r="CF52" s="35">
        <f t="shared" si="54"/>
        <v>2.6329844050416579E-2</v>
      </c>
      <c r="CG52" s="33" t="str">
        <f t="shared" si="55"/>
        <v>No</v>
      </c>
      <c r="CH52" s="20">
        <v>2.35E-2</v>
      </c>
      <c r="CI52" s="27">
        <f t="shared" si="56"/>
        <v>2.7850655903128154E-2</v>
      </c>
      <c r="CJ52" s="31" t="str">
        <f t="shared" si="57"/>
        <v>No</v>
      </c>
      <c r="CK52" s="19">
        <v>0.39419999999999999</v>
      </c>
      <c r="CL52" s="35">
        <f t="shared" si="58"/>
        <v>0.27789918928445539</v>
      </c>
      <c r="CM52" s="33" t="str">
        <f t="shared" si="59"/>
        <v>No</v>
      </c>
      <c r="CN52" s="20">
        <v>0</v>
      </c>
      <c r="CO52" s="27">
        <f t="shared" si="60"/>
        <v>0</v>
      </c>
      <c r="CP52" s="31" t="str">
        <f t="shared" si="61"/>
        <v>No</v>
      </c>
      <c r="CQ52" s="19">
        <v>0.37990000000000002</v>
      </c>
      <c r="CR52" s="35">
        <f t="shared" si="62"/>
        <v>0.67367535744322959</v>
      </c>
      <c r="CS52" s="33" t="str">
        <f t="shared" si="63"/>
        <v>Yes</v>
      </c>
      <c r="CT52" s="20">
        <v>0</v>
      </c>
      <c r="CU52" s="27">
        <f t="shared" si="64"/>
        <v>0</v>
      </c>
      <c r="CV52" s="31" t="str">
        <f t="shared" si="65"/>
        <v>No</v>
      </c>
      <c r="CW52" s="47">
        <f t="shared" si="66"/>
        <v>14.511249999999999</v>
      </c>
      <c r="CX52" s="48">
        <f t="shared" si="67"/>
        <v>0.59142751047689768</v>
      </c>
      <c r="CY52" s="47" t="str">
        <f t="shared" si="68"/>
        <v>No</v>
      </c>
      <c r="CZ52" s="19">
        <v>2.5</v>
      </c>
      <c r="DA52" s="35">
        <f t="shared" si="69"/>
        <v>1</v>
      </c>
      <c r="DB52" s="33" t="str">
        <f t="shared" si="70"/>
        <v>Yes</v>
      </c>
      <c r="DC52" s="20">
        <v>2.5</v>
      </c>
      <c r="DD52" s="27">
        <f t="shared" si="71"/>
        <v>1</v>
      </c>
      <c r="DE52" s="31" t="str">
        <f t="shared" si="72"/>
        <v>Yes</v>
      </c>
      <c r="DF52" s="19">
        <v>2.5</v>
      </c>
      <c r="DG52" s="35">
        <f t="shared" si="73"/>
        <v>1</v>
      </c>
      <c r="DH52" s="33" t="str">
        <f t="shared" si="74"/>
        <v>Yes</v>
      </c>
      <c r="DI52" s="20">
        <v>2.5</v>
      </c>
      <c r="DJ52" s="27">
        <f t="shared" si="75"/>
        <v>1</v>
      </c>
      <c r="DK52" s="31" t="str">
        <f t="shared" si="76"/>
        <v>Yes</v>
      </c>
      <c r="DL52" s="19">
        <v>2.2000000000000001E-3</v>
      </c>
      <c r="DM52" s="35">
        <f t="shared" si="77"/>
        <v>2.4719101123595509E-2</v>
      </c>
      <c r="DN52" s="33" t="str">
        <f t="shared" si="78"/>
        <v>No</v>
      </c>
      <c r="DO52" s="20">
        <v>2.5</v>
      </c>
      <c r="DP52" s="27">
        <f t="shared" si="79"/>
        <v>1</v>
      </c>
      <c r="DQ52" s="31" t="str">
        <f t="shared" si="80"/>
        <v>Yes</v>
      </c>
      <c r="DR52" s="19">
        <v>0.88180000000000003</v>
      </c>
      <c r="DS52" s="35">
        <f t="shared" si="81"/>
        <v>0.54204573395623312</v>
      </c>
      <c r="DT52" s="33" t="str">
        <f t="shared" si="82"/>
        <v>No</v>
      </c>
      <c r="DU52" s="20">
        <v>1.1448</v>
      </c>
      <c r="DV52" s="27">
        <f t="shared" si="83"/>
        <v>0.833369731382398</v>
      </c>
      <c r="DW52" s="31" t="str">
        <f t="shared" si="84"/>
        <v>Yes</v>
      </c>
      <c r="DX52" s="19">
        <v>4.7300000000000002E-2</v>
      </c>
      <c r="DY52" s="35">
        <f t="shared" si="85"/>
        <v>0.11595979406717334</v>
      </c>
      <c r="DZ52" s="33" t="str">
        <f t="shared" si="86"/>
        <v>No</v>
      </c>
      <c r="EA52" s="20">
        <v>1.5230999999999999</v>
      </c>
      <c r="EB52" s="27">
        <f t="shared" si="87"/>
        <v>0.76893174474959614</v>
      </c>
      <c r="EC52" s="31" t="str">
        <f t="shared" si="88"/>
        <v>No</v>
      </c>
      <c r="ED52" s="50">
        <f t="shared" si="89"/>
        <v>40.248000000000005</v>
      </c>
      <c r="EE52" s="51">
        <f t="shared" si="90"/>
        <v>0.9748052619670966</v>
      </c>
      <c r="EF52" s="50" t="str">
        <f t="shared" si="91"/>
        <v>Yes</v>
      </c>
    </row>
    <row r="53" spans="1:136" x14ac:dyDescent="0.2">
      <c r="A53" s="3">
        <v>51</v>
      </c>
      <c r="B53" s="11" t="s">
        <v>59</v>
      </c>
      <c r="C53" s="11" t="s">
        <v>90</v>
      </c>
      <c r="D53" s="3">
        <v>3</v>
      </c>
      <c r="E53" s="17">
        <v>3.7000000000000002E-3</v>
      </c>
      <c r="F53" s="14">
        <f t="shared" si="92"/>
        <v>1.6517857142857143E-2</v>
      </c>
      <c r="G53" s="17" t="str">
        <f t="shared" si="1"/>
        <v>No</v>
      </c>
      <c r="H53" s="22">
        <v>2.5999999999999999E-3</v>
      </c>
      <c r="I53" s="27">
        <f t="shared" si="2"/>
        <v>2.0781712093357841E-3</v>
      </c>
      <c r="J53" s="31" t="str">
        <f t="shared" si="3"/>
        <v>No</v>
      </c>
      <c r="K53" s="29">
        <v>0.13370000000000001</v>
      </c>
      <c r="L53" s="14">
        <f t="shared" si="4"/>
        <v>0.10771833709313568</v>
      </c>
      <c r="M53" s="17" t="str">
        <f t="shared" si="5"/>
        <v>No</v>
      </c>
      <c r="N53" s="18">
        <v>0.21640000000000001</v>
      </c>
      <c r="O53" s="27">
        <f t="shared" si="6"/>
        <v>0.61634861862717172</v>
      </c>
      <c r="P53" s="31" t="str">
        <f t="shared" si="7"/>
        <v>No</v>
      </c>
      <c r="Q53" s="17">
        <v>6.7699999999999996E-2</v>
      </c>
      <c r="R53" s="14">
        <f t="shared" si="8"/>
        <v>0.26362928348909659</v>
      </c>
      <c r="S53" s="17" t="str">
        <f t="shared" si="9"/>
        <v>No</v>
      </c>
      <c r="T53" s="18">
        <v>0.54049999999999998</v>
      </c>
      <c r="U53" s="27">
        <f t="shared" si="10"/>
        <v>0.27117198474814369</v>
      </c>
      <c r="V53" s="31" t="str">
        <f t="shared" si="11"/>
        <v>Yes</v>
      </c>
      <c r="W53" s="17">
        <v>2.2984</v>
      </c>
      <c r="X53" s="14">
        <f t="shared" si="12"/>
        <v>0.9277526638682595</v>
      </c>
      <c r="Y53" s="17" t="str">
        <f t="shared" si="13"/>
        <v>No</v>
      </c>
      <c r="Z53" s="18">
        <v>0.10100000000000001</v>
      </c>
      <c r="AA53" s="27">
        <f t="shared" si="14"/>
        <v>8.4201750729470615E-2</v>
      </c>
      <c r="AB53" s="31" t="str">
        <f t="shared" si="15"/>
        <v>No</v>
      </c>
      <c r="AC53" s="17">
        <v>1.1000000000000001E-3</v>
      </c>
      <c r="AD53" s="14">
        <f t="shared" si="16"/>
        <v>2.80970625798212E-3</v>
      </c>
      <c r="AE53" s="17" t="str">
        <f t="shared" si="17"/>
        <v>No</v>
      </c>
      <c r="AF53" s="18">
        <v>1.77E-2</v>
      </c>
      <c r="AG53" s="27">
        <f t="shared" si="18"/>
        <v>0.1374223602484472</v>
      </c>
      <c r="AH53" s="31" t="str">
        <f t="shared" si="19"/>
        <v>No</v>
      </c>
      <c r="AI53" s="41">
        <f t="shared" si="20"/>
        <v>8.4570000000000007</v>
      </c>
      <c r="AJ53" s="42">
        <f t="shared" si="21"/>
        <v>0.3450413223140496</v>
      </c>
      <c r="AK53" s="41" t="str">
        <f t="shared" si="22"/>
        <v>No</v>
      </c>
      <c r="AL53" s="17">
        <v>2.2812999999999999</v>
      </c>
      <c r="AM53" s="35">
        <f t="shared" si="23"/>
        <v>0.89189656663495631</v>
      </c>
      <c r="AN53" s="33" t="str">
        <f t="shared" si="24"/>
        <v>Yes</v>
      </c>
      <c r="AO53" s="18">
        <v>2.5</v>
      </c>
      <c r="AP53" s="27">
        <f t="shared" si="25"/>
        <v>1</v>
      </c>
      <c r="AQ53" s="31" t="str">
        <f t="shared" si="26"/>
        <v>Yes</v>
      </c>
      <c r="AR53" s="17">
        <v>2.1343999999999999</v>
      </c>
      <c r="AS53" s="35">
        <f t="shared" si="27"/>
        <v>0.85403329065300893</v>
      </c>
      <c r="AT53" s="33" t="str">
        <f t="shared" si="28"/>
        <v>No</v>
      </c>
      <c r="AU53" s="18">
        <v>0.58760000000000001</v>
      </c>
      <c r="AV53" s="27">
        <f t="shared" si="29"/>
        <v>0.43128258602711156</v>
      </c>
      <c r="AW53" s="31" t="str">
        <f t="shared" si="30"/>
        <v>No</v>
      </c>
      <c r="AX53" s="17">
        <v>6.9400000000000003E-2</v>
      </c>
      <c r="AY53" s="35">
        <f t="shared" si="31"/>
        <v>0.11644295302013424</v>
      </c>
      <c r="AZ53" s="33" t="str">
        <f t="shared" si="32"/>
        <v>No</v>
      </c>
      <c r="BA53" s="18">
        <v>0.26069999999999999</v>
      </c>
      <c r="BB53" s="27">
        <f t="shared" si="33"/>
        <v>0.39740853658536579</v>
      </c>
      <c r="BC53" s="31" t="str">
        <f t="shared" si="34"/>
        <v>No</v>
      </c>
      <c r="BD53" s="17">
        <v>0.26069999999999999</v>
      </c>
      <c r="BE53" s="35">
        <f t="shared" si="35"/>
        <v>0.39740853658536579</v>
      </c>
      <c r="BF53" s="33" t="str">
        <f t="shared" si="36"/>
        <v>No</v>
      </c>
      <c r="BG53" s="18">
        <v>1.2031000000000001</v>
      </c>
      <c r="BH53" s="27">
        <f t="shared" si="37"/>
        <v>0.28852269442035272</v>
      </c>
      <c r="BI53" s="31" t="str">
        <f t="shared" si="38"/>
        <v>No</v>
      </c>
      <c r="BJ53" s="17">
        <v>0.2089</v>
      </c>
      <c r="BK53" s="35">
        <f t="shared" si="39"/>
        <v>8.3559999999999995E-2</v>
      </c>
      <c r="BL53" s="33" t="str">
        <f t="shared" si="40"/>
        <v>No</v>
      </c>
      <c r="BM53" s="18">
        <v>0.15590000000000001</v>
      </c>
      <c r="BN53" s="27">
        <f t="shared" si="41"/>
        <v>0.1359151682803135</v>
      </c>
      <c r="BO53" s="31" t="str">
        <f t="shared" si="42"/>
        <v>No</v>
      </c>
      <c r="BP53" s="44">
        <f t="shared" si="43"/>
        <v>24.155000000000001</v>
      </c>
      <c r="BQ53" s="45">
        <f t="shared" si="44"/>
        <v>0.51732498232144664</v>
      </c>
      <c r="BR53" s="44" t="str">
        <f t="shared" si="45"/>
        <v>No</v>
      </c>
      <c r="BS53" s="17">
        <v>8.6999999999999994E-3</v>
      </c>
      <c r="BT53" s="35">
        <f t="shared" si="46"/>
        <v>1.3811716145419907E-2</v>
      </c>
      <c r="BU53" s="33" t="str">
        <f t="shared" si="47"/>
        <v>No</v>
      </c>
      <c r="BV53" s="18">
        <v>2.4497</v>
      </c>
      <c r="BW53" s="27">
        <f t="shared" si="48"/>
        <v>0.95507781164768168</v>
      </c>
      <c r="BX53" s="31" t="str">
        <f t="shared" si="49"/>
        <v>No</v>
      </c>
      <c r="BY53" s="17">
        <v>2.5</v>
      </c>
      <c r="BZ53" s="35">
        <f t="shared" si="50"/>
        <v>1</v>
      </c>
      <c r="CA53" s="33" t="str">
        <f t="shared" si="51"/>
        <v>Yes</v>
      </c>
      <c r="CB53" s="18">
        <v>0.15160000000000001</v>
      </c>
      <c r="CC53" s="27">
        <f t="shared" si="52"/>
        <v>0.30007917656373717</v>
      </c>
      <c r="CD53" s="31" t="str">
        <f t="shared" si="53"/>
        <v>No</v>
      </c>
      <c r="CE53" s="17">
        <v>5.3900000000000003E-2</v>
      </c>
      <c r="CF53" s="35">
        <f t="shared" si="54"/>
        <v>2.5475325785088657E-2</v>
      </c>
      <c r="CG53" s="33" t="str">
        <f t="shared" si="55"/>
        <v>No</v>
      </c>
      <c r="CH53" s="18">
        <v>0.1133</v>
      </c>
      <c r="CI53" s="27">
        <f t="shared" si="56"/>
        <v>0.20908173562058527</v>
      </c>
      <c r="CJ53" s="31" t="str">
        <f t="shared" si="57"/>
        <v>No</v>
      </c>
      <c r="CK53" s="17">
        <v>0.2908</v>
      </c>
      <c r="CL53" s="35">
        <f t="shared" si="58"/>
        <v>0.2050052872752908</v>
      </c>
      <c r="CM53" s="33" t="str">
        <f t="shared" si="59"/>
        <v>No</v>
      </c>
      <c r="CN53" s="18">
        <v>0</v>
      </c>
      <c r="CO53" s="27">
        <f t="shared" si="60"/>
        <v>0</v>
      </c>
      <c r="CP53" s="31" t="str">
        <f t="shared" si="61"/>
        <v>No</v>
      </c>
      <c r="CQ53" s="17">
        <v>0.3931</v>
      </c>
      <c r="CR53" s="35">
        <f t="shared" si="62"/>
        <v>0.70142977291841879</v>
      </c>
      <c r="CS53" s="33" t="str">
        <f t="shared" si="63"/>
        <v>Yes</v>
      </c>
      <c r="CT53" s="18">
        <v>4.9700000000000001E-2</v>
      </c>
      <c r="CU53" s="27">
        <f t="shared" si="64"/>
        <v>9.2585692995529059E-2</v>
      </c>
      <c r="CV53" s="31" t="str">
        <f t="shared" si="65"/>
        <v>No</v>
      </c>
      <c r="CW53" s="47">
        <f t="shared" si="66"/>
        <v>15.027000000000001</v>
      </c>
      <c r="CX53" s="48">
        <f t="shared" si="67"/>
        <v>0.62790656552260726</v>
      </c>
      <c r="CY53" s="47" t="str">
        <f t="shared" si="68"/>
        <v>No</v>
      </c>
      <c r="CZ53" s="17">
        <v>2.5</v>
      </c>
      <c r="DA53" s="35">
        <f t="shared" si="69"/>
        <v>1</v>
      </c>
      <c r="DB53" s="33" t="str">
        <f t="shared" si="70"/>
        <v>Yes</v>
      </c>
      <c r="DC53" s="18">
        <v>2.5</v>
      </c>
      <c r="DD53" s="27">
        <f t="shared" si="71"/>
        <v>1</v>
      </c>
      <c r="DE53" s="31" t="str">
        <f t="shared" si="72"/>
        <v>Yes</v>
      </c>
      <c r="DF53" s="17">
        <v>2.5</v>
      </c>
      <c r="DG53" s="35">
        <f t="shared" si="73"/>
        <v>1</v>
      </c>
      <c r="DH53" s="33" t="str">
        <f t="shared" si="74"/>
        <v>Yes</v>
      </c>
      <c r="DI53" s="18">
        <v>2.5</v>
      </c>
      <c r="DJ53" s="27">
        <f t="shared" si="75"/>
        <v>1</v>
      </c>
      <c r="DK53" s="31" t="str">
        <f t="shared" si="76"/>
        <v>Yes</v>
      </c>
      <c r="DL53" s="17">
        <v>0</v>
      </c>
      <c r="DM53" s="35">
        <f t="shared" si="77"/>
        <v>0</v>
      </c>
      <c r="DN53" s="33" t="str">
        <f t="shared" si="78"/>
        <v>No</v>
      </c>
      <c r="DO53" s="18">
        <v>2.5</v>
      </c>
      <c r="DP53" s="27">
        <f t="shared" si="79"/>
        <v>1</v>
      </c>
      <c r="DQ53" s="31" t="str">
        <f t="shared" si="80"/>
        <v>Yes</v>
      </c>
      <c r="DR53" s="17">
        <v>0.86819999999999997</v>
      </c>
      <c r="DS53" s="35">
        <f t="shared" si="81"/>
        <v>0.53368576346201124</v>
      </c>
      <c r="DT53" s="33" t="str">
        <f t="shared" si="82"/>
        <v>No</v>
      </c>
      <c r="DU53" s="18">
        <v>1.008</v>
      </c>
      <c r="DV53" s="27">
        <f t="shared" si="83"/>
        <v>0.73378466914173401</v>
      </c>
      <c r="DW53" s="31" t="str">
        <f t="shared" si="84"/>
        <v>No</v>
      </c>
      <c r="DX53" s="17">
        <v>0.14280000000000001</v>
      </c>
      <c r="DY53" s="35">
        <f t="shared" si="85"/>
        <v>0.35008580534444722</v>
      </c>
      <c r="DZ53" s="33" t="str">
        <f t="shared" si="86"/>
        <v>No</v>
      </c>
      <c r="EA53" s="18">
        <v>1.5783</v>
      </c>
      <c r="EB53" s="27">
        <f t="shared" si="87"/>
        <v>0.79679927302100173</v>
      </c>
      <c r="EC53" s="31" t="str">
        <f t="shared" si="88"/>
        <v>No</v>
      </c>
      <c r="ED53" s="50">
        <f t="shared" si="89"/>
        <v>40.243250000000003</v>
      </c>
      <c r="EE53" s="51">
        <f t="shared" si="90"/>
        <v>0.97465173405733863</v>
      </c>
      <c r="EF53" s="50" t="str">
        <f t="shared" si="91"/>
        <v>No</v>
      </c>
    </row>
    <row r="54" spans="1:136" x14ac:dyDescent="0.2">
      <c r="A54" s="3">
        <v>52</v>
      </c>
      <c r="B54" s="11" t="s">
        <v>48</v>
      </c>
      <c r="C54" s="11" t="s">
        <v>91</v>
      </c>
      <c r="D54" s="3">
        <v>3</v>
      </c>
      <c r="E54" s="17">
        <v>2.3E-3</v>
      </c>
      <c r="F54" s="14">
        <f t="shared" si="92"/>
        <v>1.0267857142857143E-2</v>
      </c>
      <c r="G54" s="17" t="str">
        <f t="shared" si="1"/>
        <v>No</v>
      </c>
      <c r="H54" s="22">
        <v>3.2000000000000002E-3</v>
      </c>
      <c r="I54" s="27">
        <f t="shared" si="2"/>
        <v>2.5577491807209653E-3</v>
      </c>
      <c r="J54" s="31" t="str">
        <f t="shared" si="3"/>
        <v>No</v>
      </c>
      <c r="K54" s="29">
        <v>0.17910000000000001</v>
      </c>
      <c r="L54" s="14">
        <f t="shared" si="4"/>
        <v>0.14429584273283919</v>
      </c>
      <c r="M54" s="17" t="str">
        <f t="shared" si="5"/>
        <v>No</v>
      </c>
      <c r="N54" s="18">
        <v>0.15989999999999999</v>
      </c>
      <c r="O54" s="27">
        <f t="shared" si="6"/>
        <v>0.45542580461407001</v>
      </c>
      <c r="P54" s="31" t="str">
        <f t="shared" si="7"/>
        <v>No</v>
      </c>
      <c r="Q54" s="17">
        <v>0.11509999999999999</v>
      </c>
      <c r="R54" s="14">
        <f t="shared" si="8"/>
        <v>0.44820872274143303</v>
      </c>
      <c r="S54" s="17" t="str">
        <f t="shared" si="9"/>
        <v>No</v>
      </c>
      <c r="T54" s="18">
        <v>1.7567999999999999</v>
      </c>
      <c r="U54" s="27">
        <f t="shared" si="10"/>
        <v>0.88139674894641773</v>
      </c>
      <c r="V54" s="31" t="str">
        <f t="shared" si="11"/>
        <v>Yes</v>
      </c>
      <c r="W54" s="17">
        <v>2.2366000000000001</v>
      </c>
      <c r="X54" s="14">
        <f t="shared" si="12"/>
        <v>0.87786567646109137</v>
      </c>
      <c r="Y54" s="17" t="str">
        <f t="shared" si="13"/>
        <v>No</v>
      </c>
      <c r="Z54" s="18">
        <v>8.8400000000000006E-2</v>
      </c>
      <c r="AA54" s="27">
        <f t="shared" si="14"/>
        <v>7.3697373905794089E-2</v>
      </c>
      <c r="AB54" s="31" t="str">
        <f t="shared" si="15"/>
        <v>No</v>
      </c>
      <c r="AC54" s="17">
        <v>2.9999999999999997E-4</v>
      </c>
      <c r="AD54" s="14">
        <f t="shared" si="16"/>
        <v>7.6628352490421448E-4</v>
      </c>
      <c r="AE54" s="17" t="str">
        <f t="shared" si="17"/>
        <v>No</v>
      </c>
      <c r="AF54" s="18">
        <v>1.38E-2</v>
      </c>
      <c r="AG54" s="27">
        <f t="shared" si="18"/>
        <v>0.10714285714285714</v>
      </c>
      <c r="AH54" s="31" t="str">
        <f t="shared" si="19"/>
        <v>No</v>
      </c>
      <c r="AI54" s="41">
        <f t="shared" si="20"/>
        <v>11.38875</v>
      </c>
      <c r="AJ54" s="42">
        <f t="shared" si="21"/>
        <v>0.59743026859504123</v>
      </c>
      <c r="AK54" s="41" t="str">
        <f t="shared" si="22"/>
        <v>No</v>
      </c>
      <c r="AL54" s="17">
        <v>2.2812999999999999</v>
      </c>
      <c r="AM54" s="35">
        <f t="shared" si="23"/>
        <v>0.89189656663495631</v>
      </c>
      <c r="AN54" s="33" t="str">
        <f t="shared" si="24"/>
        <v>Yes</v>
      </c>
      <c r="AO54" s="18">
        <v>2.5</v>
      </c>
      <c r="AP54" s="27">
        <f t="shared" si="25"/>
        <v>1</v>
      </c>
      <c r="AQ54" s="31" t="str">
        <f t="shared" si="26"/>
        <v>Yes</v>
      </c>
      <c r="AR54" s="17">
        <v>2.0129999999999999</v>
      </c>
      <c r="AS54" s="35">
        <f t="shared" si="27"/>
        <v>0.80545774647887314</v>
      </c>
      <c r="AT54" s="33" t="str">
        <f t="shared" si="28"/>
        <v>No</v>
      </c>
      <c r="AU54" s="18">
        <v>0.71730000000000005</v>
      </c>
      <c r="AV54" s="27">
        <f t="shared" si="29"/>
        <v>0.56652763295099073</v>
      </c>
      <c r="AW54" s="31" t="str">
        <f t="shared" si="30"/>
        <v>No</v>
      </c>
      <c r="AX54" s="17">
        <v>0.1303</v>
      </c>
      <c r="AY54" s="35">
        <f t="shared" si="31"/>
        <v>0.21862416107382551</v>
      </c>
      <c r="AZ54" s="33" t="str">
        <f t="shared" si="32"/>
        <v>No</v>
      </c>
      <c r="BA54" s="18">
        <v>0.1384</v>
      </c>
      <c r="BB54" s="27">
        <f t="shared" si="33"/>
        <v>0.21097560975609755</v>
      </c>
      <c r="BC54" s="31" t="str">
        <f t="shared" si="34"/>
        <v>No</v>
      </c>
      <c r="BD54" s="17">
        <v>0.1384</v>
      </c>
      <c r="BE54" s="35">
        <f t="shared" si="35"/>
        <v>0.21097560975609755</v>
      </c>
      <c r="BF54" s="33" t="str">
        <f t="shared" si="36"/>
        <v>No</v>
      </c>
      <c r="BG54" s="18">
        <v>1.4052</v>
      </c>
      <c r="BH54" s="27">
        <f t="shared" si="37"/>
        <v>0.40537727666955764</v>
      </c>
      <c r="BI54" s="31" t="str">
        <f t="shared" si="38"/>
        <v>No</v>
      </c>
      <c r="BJ54" s="17">
        <v>0.1825</v>
      </c>
      <c r="BK54" s="35">
        <f t="shared" si="39"/>
        <v>7.2999999999999995E-2</v>
      </c>
      <c r="BL54" s="33" t="str">
        <f t="shared" si="40"/>
        <v>No</v>
      </c>
      <c r="BM54" s="18">
        <v>0.21290000000000001</v>
      </c>
      <c r="BN54" s="27">
        <f t="shared" si="41"/>
        <v>0.18847395112955279</v>
      </c>
      <c r="BO54" s="31" t="str">
        <f t="shared" si="42"/>
        <v>No</v>
      </c>
      <c r="BP54" s="44">
        <f t="shared" si="43"/>
        <v>24.298250000000003</v>
      </c>
      <c r="BQ54" s="45">
        <f t="shared" si="44"/>
        <v>0.52890190928376624</v>
      </c>
      <c r="BR54" s="44" t="str">
        <f t="shared" si="45"/>
        <v>No</v>
      </c>
      <c r="BS54" s="17">
        <v>1.1999999999999999E-3</v>
      </c>
      <c r="BT54" s="35">
        <f t="shared" si="46"/>
        <v>1.905064295919987E-3</v>
      </c>
      <c r="BU54" s="33" t="str">
        <f t="shared" si="47"/>
        <v>No</v>
      </c>
      <c r="BV54" s="18">
        <v>2.3157999999999999</v>
      </c>
      <c r="BW54" s="27">
        <f t="shared" si="48"/>
        <v>0.74025348949141634</v>
      </c>
      <c r="BX54" s="31" t="str">
        <f t="shared" si="49"/>
        <v>No</v>
      </c>
      <c r="BY54" s="17">
        <v>2.5</v>
      </c>
      <c r="BZ54" s="35">
        <f t="shared" si="50"/>
        <v>1</v>
      </c>
      <c r="CA54" s="33" t="str">
        <f t="shared" si="51"/>
        <v>Yes</v>
      </c>
      <c r="CB54" s="18">
        <v>3.78E-2</v>
      </c>
      <c r="CC54" s="27">
        <f t="shared" si="52"/>
        <v>7.4821852731591448E-2</v>
      </c>
      <c r="CD54" s="31" t="str">
        <f t="shared" si="53"/>
        <v>No</v>
      </c>
      <c r="CE54" s="17">
        <v>7.0800000000000002E-2</v>
      </c>
      <c r="CF54" s="35">
        <f t="shared" si="54"/>
        <v>3.4501174962614831E-2</v>
      </c>
      <c r="CG54" s="33" t="str">
        <f t="shared" si="55"/>
        <v>No</v>
      </c>
      <c r="CH54" s="18">
        <v>8.2799999999999999E-2</v>
      </c>
      <c r="CI54" s="27">
        <f t="shared" si="56"/>
        <v>0.14752774974772956</v>
      </c>
      <c r="CJ54" s="31" t="str">
        <f t="shared" si="57"/>
        <v>No</v>
      </c>
      <c r="CK54" s="17">
        <v>0</v>
      </c>
      <c r="CL54" s="35">
        <f t="shared" si="58"/>
        <v>0</v>
      </c>
      <c r="CM54" s="33" t="str">
        <f t="shared" si="59"/>
        <v>No</v>
      </c>
      <c r="CN54" s="18">
        <v>9.1999999999999998E-3</v>
      </c>
      <c r="CO54" s="27">
        <f t="shared" si="60"/>
        <v>4.4252044252044251E-2</v>
      </c>
      <c r="CP54" s="31" t="str">
        <f t="shared" si="61"/>
        <v>No</v>
      </c>
      <c r="CQ54" s="17">
        <v>0.21479999999999999</v>
      </c>
      <c r="CR54" s="35">
        <f t="shared" si="62"/>
        <v>0.32653490328006723</v>
      </c>
      <c r="CS54" s="33" t="str">
        <f t="shared" si="63"/>
        <v>No</v>
      </c>
      <c r="CT54" s="18">
        <v>0</v>
      </c>
      <c r="CU54" s="27">
        <f t="shared" si="64"/>
        <v>0</v>
      </c>
      <c r="CV54" s="31" t="str">
        <f t="shared" si="65"/>
        <v>No</v>
      </c>
      <c r="CW54" s="47">
        <f t="shared" si="66"/>
        <v>13.081</v>
      </c>
      <c r="CX54" s="48">
        <f t="shared" si="67"/>
        <v>0.49026576839424962</v>
      </c>
      <c r="CY54" s="47" t="str">
        <f t="shared" si="68"/>
        <v>No</v>
      </c>
      <c r="CZ54" s="17">
        <v>2.5</v>
      </c>
      <c r="DA54" s="35">
        <f t="shared" si="69"/>
        <v>1</v>
      </c>
      <c r="DB54" s="33" t="str">
        <f t="shared" si="70"/>
        <v>Yes</v>
      </c>
      <c r="DC54" s="18">
        <v>2.5</v>
      </c>
      <c r="DD54" s="27">
        <f t="shared" si="71"/>
        <v>1</v>
      </c>
      <c r="DE54" s="31" t="str">
        <f t="shared" si="72"/>
        <v>Yes</v>
      </c>
      <c r="DF54" s="17">
        <v>2.5</v>
      </c>
      <c r="DG54" s="35">
        <f t="shared" si="73"/>
        <v>1</v>
      </c>
      <c r="DH54" s="33" t="str">
        <f t="shared" si="74"/>
        <v>Yes</v>
      </c>
      <c r="DI54" s="18">
        <v>2.5</v>
      </c>
      <c r="DJ54" s="27">
        <f t="shared" si="75"/>
        <v>1</v>
      </c>
      <c r="DK54" s="31" t="str">
        <f t="shared" si="76"/>
        <v>Yes</v>
      </c>
      <c r="DL54" s="17">
        <v>0</v>
      </c>
      <c r="DM54" s="35">
        <f t="shared" si="77"/>
        <v>0</v>
      </c>
      <c r="DN54" s="33" t="str">
        <f t="shared" si="78"/>
        <v>No</v>
      </c>
      <c r="DO54" s="18">
        <v>2.5</v>
      </c>
      <c r="DP54" s="27">
        <f t="shared" si="79"/>
        <v>1</v>
      </c>
      <c r="DQ54" s="31" t="str">
        <f t="shared" si="80"/>
        <v>Yes</v>
      </c>
      <c r="DR54" s="17">
        <v>0.10879999999999999</v>
      </c>
      <c r="DS54" s="35">
        <f t="shared" si="81"/>
        <v>6.6879763953774277E-2</v>
      </c>
      <c r="DT54" s="33" t="str">
        <f t="shared" si="82"/>
        <v>No</v>
      </c>
      <c r="DU54" s="18">
        <v>0.98360000000000003</v>
      </c>
      <c r="DV54" s="27">
        <f t="shared" si="83"/>
        <v>0.71602242119822379</v>
      </c>
      <c r="DW54" s="31" t="str">
        <f t="shared" si="84"/>
        <v>No</v>
      </c>
      <c r="DX54" s="17">
        <v>0.18110000000000001</v>
      </c>
      <c r="DY54" s="35">
        <f t="shared" si="85"/>
        <v>0.44398136798234866</v>
      </c>
      <c r="DZ54" s="33" t="str">
        <f t="shared" si="86"/>
        <v>No</v>
      </c>
      <c r="EA54" s="18">
        <v>1.02</v>
      </c>
      <c r="EB54" s="27">
        <f t="shared" si="87"/>
        <v>0.51494345718901458</v>
      </c>
      <c r="EC54" s="31" t="str">
        <f t="shared" si="88"/>
        <v>No</v>
      </c>
      <c r="ED54" s="50">
        <f t="shared" si="89"/>
        <v>36.983750000000001</v>
      </c>
      <c r="EE54" s="51">
        <f t="shared" si="90"/>
        <v>0.86929926629819965</v>
      </c>
      <c r="EF54" s="50" t="str">
        <f t="shared" si="91"/>
        <v>No</v>
      </c>
    </row>
    <row r="55" spans="1:136" x14ac:dyDescent="0.2">
      <c r="A55" s="3">
        <v>53</v>
      </c>
      <c r="B55" s="11" t="s">
        <v>48</v>
      </c>
      <c r="C55" s="11" t="s">
        <v>92</v>
      </c>
      <c r="D55" s="3">
        <v>3</v>
      </c>
      <c r="E55" s="19">
        <v>1.2999999999999999E-3</v>
      </c>
      <c r="F55" s="14">
        <f t="shared" si="92"/>
        <v>5.8035714285714279E-3</v>
      </c>
      <c r="G55" s="17" t="str">
        <f t="shared" si="1"/>
        <v>No</v>
      </c>
      <c r="H55" s="23">
        <v>1.8E-3</v>
      </c>
      <c r="I55" s="27">
        <f t="shared" si="2"/>
        <v>1.4387339141555429E-3</v>
      </c>
      <c r="J55" s="31" t="str">
        <f t="shared" si="3"/>
        <v>No</v>
      </c>
      <c r="K55" s="30">
        <v>0</v>
      </c>
      <c r="L55" s="14">
        <f t="shared" si="4"/>
        <v>0</v>
      </c>
      <c r="M55" s="17" t="str">
        <f t="shared" si="5"/>
        <v>No</v>
      </c>
      <c r="N55" s="20">
        <v>3.9399999999999998E-2</v>
      </c>
      <c r="O55" s="27">
        <f t="shared" si="6"/>
        <v>0.11221874109940186</v>
      </c>
      <c r="P55" s="31" t="str">
        <f t="shared" si="7"/>
        <v>No</v>
      </c>
      <c r="Q55" s="19">
        <v>1.8800000000000001E-2</v>
      </c>
      <c r="R55" s="14">
        <f t="shared" si="8"/>
        <v>7.320872274143303E-2</v>
      </c>
      <c r="S55" s="17" t="str">
        <f t="shared" si="9"/>
        <v>No</v>
      </c>
      <c r="T55" s="20">
        <v>1.7567999999999999</v>
      </c>
      <c r="U55" s="27">
        <f t="shared" si="10"/>
        <v>0.88139674894641773</v>
      </c>
      <c r="V55" s="31" t="str">
        <f t="shared" si="11"/>
        <v>Yes</v>
      </c>
      <c r="W55" s="19">
        <v>1.8996</v>
      </c>
      <c r="X55" s="14">
        <f t="shared" si="12"/>
        <v>0.60582822085889565</v>
      </c>
      <c r="Y55" s="17" t="str">
        <f t="shared" si="13"/>
        <v>No</v>
      </c>
      <c r="Z55" s="20">
        <v>0.10100000000000001</v>
      </c>
      <c r="AA55" s="27">
        <f t="shared" si="14"/>
        <v>8.4201750729470615E-2</v>
      </c>
      <c r="AB55" s="31" t="str">
        <f t="shared" si="15"/>
        <v>No</v>
      </c>
      <c r="AC55" s="19">
        <v>5.9999999999999995E-4</v>
      </c>
      <c r="AD55" s="14">
        <f t="shared" si="16"/>
        <v>1.532567049808429E-3</v>
      </c>
      <c r="AE55" s="17" t="str">
        <f t="shared" si="17"/>
        <v>No</v>
      </c>
      <c r="AF55" s="20">
        <v>1E-3</v>
      </c>
      <c r="AG55" s="27">
        <f t="shared" si="18"/>
        <v>7.763975155279503E-3</v>
      </c>
      <c r="AH55" s="31" t="str">
        <f t="shared" si="19"/>
        <v>No</v>
      </c>
      <c r="AI55" s="41">
        <f t="shared" si="20"/>
        <v>9.5507499999999972</v>
      </c>
      <c r="AJ55" s="42">
        <f t="shared" si="21"/>
        <v>0.4392002410468317</v>
      </c>
      <c r="AK55" s="41" t="str">
        <f t="shared" si="22"/>
        <v>No</v>
      </c>
      <c r="AL55" s="19">
        <v>2.3437999999999999</v>
      </c>
      <c r="AM55" s="35">
        <f t="shared" si="23"/>
        <v>0.94594828331747816</v>
      </c>
      <c r="AN55" s="33" t="str">
        <f t="shared" si="24"/>
        <v>Yes</v>
      </c>
      <c r="AO55" s="20">
        <v>2.5</v>
      </c>
      <c r="AP55" s="27">
        <f t="shared" si="25"/>
        <v>1</v>
      </c>
      <c r="AQ55" s="31" t="str">
        <f t="shared" si="26"/>
        <v>Yes</v>
      </c>
      <c r="AR55" s="19">
        <v>2.4190999999999998</v>
      </c>
      <c r="AS55" s="35">
        <f t="shared" si="27"/>
        <v>0.96794974391805366</v>
      </c>
      <c r="AT55" s="33" t="str">
        <f t="shared" si="28"/>
        <v>Yes</v>
      </c>
      <c r="AU55" s="20">
        <v>0.54610000000000003</v>
      </c>
      <c r="AV55" s="27">
        <f t="shared" si="29"/>
        <v>0.3880083420229406</v>
      </c>
      <c r="AW55" s="31" t="str">
        <f t="shared" si="30"/>
        <v>No</v>
      </c>
      <c r="AX55" s="19">
        <v>2.5600000000000001E-2</v>
      </c>
      <c r="AY55" s="35">
        <f t="shared" si="31"/>
        <v>4.2953020134228193E-2</v>
      </c>
      <c r="AZ55" s="33" t="str">
        <f t="shared" si="32"/>
        <v>No</v>
      </c>
      <c r="BA55" s="20">
        <v>0.158</v>
      </c>
      <c r="BB55" s="27">
        <f t="shared" si="33"/>
        <v>0.24085365853658536</v>
      </c>
      <c r="BC55" s="31" t="str">
        <f t="shared" si="34"/>
        <v>No</v>
      </c>
      <c r="BD55" s="19">
        <v>0.158</v>
      </c>
      <c r="BE55" s="35">
        <f t="shared" si="35"/>
        <v>0.24085365853658536</v>
      </c>
      <c r="BF55" s="33" t="str">
        <f t="shared" si="36"/>
        <v>No</v>
      </c>
      <c r="BG55" s="20">
        <v>2.2385000000000002</v>
      </c>
      <c r="BH55" s="27">
        <f t="shared" si="37"/>
        <v>0.88719283029777396</v>
      </c>
      <c r="BI55" s="31" t="str">
        <f t="shared" si="38"/>
        <v>No</v>
      </c>
      <c r="BJ55" s="19">
        <v>0.17549999999999999</v>
      </c>
      <c r="BK55" s="35">
        <f t="shared" si="39"/>
        <v>7.0199999999999999E-2</v>
      </c>
      <c r="BL55" s="33" t="str">
        <f t="shared" si="40"/>
        <v>No</v>
      </c>
      <c r="BM55" s="20">
        <v>0.35420000000000001</v>
      </c>
      <c r="BN55" s="27">
        <f t="shared" si="41"/>
        <v>0.31876440756108804</v>
      </c>
      <c r="BO55" s="31" t="str">
        <f t="shared" si="42"/>
        <v>No</v>
      </c>
      <c r="BP55" s="44">
        <f t="shared" si="43"/>
        <v>27.297000000000001</v>
      </c>
      <c r="BQ55" s="45">
        <f t="shared" si="44"/>
        <v>0.77124962117385587</v>
      </c>
      <c r="BR55" s="44" t="str">
        <f t="shared" si="45"/>
        <v>No</v>
      </c>
      <c r="BS55" s="19">
        <v>1.1000000000000001E-3</v>
      </c>
      <c r="BT55" s="35">
        <f t="shared" si="46"/>
        <v>1.746308937926655E-3</v>
      </c>
      <c r="BU55" s="33" t="str">
        <f t="shared" si="47"/>
        <v>No</v>
      </c>
      <c r="BV55" s="20">
        <v>2.3742000000000001</v>
      </c>
      <c r="BW55" s="27">
        <f t="shared" si="48"/>
        <v>0.83394833948339497</v>
      </c>
      <c r="BX55" s="31" t="str">
        <f t="shared" si="49"/>
        <v>No</v>
      </c>
      <c r="BY55" s="19">
        <v>2.5</v>
      </c>
      <c r="BZ55" s="35">
        <f t="shared" si="50"/>
        <v>1</v>
      </c>
      <c r="CA55" s="33" t="str">
        <f t="shared" si="51"/>
        <v>Yes</v>
      </c>
      <c r="CB55" s="20">
        <v>2.24E-2</v>
      </c>
      <c r="CC55" s="27">
        <f t="shared" si="52"/>
        <v>4.4338875692794932E-2</v>
      </c>
      <c r="CD55" s="31" t="str">
        <f t="shared" si="53"/>
        <v>No</v>
      </c>
      <c r="CE55" s="19">
        <v>7.7799999999999994E-2</v>
      </c>
      <c r="CF55" s="35">
        <f t="shared" si="54"/>
        <v>3.8239692373424478E-2</v>
      </c>
      <c r="CG55" s="33" t="str">
        <f t="shared" si="55"/>
        <v>No</v>
      </c>
      <c r="CH55" s="20">
        <v>2.8000000000000001E-2</v>
      </c>
      <c r="CI55" s="27">
        <f t="shared" si="56"/>
        <v>3.6932391523713422E-2</v>
      </c>
      <c r="CJ55" s="31" t="str">
        <f t="shared" si="57"/>
        <v>No</v>
      </c>
      <c r="CK55" s="19">
        <v>0.14330000000000001</v>
      </c>
      <c r="CL55" s="35">
        <f t="shared" si="58"/>
        <v>0.10102220655622136</v>
      </c>
      <c r="CM55" s="33" t="str">
        <f t="shared" si="59"/>
        <v>No</v>
      </c>
      <c r="CN55" s="20">
        <v>0</v>
      </c>
      <c r="CO55" s="27">
        <f t="shared" si="60"/>
        <v>0</v>
      </c>
      <c r="CP55" s="31" t="str">
        <f t="shared" si="61"/>
        <v>No</v>
      </c>
      <c r="CQ55" s="19">
        <v>0.3569</v>
      </c>
      <c r="CR55" s="35">
        <f t="shared" si="62"/>
        <v>0.62531539108494527</v>
      </c>
      <c r="CS55" s="33" t="str">
        <f t="shared" si="63"/>
        <v>No</v>
      </c>
      <c r="CT55" s="20">
        <v>2.3099999999999999E-2</v>
      </c>
      <c r="CU55" s="27">
        <f t="shared" si="64"/>
        <v>4.3032786885245894E-2</v>
      </c>
      <c r="CV55" s="31" t="str">
        <f t="shared" si="65"/>
        <v>No</v>
      </c>
      <c r="CW55" s="47">
        <f t="shared" si="66"/>
        <v>13.817</v>
      </c>
      <c r="CX55" s="48">
        <f t="shared" si="67"/>
        <v>0.54232313051473846</v>
      </c>
      <c r="CY55" s="47" t="str">
        <f t="shared" si="68"/>
        <v>No</v>
      </c>
      <c r="CZ55" s="19">
        <v>2.5</v>
      </c>
      <c r="DA55" s="35">
        <f t="shared" si="69"/>
        <v>1</v>
      </c>
      <c r="DB55" s="33" t="str">
        <f t="shared" si="70"/>
        <v>Yes</v>
      </c>
      <c r="DC55" s="20">
        <v>2.5</v>
      </c>
      <c r="DD55" s="27">
        <f t="shared" si="71"/>
        <v>1</v>
      </c>
      <c r="DE55" s="31" t="str">
        <f t="shared" si="72"/>
        <v>Yes</v>
      </c>
      <c r="DF55" s="19">
        <v>2.5</v>
      </c>
      <c r="DG55" s="35">
        <f t="shared" si="73"/>
        <v>1</v>
      </c>
      <c r="DH55" s="33" t="str">
        <f t="shared" si="74"/>
        <v>Yes</v>
      </c>
      <c r="DI55" s="20">
        <v>2.5</v>
      </c>
      <c r="DJ55" s="27">
        <f t="shared" si="75"/>
        <v>1</v>
      </c>
      <c r="DK55" s="31" t="str">
        <f t="shared" si="76"/>
        <v>Yes</v>
      </c>
      <c r="DL55" s="19">
        <v>0</v>
      </c>
      <c r="DM55" s="35">
        <f t="shared" si="77"/>
        <v>0</v>
      </c>
      <c r="DN55" s="33" t="str">
        <f t="shared" si="78"/>
        <v>No</v>
      </c>
      <c r="DO55" s="20">
        <v>2.5</v>
      </c>
      <c r="DP55" s="27">
        <f t="shared" si="79"/>
        <v>1</v>
      </c>
      <c r="DQ55" s="31" t="str">
        <f t="shared" si="80"/>
        <v>Yes</v>
      </c>
      <c r="DR55" s="19">
        <v>0.8518</v>
      </c>
      <c r="DS55" s="35">
        <f t="shared" si="81"/>
        <v>0.52360462257192031</v>
      </c>
      <c r="DT55" s="33" t="str">
        <f t="shared" si="82"/>
        <v>No</v>
      </c>
      <c r="DU55" s="20">
        <v>0.99529999999999996</v>
      </c>
      <c r="DV55" s="27">
        <f t="shared" si="83"/>
        <v>0.72453956467933323</v>
      </c>
      <c r="DW55" s="31" t="str">
        <f t="shared" si="84"/>
        <v>No</v>
      </c>
      <c r="DX55" s="19">
        <v>6.2300000000000001E-2</v>
      </c>
      <c r="DY55" s="35">
        <f t="shared" si="85"/>
        <v>0.15273351311595981</v>
      </c>
      <c r="DZ55" s="33" t="str">
        <f t="shared" si="86"/>
        <v>No</v>
      </c>
      <c r="EA55" s="20">
        <v>1.2275</v>
      </c>
      <c r="EB55" s="27">
        <f t="shared" si="87"/>
        <v>0.61969911147011314</v>
      </c>
      <c r="EC55" s="31" t="str">
        <f t="shared" si="88"/>
        <v>No</v>
      </c>
      <c r="ED55" s="50">
        <f t="shared" si="89"/>
        <v>39.09225</v>
      </c>
      <c r="EE55" s="51">
        <f t="shared" si="90"/>
        <v>0.93744949739810579</v>
      </c>
      <c r="EF55" s="50" t="str">
        <f t="shared" si="91"/>
        <v>No</v>
      </c>
    </row>
    <row r="56" spans="1:136" x14ac:dyDescent="0.2">
      <c r="A56" s="3">
        <v>54</v>
      </c>
      <c r="B56" s="11" t="s">
        <v>50</v>
      </c>
      <c r="C56" s="11" t="s">
        <v>93</v>
      </c>
      <c r="D56" s="3">
        <v>3</v>
      </c>
      <c r="E56" s="19">
        <v>4.0000000000000001E-3</v>
      </c>
      <c r="F56" s="14">
        <f t="shared" si="92"/>
        <v>1.7857142857142856E-2</v>
      </c>
      <c r="G56" s="17" t="str">
        <f t="shared" si="1"/>
        <v>No</v>
      </c>
      <c r="H56" s="23">
        <v>3.0999999999999999E-3</v>
      </c>
      <c r="I56" s="27">
        <f t="shared" si="2"/>
        <v>2.4778195188234352E-3</v>
      </c>
      <c r="J56" s="31" t="str">
        <f t="shared" si="3"/>
        <v>No</v>
      </c>
      <c r="K56" s="30">
        <v>0</v>
      </c>
      <c r="L56" s="14">
        <f t="shared" si="4"/>
        <v>0</v>
      </c>
      <c r="M56" s="17" t="str">
        <f t="shared" si="5"/>
        <v>No</v>
      </c>
      <c r="N56" s="20">
        <v>9.6500000000000002E-2</v>
      </c>
      <c r="O56" s="27">
        <f t="shared" si="6"/>
        <v>0.27485046995158074</v>
      </c>
      <c r="P56" s="31" t="str">
        <f t="shared" si="7"/>
        <v>No</v>
      </c>
      <c r="Q56" s="19">
        <v>2.2499999999999999E-2</v>
      </c>
      <c r="R56" s="14">
        <f t="shared" si="8"/>
        <v>8.7616822429906552E-2</v>
      </c>
      <c r="S56" s="17" t="str">
        <f t="shared" si="9"/>
        <v>No</v>
      </c>
      <c r="T56" s="20">
        <v>1.9932000000000001</v>
      </c>
      <c r="U56" s="27">
        <f t="shared" si="10"/>
        <v>1</v>
      </c>
      <c r="V56" s="31" t="str">
        <f t="shared" si="11"/>
        <v>Yes</v>
      </c>
      <c r="W56" s="19">
        <v>2.3448000000000002</v>
      </c>
      <c r="X56" s="14">
        <f t="shared" si="12"/>
        <v>0.96520826606393295</v>
      </c>
      <c r="Y56" s="17" t="str">
        <f t="shared" si="13"/>
        <v>Yes</v>
      </c>
      <c r="Z56" s="20">
        <v>7.5800000000000006E-2</v>
      </c>
      <c r="AA56" s="27">
        <f t="shared" si="14"/>
        <v>6.319299708211755E-2</v>
      </c>
      <c r="AB56" s="31" t="str">
        <f t="shared" si="15"/>
        <v>No</v>
      </c>
      <c r="AC56" s="19">
        <v>2.5000000000000001E-3</v>
      </c>
      <c r="AD56" s="14">
        <f t="shared" si="16"/>
        <v>6.3856960408684542E-3</v>
      </c>
      <c r="AE56" s="17" t="str">
        <f t="shared" si="17"/>
        <v>No</v>
      </c>
      <c r="AF56" s="20">
        <v>5.3100000000000001E-2</v>
      </c>
      <c r="AG56" s="27">
        <f t="shared" si="18"/>
        <v>0.41226708074534163</v>
      </c>
      <c r="AH56" s="31" t="str">
        <f t="shared" si="19"/>
        <v>Yes</v>
      </c>
      <c r="AI56" s="41">
        <f t="shared" si="20"/>
        <v>11.488750000000001</v>
      </c>
      <c r="AJ56" s="42">
        <f t="shared" si="21"/>
        <v>0.60603908402203865</v>
      </c>
      <c r="AK56" s="41" t="str">
        <f t="shared" si="22"/>
        <v>No</v>
      </c>
      <c r="AL56" s="19">
        <v>2.2812999999999999</v>
      </c>
      <c r="AM56" s="35">
        <f t="shared" si="23"/>
        <v>0.89189656663495631</v>
      </c>
      <c r="AN56" s="33" t="str">
        <f t="shared" si="24"/>
        <v>Yes</v>
      </c>
      <c r="AO56" s="20">
        <v>1.875</v>
      </c>
      <c r="AP56" s="27">
        <f t="shared" si="25"/>
        <v>0.75</v>
      </c>
      <c r="AQ56" s="31" t="str">
        <f t="shared" si="26"/>
        <v>Yes</v>
      </c>
      <c r="AR56" s="19">
        <v>2.2448000000000001</v>
      </c>
      <c r="AS56" s="35">
        <f t="shared" si="27"/>
        <v>0.89820742637644047</v>
      </c>
      <c r="AT56" s="33" t="str">
        <f t="shared" si="28"/>
        <v>No</v>
      </c>
      <c r="AU56" s="20">
        <v>0.33139999999999997</v>
      </c>
      <c r="AV56" s="27">
        <f t="shared" si="29"/>
        <v>0.16412930135557871</v>
      </c>
      <c r="AW56" s="31" t="str">
        <f t="shared" si="30"/>
        <v>No</v>
      </c>
      <c r="AX56" s="19">
        <v>0.1346</v>
      </c>
      <c r="AY56" s="35">
        <f t="shared" si="31"/>
        <v>0.22583892617449666</v>
      </c>
      <c r="AZ56" s="33" t="str">
        <f t="shared" si="32"/>
        <v>No</v>
      </c>
      <c r="BA56" s="20">
        <v>0.1145</v>
      </c>
      <c r="BB56" s="27">
        <f t="shared" si="33"/>
        <v>0.17454268292682926</v>
      </c>
      <c r="BC56" s="31" t="str">
        <f t="shared" si="34"/>
        <v>No</v>
      </c>
      <c r="BD56" s="19">
        <v>0.1145</v>
      </c>
      <c r="BE56" s="35">
        <f t="shared" si="35"/>
        <v>0.17454268292682926</v>
      </c>
      <c r="BF56" s="33" t="str">
        <f t="shared" si="36"/>
        <v>No</v>
      </c>
      <c r="BG56" s="20">
        <v>1.4637</v>
      </c>
      <c r="BH56" s="27">
        <f t="shared" si="37"/>
        <v>0.43920208152645268</v>
      </c>
      <c r="BI56" s="31" t="str">
        <f t="shared" si="38"/>
        <v>No</v>
      </c>
      <c r="BJ56" s="19">
        <v>0.1908</v>
      </c>
      <c r="BK56" s="35">
        <f t="shared" si="39"/>
        <v>7.6319999999999999E-2</v>
      </c>
      <c r="BL56" s="33" t="str">
        <f t="shared" si="40"/>
        <v>No</v>
      </c>
      <c r="BM56" s="20">
        <v>0.23849999999999999</v>
      </c>
      <c r="BN56" s="27">
        <f t="shared" si="41"/>
        <v>0.21207929921622864</v>
      </c>
      <c r="BO56" s="31" t="str">
        <f t="shared" si="42"/>
        <v>No</v>
      </c>
      <c r="BP56" s="44">
        <f t="shared" si="43"/>
        <v>22.472749999999998</v>
      </c>
      <c r="BQ56" s="45">
        <f t="shared" si="44"/>
        <v>0.38137185574300414</v>
      </c>
      <c r="BR56" s="44" t="str">
        <f t="shared" si="45"/>
        <v>No</v>
      </c>
      <c r="BS56" s="19">
        <v>3.0000000000000001E-3</v>
      </c>
      <c r="BT56" s="35">
        <f t="shared" si="46"/>
        <v>4.762660739799968E-3</v>
      </c>
      <c r="BU56" s="33" t="str">
        <f t="shared" si="47"/>
        <v>No</v>
      </c>
      <c r="BV56" s="20">
        <v>2.4447999999999999</v>
      </c>
      <c r="BW56" s="27">
        <f t="shared" si="48"/>
        <v>0.94721642868602574</v>
      </c>
      <c r="BX56" s="31" t="str">
        <f t="shared" si="49"/>
        <v>No</v>
      </c>
      <c r="BY56" s="19">
        <v>2.5</v>
      </c>
      <c r="BZ56" s="35">
        <f t="shared" si="50"/>
        <v>1</v>
      </c>
      <c r="CA56" s="33" t="str">
        <f t="shared" si="51"/>
        <v>Yes</v>
      </c>
      <c r="CB56" s="20">
        <v>3.9E-2</v>
      </c>
      <c r="CC56" s="27">
        <f t="shared" si="52"/>
        <v>7.7197149643705471E-2</v>
      </c>
      <c r="CD56" s="31" t="str">
        <f t="shared" si="53"/>
        <v>No</v>
      </c>
      <c r="CE56" s="19">
        <v>4.07E-2</v>
      </c>
      <c r="CF56" s="35">
        <f t="shared" si="54"/>
        <v>1.8425550096133305E-2</v>
      </c>
      <c r="CG56" s="33" t="str">
        <f t="shared" si="55"/>
        <v>No</v>
      </c>
      <c r="CH56" s="20">
        <v>0.1235</v>
      </c>
      <c r="CI56" s="27">
        <f t="shared" si="56"/>
        <v>0.22966700302724521</v>
      </c>
      <c r="CJ56" s="31" t="str">
        <f t="shared" si="57"/>
        <v>No</v>
      </c>
      <c r="CK56" s="19">
        <v>0</v>
      </c>
      <c r="CL56" s="35">
        <f t="shared" si="58"/>
        <v>0</v>
      </c>
      <c r="CM56" s="33" t="str">
        <f t="shared" si="59"/>
        <v>No</v>
      </c>
      <c r="CN56" s="20">
        <v>5.3E-3</v>
      </c>
      <c r="CO56" s="27">
        <f t="shared" si="60"/>
        <v>2.5493025493025494E-2</v>
      </c>
      <c r="CP56" s="31" t="str">
        <f t="shared" si="61"/>
        <v>No</v>
      </c>
      <c r="CQ56" s="19">
        <v>0.3931</v>
      </c>
      <c r="CR56" s="35">
        <f t="shared" si="62"/>
        <v>0.70142977291841879</v>
      </c>
      <c r="CS56" s="33" t="str">
        <f t="shared" si="63"/>
        <v>Yes</v>
      </c>
      <c r="CT56" s="20">
        <v>5.3199999999999997E-2</v>
      </c>
      <c r="CU56" s="27">
        <f t="shared" si="64"/>
        <v>9.9105812220566303E-2</v>
      </c>
      <c r="CV56" s="31" t="str">
        <f t="shared" si="65"/>
        <v>No</v>
      </c>
      <c r="CW56" s="47">
        <f t="shared" si="66"/>
        <v>14.006499999999999</v>
      </c>
      <c r="CX56" s="48">
        <f t="shared" si="67"/>
        <v>0.55572648665853264</v>
      </c>
      <c r="CY56" s="47" t="str">
        <f t="shared" si="68"/>
        <v>No</v>
      </c>
      <c r="CZ56" s="19">
        <v>2.5</v>
      </c>
      <c r="DA56" s="35">
        <f t="shared" si="69"/>
        <v>1</v>
      </c>
      <c r="DB56" s="33" t="str">
        <f t="shared" si="70"/>
        <v>Yes</v>
      </c>
      <c r="DC56" s="20">
        <v>2.5</v>
      </c>
      <c r="DD56" s="27">
        <f t="shared" si="71"/>
        <v>1</v>
      </c>
      <c r="DE56" s="31" t="str">
        <f t="shared" si="72"/>
        <v>Yes</v>
      </c>
      <c r="DF56" s="19">
        <v>2.5</v>
      </c>
      <c r="DG56" s="35">
        <f t="shared" si="73"/>
        <v>1</v>
      </c>
      <c r="DH56" s="33" t="str">
        <f t="shared" si="74"/>
        <v>Yes</v>
      </c>
      <c r="DI56" s="20">
        <v>2.5</v>
      </c>
      <c r="DJ56" s="27">
        <f t="shared" si="75"/>
        <v>1</v>
      </c>
      <c r="DK56" s="31" t="str">
        <f t="shared" si="76"/>
        <v>Yes</v>
      </c>
      <c r="DL56" s="19">
        <v>4.9200000000000001E-2</v>
      </c>
      <c r="DM56" s="35">
        <f t="shared" si="77"/>
        <v>0.55280898876404494</v>
      </c>
      <c r="DN56" s="33" t="str">
        <f t="shared" si="78"/>
        <v>Yes</v>
      </c>
      <c r="DO56" s="20">
        <v>2.5</v>
      </c>
      <c r="DP56" s="27">
        <f t="shared" si="79"/>
        <v>1</v>
      </c>
      <c r="DQ56" s="31" t="str">
        <f t="shared" si="80"/>
        <v>Yes</v>
      </c>
      <c r="DR56" s="19">
        <v>0.95479999999999998</v>
      </c>
      <c r="DS56" s="35">
        <f t="shared" si="81"/>
        <v>0.5869191049913941</v>
      </c>
      <c r="DT56" s="33" t="str">
        <f t="shared" si="82"/>
        <v>Yes</v>
      </c>
      <c r="DU56" s="20">
        <v>0.99560000000000004</v>
      </c>
      <c r="DV56" s="27">
        <f t="shared" si="83"/>
        <v>0.7247579529737207</v>
      </c>
      <c r="DW56" s="31" t="str">
        <f t="shared" si="84"/>
        <v>No</v>
      </c>
      <c r="DX56" s="19">
        <v>8.6599999999999996E-2</v>
      </c>
      <c r="DY56" s="35">
        <f t="shared" si="85"/>
        <v>0.21230693797499386</v>
      </c>
      <c r="DZ56" s="33" t="str">
        <f t="shared" si="86"/>
        <v>No</v>
      </c>
      <c r="EA56" s="20">
        <v>1.6536999999999999</v>
      </c>
      <c r="EB56" s="27">
        <f t="shared" si="87"/>
        <v>0.8348647011308562</v>
      </c>
      <c r="EC56" s="31" t="str">
        <f t="shared" si="88"/>
        <v>Yes</v>
      </c>
      <c r="ED56" s="50">
        <f t="shared" si="89"/>
        <v>40.59975</v>
      </c>
      <c r="EE56" s="51">
        <f t="shared" si="90"/>
        <v>0.98617440770548492</v>
      </c>
      <c r="EF56" s="50" t="str">
        <f t="shared" si="91"/>
        <v>Yes</v>
      </c>
    </row>
    <row r="57" spans="1:136" x14ac:dyDescent="0.2">
      <c r="A57" s="3">
        <v>55</v>
      </c>
      <c r="B57" s="11" t="s">
        <v>48</v>
      </c>
      <c r="C57" s="11" t="s">
        <v>94</v>
      </c>
      <c r="D57" s="3">
        <v>3</v>
      </c>
      <c r="E57" s="19">
        <v>6.9999999999999999E-4</v>
      </c>
      <c r="F57" s="14">
        <f t="shared" si="92"/>
        <v>3.1249999999999997E-3</v>
      </c>
      <c r="G57" s="17" t="str">
        <f t="shared" si="1"/>
        <v>No</v>
      </c>
      <c r="H57" s="23">
        <v>1.6999999999999999E-3</v>
      </c>
      <c r="I57" s="27">
        <f t="shared" si="2"/>
        <v>1.3588042522580128E-3</v>
      </c>
      <c r="J57" s="31" t="str">
        <f t="shared" si="3"/>
        <v>No</v>
      </c>
      <c r="K57" s="30">
        <v>2.35E-2</v>
      </c>
      <c r="L57" s="14">
        <f t="shared" si="4"/>
        <v>1.8933290364163712E-2</v>
      </c>
      <c r="M57" s="17" t="str">
        <f t="shared" si="5"/>
        <v>No</v>
      </c>
      <c r="N57" s="20">
        <v>9.1499999999999998E-2</v>
      </c>
      <c r="O57" s="27">
        <f t="shared" si="6"/>
        <v>0.26060951295927082</v>
      </c>
      <c r="P57" s="31" t="str">
        <f t="shared" si="7"/>
        <v>No</v>
      </c>
      <c r="Q57" s="19">
        <v>2.0500000000000001E-2</v>
      </c>
      <c r="R57" s="14">
        <f t="shared" si="8"/>
        <v>7.9828660436137081E-2</v>
      </c>
      <c r="S57" s="17" t="str">
        <f t="shared" si="9"/>
        <v>No</v>
      </c>
      <c r="T57" s="20">
        <v>1.7567999999999999</v>
      </c>
      <c r="U57" s="27">
        <f t="shared" si="10"/>
        <v>0.88139674894641773</v>
      </c>
      <c r="V57" s="31" t="str">
        <f t="shared" si="11"/>
        <v>Yes</v>
      </c>
      <c r="W57" s="19">
        <v>2.0156000000000001</v>
      </c>
      <c r="X57" s="14">
        <f t="shared" si="12"/>
        <v>0.69946722634807879</v>
      </c>
      <c r="Y57" s="17" t="str">
        <f t="shared" si="13"/>
        <v>No</v>
      </c>
      <c r="Z57" s="20">
        <v>5.0500000000000003E-2</v>
      </c>
      <c r="AA57" s="27">
        <f t="shared" si="14"/>
        <v>4.2100875364735307E-2</v>
      </c>
      <c r="AB57" s="31" t="str">
        <f t="shared" si="15"/>
        <v>No</v>
      </c>
      <c r="AC57" s="19">
        <v>6.9999999999999999E-4</v>
      </c>
      <c r="AD57" s="14">
        <f t="shared" si="16"/>
        <v>1.7879948914431671E-3</v>
      </c>
      <c r="AE57" s="17" t="str">
        <f t="shared" si="17"/>
        <v>No</v>
      </c>
      <c r="AF57" s="20">
        <v>3.0000000000000001E-3</v>
      </c>
      <c r="AG57" s="27">
        <f t="shared" si="18"/>
        <v>2.3291925465838512E-2</v>
      </c>
      <c r="AH57" s="31" t="str">
        <f t="shared" si="19"/>
        <v>No</v>
      </c>
      <c r="AI57" s="41">
        <f t="shared" si="20"/>
        <v>9.911249999999999</v>
      </c>
      <c r="AJ57" s="42">
        <f t="shared" si="21"/>
        <v>0.47023502066115691</v>
      </c>
      <c r="AK57" s="41" t="str">
        <f t="shared" si="22"/>
        <v>No</v>
      </c>
      <c r="AL57" s="19">
        <v>2.25</v>
      </c>
      <c r="AM57" s="35">
        <f t="shared" si="23"/>
        <v>0.86482746692034951</v>
      </c>
      <c r="AN57" s="33" t="str">
        <f t="shared" si="24"/>
        <v>Yes</v>
      </c>
      <c r="AO57" s="20">
        <v>1.875</v>
      </c>
      <c r="AP57" s="27">
        <f t="shared" si="25"/>
        <v>0.75</v>
      </c>
      <c r="AQ57" s="31" t="str">
        <f t="shared" si="26"/>
        <v>Yes</v>
      </c>
      <c r="AR57" s="19">
        <v>2.2858999999999998</v>
      </c>
      <c r="AS57" s="35">
        <f t="shared" si="27"/>
        <v>0.91465268886043527</v>
      </c>
      <c r="AT57" s="33" t="str">
        <f t="shared" si="28"/>
        <v>No</v>
      </c>
      <c r="AU57" s="20">
        <v>0.64739999999999998</v>
      </c>
      <c r="AV57" s="27">
        <f t="shared" si="29"/>
        <v>0.49363920750782059</v>
      </c>
      <c r="AW57" s="31" t="str">
        <f t="shared" si="30"/>
        <v>No</v>
      </c>
      <c r="AX57" s="19">
        <v>2.0400000000000001E-2</v>
      </c>
      <c r="AY57" s="35">
        <f t="shared" si="31"/>
        <v>3.4228187919463089E-2</v>
      </c>
      <c r="AZ57" s="33" t="str">
        <f t="shared" si="32"/>
        <v>No</v>
      </c>
      <c r="BA57" s="20">
        <v>0.5736</v>
      </c>
      <c r="BB57" s="27">
        <f t="shared" si="33"/>
        <v>0.87439024390243902</v>
      </c>
      <c r="BC57" s="31" t="str">
        <f t="shared" si="34"/>
        <v>Yes</v>
      </c>
      <c r="BD57" s="19">
        <v>0.5736</v>
      </c>
      <c r="BE57" s="35">
        <f t="shared" si="35"/>
        <v>0.87439024390243902</v>
      </c>
      <c r="BF57" s="33" t="str">
        <f t="shared" si="36"/>
        <v>Yes</v>
      </c>
      <c r="BG57" s="20">
        <v>2.2385000000000002</v>
      </c>
      <c r="BH57" s="27">
        <f t="shared" si="37"/>
        <v>0.88719283029777396</v>
      </c>
      <c r="BI57" s="31" t="str">
        <f t="shared" si="38"/>
        <v>No</v>
      </c>
      <c r="BJ57" s="19">
        <v>0.23760000000000001</v>
      </c>
      <c r="BK57" s="35">
        <f t="shared" si="39"/>
        <v>9.5039999999999999E-2</v>
      </c>
      <c r="BL57" s="33" t="str">
        <f t="shared" si="40"/>
        <v>No</v>
      </c>
      <c r="BM57" s="20">
        <v>0.2641</v>
      </c>
      <c r="BN57" s="27">
        <f t="shared" si="41"/>
        <v>0.23568464730290456</v>
      </c>
      <c r="BO57" s="31" t="str">
        <f t="shared" si="42"/>
        <v>No</v>
      </c>
      <c r="BP57" s="44">
        <f t="shared" si="43"/>
        <v>27.415250000000004</v>
      </c>
      <c r="BQ57" s="45">
        <f t="shared" si="44"/>
        <v>0.78080614203454912</v>
      </c>
      <c r="BR57" s="44" t="str">
        <f t="shared" si="45"/>
        <v>No</v>
      </c>
      <c r="BS57" s="19">
        <v>2.8E-3</v>
      </c>
      <c r="BT57" s="35">
        <f t="shared" si="46"/>
        <v>4.4451500238133039E-3</v>
      </c>
      <c r="BU57" s="33" t="str">
        <f t="shared" si="47"/>
        <v>No</v>
      </c>
      <c r="BV57" s="20">
        <v>2.3673999999999999</v>
      </c>
      <c r="BW57" s="27">
        <f t="shared" si="48"/>
        <v>0.82303866516926028</v>
      </c>
      <c r="BX57" s="31" t="str">
        <f t="shared" si="49"/>
        <v>No</v>
      </c>
      <c r="BY57" s="19">
        <v>2.5</v>
      </c>
      <c r="BZ57" s="35">
        <f t="shared" si="50"/>
        <v>1</v>
      </c>
      <c r="CA57" s="33" t="str">
        <f t="shared" si="51"/>
        <v>Yes</v>
      </c>
      <c r="CB57" s="20">
        <v>1.17E-2</v>
      </c>
      <c r="CC57" s="27">
        <f t="shared" si="52"/>
        <v>2.315914489311164E-2</v>
      </c>
      <c r="CD57" s="31" t="str">
        <f t="shared" si="53"/>
        <v>No</v>
      </c>
      <c r="CE57" s="19">
        <v>4.9299999999999997E-2</v>
      </c>
      <c r="CF57" s="35">
        <f t="shared" si="54"/>
        <v>2.301858577227088E-2</v>
      </c>
      <c r="CG57" s="33" t="str">
        <f t="shared" si="55"/>
        <v>No</v>
      </c>
      <c r="CH57" s="20">
        <v>6.59E-2</v>
      </c>
      <c r="CI57" s="27">
        <f t="shared" si="56"/>
        <v>0.11342078708375379</v>
      </c>
      <c r="CJ57" s="31" t="str">
        <f t="shared" si="57"/>
        <v>No</v>
      </c>
      <c r="CK57" s="19">
        <v>0</v>
      </c>
      <c r="CL57" s="35">
        <f t="shared" si="58"/>
        <v>0</v>
      </c>
      <c r="CM57" s="33" t="str">
        <f t="shared" si="59"/>
        <v>No</v>
      </c>
      <c r="CN57" s="20">
        <v>0</v>
      </c>
      <c r="CO57" s="27">
        <f t="shared" si="60"/>
        <v>0</v>
      </c>
      <c r="CP57" s="31" t="str">
        <f t="shared" si="61"/>
        <v>No</v>
      </c>
      <c r="CQ57" s="19">
        <v>0.4032</v>
      </c>
      <c r="CR57" s="35">
        <f t="shared" si="62"/>
        <v>0.72266610597140457</v>
      </c>
      <c r="CS57" s="33" t="str">
        <f t="shared" si="63"/>
        <v>Yes</v>
      </c>
      <c r="CT57" s="20">
        <v>2.3099999999999999E-2</v>
      </c>
      <c r="CU57" s="27">
        <f t="shared" si="64"/>
        <v>4.3032786885245894E-2</v>
      </c>
      <c r="CV57" s="31" t="str">
        <f t="shared" si="65"/>
        <v>No</v>
      </c>
      <c r="CW57" s="47">
        <f t="shared" si="66"/>
        <v>13.5585</v>
      </c>
      <c r="CX57" s="48">
        <f t="shared" si="67"/>
        <v>0.52403939667214827</v>
      </c>
      <c r="CY57" s="47" t="str">
        <f t="shared" si="68"/>
        <v>No</v>
      </c>
      <c r="CZ57" s="19">
        <v>2.5</v>
      </c>
      <c r="DA57" s="35">
        <f t="shared" si="69"/>
        <v>1</v>
      </c>
      <c r="DB57" s="33" t="str">
        <f t="shared" si="70"/>
        <v>Yes</v>
      </c>
      <c r="DC57" s="20">
        <v>2.5</v>
      </c>
      <c r="DD57" s="27">
        <f t="shared" si="71"/>
        <v>1</v>
      </c>
      <c r="DE57" s="31" t="str">
        <f t="shared" si="72"/>
        <v>Yes</v>
      </c>
      <c r="DF57" s="19">
        <v>2.5</v>
      </c>
      <c r="DG57" s="35">
        <f t="shared" si="73"/>
        <v>1</v>
      </c>
      <c r="DH57" s="33" t="str">
        <f t="shared" si="74"/>
        <v>Yes</v>
      </c>
      <c r="DI57" s="20">
        <v>2.5</v>
      </c>
      <c r="DJ57" s="27">
        <f t="shared" si="75"/>
        <v>1</v>
      </c>
      <c r="DK57" s="31" t="str">
        <f t="shared" si="76"/>
        <v>Yes</v>
      </c>
      <c r="DL57" s="19">
        <v>2.2000000000000001E-3</v>
      </c>
      <c r="DM57" s="35">
        <f t="shared" si="77"/>
        <v>2.4719101123595509E-2</v>
      </c>
      <c r="DN57" s="33" t="str">
        <f t="shared" si="78"/>
        <v>No</v>
      </c>
      <c r="DO57" s="20">
        <v>2.5</v>
      </c>
      <c r="DP57" s="27">
        <f t="shared" si="79"/>
        <v>1</v>
      </c>
      <c r="DQ57" s="31" t="str">
        <f t="shared" si="80"/>
        <v>Yes</v>
      </c>
      <c r="DR57" s="19">
        <v>0.88129999999999997</v>
      </c>
      <c r="DS57" s="35">
        <f t="shared" si="81"/>
        <v>0.54173838209982783</v>
      </c>
      <c r="DT57" s="33" t="str">
        <f t="shared" si="82"/>
        <v>No</v>
      </c>
      <c r="DU57" s="20">
        <v>0.97219999999999995</v>
      </c>
      <c r="DV57" s="27">
        <f t="shared" si="83"/>
        <v>0.70772366601150183</v>
      </c>
      <c r="DW57" s="31" t="str">
        <f t="shared" si="84"/>
        <v>No</v>
      </c>
      <c r="DX57" s="19">
        <v>5.4699999999999999E-2</v>
      </c>
      <c r="DY57" s="35">
        <f t="shared" si="85"/>
        <v>0.13410149546457464</v>
      </c>
      <c r="DZ57" s="33" t="str">
        <f t="shared" si="86"/>
        <v>No</v>
      </c>
      <c r="EA57" s="20">
        <v>1.05</v>
      </c>
      <c r="EB57" s="27">
        <f t="shared" si="87"/>
        <v>0.53008885298869146</v>
      </c>
      <c r="EC57" s="31" t="str">
        <f t="shared" si="88"/>
        <v>No</v>
      </c>
      <c r="ED57" s="50">
        <f t="shared" si="89"/>
        <v>38.651000000000003</v>
      </c>
      <c r="EE57" s="51">
        <f t="shared" si="90"/>
        <v>0.92318756262322632</v>
      </c>
      <c r="EF57" s="50" t="str">
        <f t="shared" si="91"/>
        <v>No</v>
      </c>
    </row>
    <row r="58" spans="1:136" x14ac:dyDescent="0.2">
      <c r="A58" s="3">
        <v>56</v>
      </c>
      <c r="B58" s="11" t="s">
        <v>50</v>
      </c>
      <c r="C58" s="11" t="s">
        <v>95</v>
      </c>
      <c r="D58" s="3">
        <v>3</v>
      </c>
      <c r="E58" s="17">
        <v>3.8699999999999998E-2</v>
      </c>
      <c r="F58" s="14">
        <f t="shared" si="92"/>
        <v>0.17276785714285714</v>
      </c>
      <c r="G58" s="17" t="str">
        <f t="shared" si="1"/>
        <v>No</v>
      </c>
      <c r="H58" s="22">
        <v>7.7000000000000002E-3</v>
      </c>
      <c r="I58" s="27">
        <f t="shared" si="2"/>
        <v>6.1545839661098231E-3</v>
      </c>
      <c r="J58" s="31" t="str">
        <f t="shared" si="3"/>
        <v>No</v>
      </c>
      <c r="K58" s="29">
        <v>0</v>
      </c>
      <c r="L58" s="14">
        <f t="shared" si="4"/>
        <v>0</v>
      </c>
      <c r="M58" s="17" t="str">
        <f t="shared" si="5"/>
        <v>No</v>
      </c>
      <c r="N58" s="18">
        <v>0.24260000000000001</v>
      </c>
      <c r="O58" s="27">
        <f t="shared" si="6"/>
        <v>0.69097123326687548</v>
      </c>
      <c r="P58" s="31" t="str">
        <f t="shared" si="7"/>
        <v>Yes</v>
      </c>
      <c r="Q58" s="17">
        <v>6.8000000000000005E-2</v>
      </c>
      <c r="R58" s="14">
        <f t="shared" si="8"/>
        <v>0.26479750778816202</v>
      </c>
      <c r="S58" s="17" t="str">
        <f t="shared" si="9"/>
        <v>No</v>
      </c>
      <c r="T58" s="18">
        <v>1.9932000000000001</v>
      </c>
      <c r="U58" s="27">
        <f t="shared" si="10"/>
        <v>1</v>
      </c>
      <c r="V58" s="31" t="str">
        <f t="shared" si="11"/>
        <v>Yes</v>
      </c>
      <c r="W58" s="17">
        <v>1.1491</v>
      </c>
      <c r="X58" s="14">
        <f t="shared" si="12"/>
        <v>0</v>
      </c>
      <c r="Y58" s="17" t="str">
        <f t="shared" si="13"/>
        <v>No</v>
      </c>
      <c r="Z58" s="18">
        <v>0.2273</v>
      </c>
      <c r="AA58" s="27">
        <f t="shared" si="14"/>
        <v>0.18949562317632346</v>
      </c>
      <c r="AB58" s="31" t="str">
        <f t="shared" si="15"/>
        <v>No</v>
      </c>
      <c r="AC58" s="17">
        <v>8.0000000000000002E-3</v>
      </c>
      <c r="AD58" s="14">
        <f t="shared" si="16"/>
        <v>2.0434227330779056E-2</v>
      </c>
      <c r="AE58" s="17" t="str">
        <f t="shared" si="17"/>
        <v>No</v>
      </c>
      <c r="AF58" s="18">
        <v>3.8999999999999998E-3</v>
      </c>
      <c r="AG58" s="27">
        <f t="shared" si="18"/>
        <v>3.027950310559006E-2</v>
      </c>
      <c r="AH58" s="31" t="str">
        <f t="shared" si="19"/>
        <v>No</v>
      </c>
      <c r="AI58" s="41">
        <f t="shared" si="20"/>
        <v>9.3462500000000013</v>
      </c>
      <c r="AJ58" s="42">
        <f t="shared" si="21"/>
        <v>0.42159521349862267</v>
      </c>
      <c r="AK58" s="41" t="str">
        <f t="shared" si="22"/>
        <v>No</v>
      </c>
      <c r="AL58" s="17">
        <v>2.2812999999999999</v>
      </c>
      <c r="AM58" s="35">
        <f t="shared" si="23"/>
        <v>0.89189656663495631</v>
      </c>
      <c r="AN58" s="33" t="str">
        <f t="shared" si="24"/>
        <v>Yes</v>
      </c>
      <c r="AO58" s="18">
        <v>2.5</v>
      </c>
      <c r="AP58" s="27">
        <f t="shared" si="25"/>
        <v>1</v>
      </c>
      <c r="AQ58" s="31" t="str">
        <f t="shared" si="26"/>
        <v>Yes</v>
      </c>
      <c r="AR58" s="17">
        <v>2.2564000000000002</v>
      </c>
      <c r="AS58" s="35">
        <f t="shared" si="27"/>
        <v>0.90284891165172865</v>
      </c>
      <c r="AT58" s="33" t="str">
        <f t="shared" si="28"/>
        <v>No</v>
      </c>
      <c r="AU58" s="18">
        <v>0.70520000000000005</v>
      </c>
      <c r="AV58" s="27">
        <f t="shared" si="29"/>
        <v>0.55391032325338907</v>
      </c>
      <c r="AW58" s="31" t="str">
        <f t="shared" si="30"/>
        <v>No</v>
      </c>
      <c r="AX58" s="17">
        <v>0.2757</v>
      </c>
      <c r="AY58" s="35">
        <f t="shared" si="31"/>
        <v>0.4625838926174497</v>
      </c>
      <c r="AZ58" s="33" t="str">
        <f t="shared" si="32"/>
        <v>Yes</v>
      </c>
      <c r="BA58" s="18">
        <v>9.1899999999999996E-2</v>
      </c>
      <c r="BB58" s="27">
        <f t="shared" si="33"/>
        <v>0.14009146341463413</v>
      </c>
      <c r="BC58" s="31" t="str">
        <f t="shared" si="34"/>
        <v>No</v>
      </c>
      <c r="BD58" s="17">
        <v>9.1899999999999996E-2</v>
      </c>
      <c r="BE58" s="35">
        <f t="shared" si="35"/>
        <v>0.14009146341463413</v>
      </c>
      <c r="BF58" s="33" t="str">
        <f t="shared" si="36"/>
        <v>No</v>
      </c>
      <c r="BG58" s="18">
        <v>1.4514</v>
      </c>
      <c r="BH58" s="27">
        <f t="shared" si="37"/>
        <v>0.43209019947961835</v>
      </c>
      <c r="BI58" s="31" t="str">
        <f t="shared" si="38"/>
        <v>No</v>
      </c>
      <c r="BJ58" s="17">
        <v>0.22770000000000001</v>
      </c>
      <c r="BK58" s="35">
        <f t="shared" si="39"/>
        <v>9.1080000000000008E-2</v>
      </c>
      <c r="BL58" s="33" t="str">
        <f t="shared" si="40"/>
        <v>No</v>
      </c>
      <c r="BM58" s="18">
        <v>0.31480000000000002</v>
      </c>
      <c r="BN58" s="27">
        <f t="shared" si="41"/>
        <v>0.28243430152143845</v>
      </c>
      <c r="BO58" s="31" t="str">
        <f t="shared" si="42"/>
        <v>No</v>
      </c>
      <c r="BP58" s="44">
        <f t="shared" si="43"/>
        <v>25.490750000000002</v>
      </c>
      <c r="BQ58" s="45">
        <f t="shared" si="44"/>
        <v>0.62527528033134672</v>
      </c>
      <c r="BR58" s="44" t="str">
        <f t="shared" si="45"/>
        <v>No</v>
      </c>
      <c r="BS58" s="17">
        <v>1.8700000000000001E-2</v>
      </c>
      <c r="BT58" s="35">
        <f t="shared" si="46"/>
        <v>2.9687251944753138E-2</v>
      </c>
      <c r="BU58" s="33" t="str">
        <f t="shared" si="47"/>
        <v>Yes</v>
      </c>
      <c r="BV58" s="18">
        <v>2.4504999999999999</v>
      </c>
      <c r="BW58" s="27">
        <f t="shared" si="48"/>
        <v>0.95636130274346198</v>
      </c>
      <c r="BX58" s="31" t="str">
        <f t="shared" si="49"/>
        <v>No</v>
      </c>
      <c r="BY58" s="17">
        <v>0</v>
      </c>
      <c r="BZ58" s="35">
        <f t="shared" si="50"/>
        <v>0</v>
      </c>
      <c r="CA58" s="33" t="str">
        <f t="shared" si="51"/>
        <v>No</v>
      </c>
      <c r="CB58" s="18">
        <v>8.2799999999999999E-2</v>
      </c>
      <c r="CC58" s="27">
        <f t="shared" si="52"/>
        <v>0.16389548693586697</v>
      </c>
      <c r="CD58" s="31" t="str">
        <f t="shared" si="53"/>
        <v>No</v>
      </c>
      <c r="CE58" s="17">
        <v>1.34E-2</v>
      </c>
      <c r="CF58" s="35">
        <f t="shared" si="54"/>
        <v>3.8453321939756467E-3</v>
      </c>
      <c r="CG58" s="33" t="str">
        <f t="shared" si="55"/>
        <v>No</v>
      </c>
      <c r="CH58" s="18">
        <v>0.38590000000000002</v>
      </c>
      <c r="CI58" s="27">
        <f t="shared" si="56"/>
        <v>0.75923309788092841</v>
      </c>
      <c r="CJ58" s="31" t="str">
        <f t="shared" si="57"/>
        <v>Yes</v>
      </c>
      <c r="CK58" s="17">
        <v>0.47460000000000002</v>
      </c>
      <c r="CL58" s="35">
        <f t="shared" si="58"/>
        <v>0.33457878040183292</v>
      </c>
      <c r="CM58" s="33" t="str">
        <f t="shared" si="59"/>
        <v>No</v>
      </c>
      <c r="CN58" s="18">
        <v>1.83E-2</v>
      </c>
      <c r="CO58" s="27">
        <f t="shared" si="60"/>
        <v>8.8023088023088031E-2</v>
      </c>
      <c r="CP58" s="31" t="str">
        <f t="shared" si="61"/>
        <v>No</v>
      </c>
      <c r="CQ58" s="17">
        <v>0.46560000000000001</v>
      </c>
      <c r="CR58" s="35">
        <f t="shared" si="62"/>
        <v>0.85386879730866272</v>
      </c>
      <c r="CS58" s="33" t="str">
        <f t="shared" si="63"/>
        <v>Yes</v>
      </c>
      <c r="CT58" s="18">
        <v>7.9799999999999996E-2</v>
      </c>
      <c r="CU58" s="27">
        <f t="shared" si="64"/>
        <v>0.14865871833084945</v>
      </c>
      <c r="CV58" s="31" t="str">
        <f t="shared" si="65"/>
        <v>No</v>
      </c>
      <c r="CW58" s="47">
        <f t="shared" si="66"/>
        <v>9.9740000000000002</v>
      </c>
      <c r="CX58" s="48">
        <f t="shared" si="67"/>
        <v>0.27050731172528431</v>
      </c>
      <c r="CY58" s="47" t="str">
        <f t="shared" si="68"/>
        <v>No</v>
      </c>
      <c r="CZ58" s="17">
        <v>1.875</v>
      </c>
      <c r="DA58" s="35">
        <f t="shared" si="69"/>
        <v>0.75</v>
      </c>
      <c r="DB58" s="33" t="str">
        <f t="shared" si="70"/>
        <v>Yes</v>
      </c>
      <c r="DC58" s="18">
        <v>2.5</v>
      </c>
      <c r="DD58" s="27">
        <f t="shared" si="71"/>
        <v>1</v>
      </c>
      <c r="DE58" s="31" t="str">
        <f t="shared" si="72"/>
        <v>Yes</v>
      </c>
      <c r="DF58" s="17">
        <v>2.5</v>
      </c>
      <c r="DG58" s="35">
        <f t="shared" si="73"/>
        <v>1</v>
      </c>
      <c r="DH58" s="33" t="str">
        <f t="shared" si="74"/>
        <v>Yes</v>
      </c>
      <c r="DI58" s="18">
        <v>2.5</v>
      </c>
      <c r="DJ58" s="27">
        <f t="shared" si="75"/>
        <v>1</v>
      </c>
      <c r="DK58" s="31" t="str">
        <f t="shared" si="76"/>
        <v>Yes</v>
      </c>
      <c r="DL58" s="17">
        <v>2.2000000000000001E-3</v>
      </c>
      <c r="DM58" s="35">
        <f t="shared" si="77"/>
        <v>2.4719101123595509E-2</v>
      </c>
      <c r="DN58" s="33" t="str">
        <f t="shared" si="78"/>
        <v>No</v>
      </c>
      <c r="DO58" s="18">
        <v>1.25</v>
      </c>
      <c r="DP58" s="27">
        <f t="shared" si="79"/>
        <v>0.5</v>
      </c>
      <c r="DQ58" s="31" t="str">
        <f t="shared" si="80"/>
        <v>Yes</v>
      </c>
      <c r="DR58" s="17">
        <v>0.91349999999999998</v>
      </c>
      <c r="DS58" s="35">
        <f t="shared" si="81"/>
        <v>0.5615318416523235</v>
      </c>
      <c r="DT58" s="33" t="str">
        <f t="shared" si="82"/>
        <v>No</v>
      </c>
      <c r="DU58" s="18">
        <v>1.0370999999999999</v>
      </c>
      <c r="DV58" s="27">
        <f t="shared" si="83"/>
        <v>0.75496833369731375</v>
      </c>
      <c r="DW58" s="31" t="str">
        <f t="shared" si="84"/>
        <v>Yes</v>
      </c>
      <c r="DX58" s="17">
        <v>0.1318</v>
      </c>
      <c r="DY58" s="35">
        <f t="shared" si="85"/>
        <v>0.32311841137533709</v>
      </c>
      <c r="DZ58" s="33" t="str">
        <f t="shared" si="86"/>
        <v>No</v>
      </c>
      <c r="EA58" s="18">
        <v>1.06</v>
      </c>
      <c r="EB58" s="27">
        <f t="shared" si="87"/>
        <v>0.53513731825525046</v>
      </c>
      <c r="EC58" s="31" t="str">
        <f t="shared" si="88"/>
        <v>No</v>
      </c>
      <c r="ED58" s="50">
        <f t="shared" si="89"/>
        <v>34.423999999999999</v>
      </c>
      <c r="EE58" s="51">
        <f t="shared" si="90"/>
        <v>0.78656388377129183</v>
      </c>
      <c r="EF58" s="50" t="str">
        <f t="shared" si="91"/>
        <v>No</v>
      </c>
    </row>
    <row r="59" spans="1:136" x14ac:dyDescent="0.2">
      <c r="A59" s="3">
        <v>57</v>
      </c>
      <c r="B59" s="11" t="s">
        <v>50</v>
      </c>
      <c r="C59" s="11" t="s">
        <v>96</v>
      </c>
      <c r="D59" s="3">
        <v>3</v>
      </c>
      <c r="E59" s="19">
        <v>1.6000000000000001E-3</v>
      </c>
      <c r="F59" s="14">
        <f t="shared" si="92"/>
        <v>7.1428571428571426E-3</v>
      </c>
      <c r="G59" s="17" t="str">
        <f t="shared" si="1"/>
        <v>No</v>
      </c>
      <c r="H59" s="23">
        <v>5.8999999999999999E-3</v>
      </c>
      <c r="I59" s="27">
        <f t="shared" si="2"/>
        <v>4.71585005195428E-3</v>
      </c>
      <c r="J59" s="31" t="str">
        <f t="shared" si="3"/>
        <v>No</v>
      </c>
      <c r="K59" s="30">
        <v>2.3999999999999998E-3</v>
      </c>
      <c r="L59" s="14">
        <f t="shared" si="4"/>
        <v>1.9336126329358681E-3</v>
      </c>
      <c r="M59" s="17" t="str">
        <f t="shared" si="5"/>
        <v>No</v>
      </c>
      <c r="N59" s="20">
        <v>0.1019</v>
      </c>
      <c r="O59" s="27">
        <f t="shared" si="6"/>
        <v>0.2902307035032754</v>
      </c>
      <c r="P59" s="31" t="str">
        <f t="shared" si="7"/>
        <v>No</v>
      </c>
      <c r="Q59" s="19">
        <v>1.2500000000000001E-2</v>
      </c>
      <c r="R59" s="14">
        <f t="shared" si="8"/>
        <v>4.8676012461059195E-2</v>
      </c>
      <c r="S59" s="17" t="str">
        <f t="shared" si="9"/>
        <v>No</v>
      </c>
      <c r="T59" s="20">
        <v>1.9932000000000001</v>
      </c>
      <c r="U59" s="27">
        <f t="shared" si="10"/>
        <v>1</v>
      </c>
      <c r="V59" s="31" t="str">
        <f t="shared" si="11"/>
        <v>Yes</v>
      </c>
      <c r="W59" s="19">
        <v>2.3426999999999998</v>
      </c>
      <c r="X59" s="14">
        <f t="shared" si="12"/>
        <v>0.96351307717145596</v>
      </c>
      <c r="Y59" s="17" t="str">
        <f t="shared" si="13"/>
        <v>No</v>
      </c>
      <c r="Z59" s="20">
        <v>0.11360000000000001</v>
      </c>
      <c r="AA59" s="27">
        <f t="shared" si="14"/>
        <v>9.4706127553147154E-2</v>
      </c>
      <c r="AB59" s="31" t="str">
        <f t="shared" si="15"/>
        <v>No</v>
      </c>
      <c r="AC59" s="19">
        <v>5.0000000000000001E-4</v>
      </c>
      <c r="AD59" s="14">
        <f t="shared" si="16"/>
        <v>1.277139208173691E-3</v>
      </c>
      <c r="AE59" s="17" t="str">
        <f t="shared" si="17"/>
        <v>No</v>
      </c>
      <c r="AF59" s="20">
        <v>1E-3</v>
      </c>
      <c r="AG59" s="27">
        <f t="shared" si="18"/>
        <v>7.763975155279503E-3</v>
      </c>
      <c r="AH59" s="31" t="str">
        <f t="shared" si="19"/>
        <v>No</v>
      </c>
      <c r="AI59" s="41">
        <f t="shared" si="20"/>
        <v>11.438250000000002</v>
      </c>
      <c r="AJ59" s="42">
        <f t="shared" si="21"/>
        <v>0.60169163223140509</v>
      </c>
      <c r="AK59" s="41" t="str">
        <f t="shared" si="22"/>
        <v>No</v>
      </c>
      <c r="AL59" s="19">
        <v>2.3437999999999999</v>
      </c>
      <c r="AM59" s="35">
        <f t="shared" si="23"/>
        <v>0.94594828331747816</v>
      </c>
      <c r="AN59" s="33" t="str">
        <f t="shared" si="24"/>
        <v>Yes</v>
      </c>
      <c r="AO59" s="20">
        <v>2.5</v>
      </c>
      <c r="AP59" s="27">
        <f t="shared" si="25"/>
        <v>1</v>
      </c>
      <c r="AQ59" s="31" t="str">
        <f t="shared" si="26"/>
        <v>Yes</v>
      </c>
      <c r="AR59" s="19">
        <v>2.3649</v>
      </c>
      <c r="AS59" s="35">
        <f t="shared" si="27"/>
        <v>0.94626280409731112</v>
      </c>
      <c r="AT59" s="33" t="str">
        <f t="shared" si="28"/>
        <v>No</v>
      </c>
      <c r="AU59" s="20">
        <v>0.62490000000000001</v>
      </c>
      <c r="AV59" s="27">
        <f t="shared" si="29"/>
        <v>0.47017726798748694</v>
      </c>
      <c r="AW59" s="31" t="str">
        <f t="shared" si="30"/>
        <v>No</v>
      </c>
      <c r="AX59" s="19">
        <v>1.8700000000000001E-2</v>
      </c>
      <c r="AY59" s="35">
        <f t="shared" si="31"/>
        <v>3.1375838926174501E-2</v>
      </c>
      <c r="AZ59" s="33" t="str">
        <f t="shared" si="32"/>
        <v>No</v>
      </c>
      <c r="BA59" s="20">
        <v>0.2334</v>
      </c>
      <c r="BB59" s="27">
        <f t="shared" si="33"/>
        <v>0.35579268292682925</v>
      </c>
      <c r="BC59" s="31" t="str">
        <f t="shared" si="34"/>
        <v>No</v>
      </c>
      <c r="BD59" s="19">
        <v>0.2334</v>
      </c>
      <c r="BE59" s="35">
        <f t="shared" si="35"/>
        <v>0.35579268292682925</v>
      </c>
      <c r="BF59" s="33" t="str">
        <f t="shared" si="36"/>
        <v>No</v>
      </c>
      <c r="BG59" s="20">
        <v>1.4061999999999999</v>
      </c>
      <c r="BH59" s="27">
        <f t="shared" si="37"/>
        <v>0.40595547846198315</v>
      </c>
      <c r="BI59" s="31" t="str">
        <f t="shared" si="38"/>
        <v>No</v>
      </c>
      <c r="BJ59" s="19">
        <v>0.317</v>
      </c>
      <c r="BK59" s="35">
        <f t="shared" si="39"/>
        <v>0.1268</v>
      </c>
      <c r="BL59" s="33" t="str">
        <f t="shared" si="40"/>
        <v>No</v>
      </c>
      <c r="BM59" s="20">
        <v>0.12180000000000001</v>
      </c>
      <c r="BN59" s="27">
        <f t="shared" si="41"/>
        <v>0.10447210696173352</v>
      </c>
      <c r="BO59" s="31" t="str">
        <f t="shared" si="42"/>
        <v>No</v>
      </c>
      <c r="BP59" s="44">
        <f t="shared" si="43"/>
        <v>25.410250000000001</v>
      </c>
      <c r="BQ59" s="45">
        <f t="shared" si="44"/>
        <v>0.61876957268410959</v>
      </c>
      <c r="BR59" s="44" t="str">
        <f t="shared" si="45"/>
        <v>No</v>
      </c>
      <c r="BS59" s="19">
        <v>0</v>
      </c>
      <c r="BT59" s="35">
        <f t="shared" si="46"/>
        <v>0</v>
      </c>
      <c r="BU59" s="33" t="str">
        <f t="shared" si="47"/>
        <v>No</v>
      </c>
      <c r="BV59" s="20">
        <v>2.4224000000000001</v>
      </c>
      <c r="BW59" s="27">
        <f t="shared" si="48"/>
        <v>0.91127867800417151</v>
      </c>
      <c r="BX59" s="31" t="str">
        <f t="shared" si="49"/>
        <v>No</v>
      </c>
      <c r="BY59" s="19">
        <v>2.5</v>
      </c>
      <c r="BZ59" s="35">
        <f t="shared" si="50"/>
        <v>1</v>
      </c>
      <c r="CA59" s="33" t="str">
        <f t="shared" si="51"/>
        <v>Yes</v>
      </c>
      <c r="CB59" s="20">
        <v>2.1399999999999999E-2</v>
      </c>
      <c r="CC59" s="27">
        <f t="shared" si="52"/>
        <v>4.2359461599366585E-2</v>
      </c>
      <c r="CD59" s="31" t="str">
        <f t="shared" si="53"/>
        <v>No</v>
      </c>
      <c r="CE59" s="19">
        <v>3.7100000000000001E-2</v>
      </c>
      <c r="CF59" s="35">
        <f t="shared" si="54"/>
        <v>1.6502883999145481E-2</v>
      </c>
      <c r="CG59" s="33" t="str">
        <f t="shared" si="55"/>
        <v>No</v>
      </c>
      <c r="CH59" s="20">
        <v>1.47E-2</v>
      </c>
      <c r="CI59" s="27">
        <f t="shared" si="56"/>
        <v>1.0090817356205851E-2</v>
      </c>
      <c r="CJ59" s="31" t="str">
        <f t="shared" si="57"/>
        <v>No</v>
      </c>
      <c r="CK59" s="19">
        <v>0.34010000000000001</v>
      </c>
      <c r="CL59" s="35">
        <f t="shared" si="58"/>
        <v>0.23976031018681707</v>
      </c>
      <c r="CM59" s="33" t="str">
        <f t="shared" si="59"/>
        <v>No</v>
      </c>
      <c r="CN59" s="20">
        <v>0</v>
      </c>
      <c r="CO59" s="27">
        <f t="shared" si="60"/>
        <v>0</v>
      </c>
      <c r="CP59" s="31" t="str">
        <f t="shared" si="61"/>
        <v>No</v>
      </c>
      <c r="CQ59" s="19">
        <v>0.31059999999999999</v>
      </c>
      <c r="CR59" s="35">
        <f t="shared" si="62"/>
        <v>0.52796467619848608</v>
      </c>
      <c r="CS59" s="33" t="str">
        <f t="shared" si="63"/>
        <v>No</v>
      </c>
      <c r="CT59" s="20">
        <v>4.9700000000000001E-2</v>
      </c>
      <c r="CU59" s="27">
        <f t="shared" si="64"/>
        <v>9.2585692995529059E-2</v>
      </c>
      <c r="CV59" s="31" t="str">
        <f t="shared" si="65"/>
        <v>No</v>
      </c>
      <c r="CW59" s="47">
        <f t="shared" si="66"/>
        <v>14.240000000000002</v>
      </c>
      <c r="CX59" s="48">
        <f t="shared" si="67"/>
        <v>0.57224196771170421</v>
      </c>
      <c r="CY59" s="47" t="str">
        <f t="shared" si="68"/>
        <v>No</v>
      </c>
      <c r="CZ59" s="19">
        <v>2.5</v>
      </c>
      <c r="DA59" s="35">
        <f t="shared" si="69"/>
        <v>1</v>
      </c>
      <c r="DB59" s="33" t="str">
        <f t="shared" si="70"/>
        <v>Yes</v>
      </c>
      <c r="DC59" s="20">
        <v>2.5</v>
      </c>
      <c r="DD59" s="27">
        <f t="shared" si="71"/>
        <v>1</v>
      </c>
      <c r="DE59" s="31" t="str">
        <f t="shared" si="72"/>
        <v>Yes</v>
      </c>
      <c r="DF59" s="19">
        <v>2.5</v>
      </c>
      <c r="DG59" s="35">
        <f t="shared" si="73"/>
        <v>1</v>
      </c>
      <c r="DH59" s="33" t="str">
        <f t="shared" si="74"/>
        <v>Yes</v>
      </c>
      <c r="DI59" s="20">
        <v>2.5</v>
      </c>
      <c r="DJ59" s="27">
        <f t="shared" si="75"/>
        <v>1</v>
      </c>
      <c r="DK59" s="31" t="str">
        <f t="shared" si="76"/>
        <v>Yes</v>
      </c>
      <c r="DL59" s="19">
        <v>0</v>
      </c>
      <c r="DM59" s="35">
        <f t="shared" si="77"/>
        <v>0</v>
      </c>
      <c r="DN59" s="33" t="str">
        <f t="shared" si="78"/>
        <v>No</v>
      </c>
      <c r="DO59" s="20">
        <v>2.5</v>
      </c>
      <c r="DP59" s="27">
        <f t="shared" si="79"/>
        <v>1</v>
      </c>
      <c r="DQ59" s="31" t="str">
        <f t="shared" si="80"/>
        <v>Yes</v>
      </c>
      <c r="DR59" s="19">
        <v>0.87870000000000004</v>
      </c>
      <c r="DS59" s="35">
        <f t="shared" si="81"/>
        <v>0.5401401524465208</v>
      </c>
      <c r="DT59" s="33" t="str">
        <f t="shared" si="82"/>
        <v>No</v>
      </c>
      <c r="DU59" s="20">
        <v>0.99990000000000001</v>
      </c>
      <c r="DV59" s="27">
        <f t="shared" si="83"/>
        <v>0.7278881851932737</v>
      </c>
      <c r="DW59" s="31" t="str">
        <f t="shared" si="84"/>
        <v>No</v>
      </c>
      <c r="DX59" s="19">
        <v>3.8100000000000002E-2</v>
      </c>
      <c r="DY59" s="35">
        <f t="shared" si="85"/>
        <v>9.3405246383917631E-2</v>
      </c>
      <c r="DZ59" s="33" t="str">
        <f t="shared" si="86"/>
        <v>No</v>
      </c>
      <c r="EA59" s="20">
        <v>1.1499999999999999</v>
      </c>
      <c r="EB59" s="27">
        <f t="shared" si="87"/>
        <v>0.58057350565428112</v>
      </c>
      <c r="EC59" s="31" t="str">
        <f t="shared" si="88"/>
        <v>No</v>
      </c>
      <c r="ED59" s="50">
        <f t="shared" si="89"/>
        <v>38.91675</v>
      </c>
      <c r="EE59" s="51">
        <f t="shared" si="90"/>
        <v>0.93177704515336623</v>
      </c>
      <c r="EF59" s="50" t="str">
        <f t="shared" si="91"/>
        <v>No</v>
      </c>
    </row>
    <row r="60" spans="1:136" x14ac:dyDescent="0.2">
      <c r="A60" s="3">
        <v>58</v>
      </c>
      <c r="B60" s="11" t="s">
        <v>48</v>
      </c>
      <c r="C60" s="11" t="s">
        <v>97</v>
      </c>
      <c r="D60" s="3">
        <v>3</v>
      </c>
      <c r="E60" s="19">
        <v>4.0000000000000001E-3</v>
      </c>
      <c r="F60" s="14">
        <f t="shared" si="92"/>
        <v>1.7857142857142856E-2</v>
      </c>
      <c r="G60" s="17" t="str">
        <f t="shared" si="1"/>
        <v>No</v>
      </c>
      <c r="H60" s="23">
        <v>1.26E-2</v>
      </c>
      <c r="I60" s="27">
        <f t="shared" si="2"/>
        <v>1.0071137399088801E-2</v>
      </c>
      <c r="J60" s="31" t="str">
        <f t="shared" si="3"/>
        <v>No</v>
      </c>
      <c r="K60" s="30">
        <v>0</v>
      </c>
      <c r="L60" s="14">
        <f t="shared" si="4"/>
        <v>0</v>
      </c>
      <c r="M60" s="17" t="str">
        <f t="shared" si="5"/>
        <v>No</v>
      </c>
      <c r="N60" s="20">
        <v>0.13370000000000001</v>
      </c>
      <c r="O60" s="27">
        <f t="shared" si="6"/>
        <v>0.3808031899743663</v>
      </c>
      <c r="P60" s="31" t="str">
        <f t="shared" si="7"/>
        <v>No</v>
      </c>
      <c r="Q60" s="19">
        <v>2.6499999999999999E-2</v>
      </c>
      <c r="R60" s="14">
        <f t="shared" si="8"/>
        <v>0.10319314641744549</v>
      </c>
      <c r="S60" s="17" t="str">
        <f t="shared" si="9"/>
        <v>No</v>
      </c>
      <c r="T60" s="20">
        <v>1.7567999999999999</v>
      </c>
      <c r="U60" s="27">
        <f t="shared" si="10"/>
        <v>0.88139674894641773</v>
      </c>
      <c r="V60" s="31" t="str">
        <f t="shared" si="11"/>
        <v>Yes</v>
      </c>
      <c r="W60" s="19">
        <v>2.1315</v>
      </c>
      <c r="X60" s="14">
        <f t="shared" si="12"/>
        <v>0.79302550855666765</v>
      </c>
      <c r="Y60" s="17" t="str">
        <f t="shared" si="13"/>
        <v>No</v>
      </c>
      <c r="Z60" s="20">
        <v>0.1515</v>
      </c>
      <c r="AA60" s="27">
        <f t="shared" si="14"/>
        <v>0.12630262609420592</v>
      </c>
      <c r="AB60" s="31" t="str">
        <f t="shared" si="15"/>
        <v>No</v>
      </c>
      <c r="AC60" s="19">
        <v>8.9999999999999998E-4</v>
      </c>
      <c r="AD60" s="14">
        <f t="shared" si="16"/>
        <v>2.2988505747126436E-3</v>
      </c>
      <c r="AE60" s="17" t="str">
        <f t="shared" si="17"/>
        <v>No</v>
      </c>
      <c r="AF60" s="20">
        <v>0</v>
      </c>
      <c r="AG60" s="27">
        <f t="shared" si="18"/>
        <v>0</v>
      </c>
      <c r="AH60" s="31" t="str">
        <f t="shared" si="19"/>
        <v>No</v>
      </c>
      <c r="AI60" s="41">
        <f t="shared" si="20"/>
        <v>10.543749999999999</v>
      </c>
      <c r="AJ60" s="42">
        <f t="shared" si="21"/>
        <v>0.52468577823691454</v>
      </c>
      <c r="AK60" s="41" t="str">
        <f t="shared" si="22"/>
        <v>No</v>
      </c>
      <c r="AL60" s="19">
        <v>2.2812999999999999</v>
      </c>
      <c r="AM60" s="35">
        <f t="shared" si="23"/>
        <v>0.89189656663495631</v>
      </c>
      <c r="AN60" s="33" t="str">
        <f t="shared" si="24"/>
        <v>Yes</v>
      </c>
      <c r="AO60" s="20">
        <v>1.25</v>
      </c>
      <c r="AP60" s="27">
        <f t="shared" si="25"/>
        <v>0.5</v>
      </c>
      <c r="AQ60" s="31" t="str">
        <f t="shared" si="26"/>
        <v>Yes</v>
      </c>
      <c r="AR60" s="19">
        <v>1.9851000000000001</v>
      </c>
      <c r="AS60" s="35">
        <f t="shared" si="27"/>
        <v>0.79429417413572345</v>
      </c>
      <c r="AT60" s="33" t="str">
        <f t="shared" si="28"/>
        <v>No</v>
      </c>
      <c r="AU60" s="20">
        <v>0.81769999999999998</v>
      </c>
      <c r="AV60" s="27">
        <f t="shared" si="29"/>
        <v>0.67122002085505728</v>
      </c>
      <c r="AW60" s="31" t="str">
        <f t="shared" si="30"/>
        <v>No</v>
      </c>
      <c r="AX60" s="19">
        <v>6.7699999999999996E-2</v>
      </c>
      <c r="AY60" s="35">
        <f t="shared" si="31"/>
        <v>0.11359060402684563</v>
      </c>
      <c r="AZ60" s="33" t="str">
        <f t="shared" si="32"/>
        <v>No</v>
      </c>
      <c r="BA60" s="20">
        <v>0.57450000000000001</v>
      </c>
      <c r="BB60" s="27">
        <f t="shared" si="33"/>
        <v>0.87576219512195119</v>
      </c>
      <c r="BC60" s="31" t="str">
        <f t="shared" si="34"/>
        <v>Yes</v>
      </c>
      <c r="BD60" s="19">
        <v>0.57450000000000001</v>
      </c>
      <c r="BE60" s="35">
        <f t="shared" si="35"/>
        <v>0.87576219512195119</v>
      </c>
      <c r="BF60" s="33" t="str">
        <f t="shared" si="36"/>
        <v>Yes</v>
      </c>
      <c r="BG60" s="20">
        <v>2.2385000000000002</v>
      </c>
      <c r="BH60" s="27">
        <f t="shared" si="37"/>
        <v>0.88719283029777396</v>
      </c>
      <c r="BI60" s="31" t="str">
        <f t="shared" si="38"/>
        <v>No</v>
      </c>
      <c r="BJ60" s="19">
        <v>0.23880000000000001</v>
      </c>
      <c r="BK60" s="35">
        <f t="shared" si="39"/>
        <v>9.5520000000000008E-2</v>
      </c>
      <c r="BL60" s="33" t="str">
        <f t="shared" si="40"/>
        <v>No</v>
      </c>
      <c r="BM60" s="20">
        <v>0.2122</v>
      </c>
      <c r="BN60" s="27">
        <f t="shared" si="41"/>
        <v>0.18782849239280774</v>
      </c>
      <c r="BO60" s="31" t="str">
        <f t="shared" si="42"/>
        <v>No</v>
      </c>
      <c r="BP60" s="44">
        <f t="shared" si="43"/>
        <v>25.600750000000005</v>
      </c>
      <c r="BQ60" s="45">
        <f t="shared" si="44"/>
        <v>0.63416506717850318</v>
      </c>
      <c r="BR60" s="44" t="str">
        <f t="shared" si="45"/>
        <v>No</v>
      </c>
      <c r="BS60" s="19">
        <v>1.6000000000000001E-3</v>
      </c>
      <c r="BT60" s="35">
        <f t="shared" si="46"/>
        <v>2.5400857278933165E-3</v>
      </c>
      <c r="BU60" s="33" t="str">
        <f t="shared" si="47"/>
        <v>No</v>
      </c>
      <c r="BV60" s="20">
        <v>2.3483000000000001</v>
      </c>
      <c r="BW60" s="27">
        <f t="shared" si="48"/>
        <v>0.79239531525750051</v>
      </c>
      <c r="BX60" s="31" t="str">
        <f t="shared" si="49"/>
        <v>No</v>
      </c>
      <c r="BY60" s="19">
        <v>2.5</v>
      </c>
      <c r="BZ60" s="35">
        <f t="shared" si="50"/>
        <v>1</v>
      </c>
      <c r="CA60" s="33" t="str">
        <f t="shared" si="51"/>
        <v>Yes</v>
      </c>
      <c r="CB60" s="20">
        <v>0</v>
      </c>
      <c r="CC60" s="27">
        <f t="shared" si="52"/>
        <v>0</v>
      </c>
      <c r="CD60" s="31" t="str">
        <f t="shared" si="53"/>
        <v>No</v>
      </c>
      <c r="CE60" s="19">
        <v>4.2500000000000003E-2</v>
      </c>
      <c r="CF60" s="35">
        <f t="shared" si="54"/>
        <v>1.9386883144627221E-2</v>
      </c>
      <c r="CG60" s="33" t="str">
        <f t="shared" si="55"/>
        <v>No</v>
      </c>
      <c r="CH60" s="20">
        <v>3.3599999999999998E-2</v>
      </c>
      <c r="CI60" s="27">
        <f t="shared" si="56"/>
        <v>4.8234106962663968E-2</v>
      </c>
      <c r="CJ60" s="31" t="str">
        <f t="shared" si="57"/>
        <v>No</v>
      </c>
      <c r="CK60" s="19">
        <v>6.7100000000000007E-2</v>
      </c>
      <c r="CL60" s="35">
        <f t="shared" si="58"/>
        <v>4.730348960169193E-2</v>
      </c>
      <c r="CM60" s="33" t="str">
        <f t="shared" si="59"/>
        <v>No</v>
      </c>
      <c r="CN60" s="20">
        <v>0</v>
      </c>
      <c r="CO60" s="27">
        <f t="shared" si="60"/>
        <v>0</v>
      </c>
      <c r="CP60" s="31" t="str">
        <f t="shared" si="61"/>
        <v>No</v>
      </c>
      <c r="CQ60" s="19">
        <v>0.3569</v>
      </c>
      <c r="CR60" s="35">
        <f t="shared" si="62"/>
        <v>0.62531539108494527</v>
      </c>
      <c r="CS60" s="33" t="str">
        <f t="shared" si="63"/>
        <v>No</v>
      </c>
      <c r="CT60" s="20">
        <v>0</v>
      </c>
      <c r="CU60" s="27">
        <f t="shared" si="64"/>
        <v>0</v>
      </c>
      <c r="CV60" s="31" t="str">
        <f t="shared" si="65"/>
        <v>No</v>
      </c>
      <c r="CW60" s="47">
        <f t="shared" si="66"/>
        <v>13.374999999999998</v>
      </c>
      <c r="CX60" s="48">
        <f t="shared" si="67"/>
        <v>0.51106042119781436</v>
      </c>
      <c r="CY60" s="47" t="str">
        <f t="shared" si="68"/>
        <v>No</v>
      </c>
      <c r="CZ60" s="19">
        <v>2.5</v>
      </c>
      <c r="DA60" s="35">
        <f t="shared" si="69"/>
        <v>1</v>
      </c>
      <c r="DB60" s="33" t="str">
        <f t="shared" si="70"/>
        <v>Yes</v>
      </c>
      <c r="DC60" s="20">
        <v>2.5</v>
      </c>
      <c r="DD60" s="27">
        <f t="shared" si="71"/>
        <v>1</v>
      </c>
      <c r="DE60" s="31" t="str">
        <f t="shared" si="72"/>
        <v>Yes</v>
      </c>
      <c r="DF60" s="19">
        <v>2.5</v>
      </c>
      <c r="DG60" s="35">
        <f t="shared" si="73"/>
        <v>1</v>
      </c>
      <c r="DH60" s="33" t="str">
        <f t="shared" si="74"/>
        <v>Yes</v>
      </c>
      <c r="DI60" s="20">
        <v>2.5</v>
      </c>
      <c r="DJ60" s="27">
        <f t="shared" si="75"/>
        <v>1</v>
      </c>
      <c r="DK60" s="31" t="str">
        <f t="shared" si="76"/>
        <v>Yes</v>
      </c>
      <c r="DL60" s="19">
        <v>2.2000000000000001E-3</v>
      </c>
      <c r="DM60" s="35">
        <f t="shared" si="77"/>
        <v>2.4719101123595509E-2</v>
      </c>
      <c r="DN60" s="33" t="str">
        <f t="shared" si="78"/>
        <v>No</v>
      </c>
      <c r="DO60" s="20">
        <v>2.5</v>
      </c>
      <c r="DP60" s="27">
        <f t="shared" si="79"/>
        <v>1</v>
      </c>
      <c r="DQ60" s="31" t="str">
        <f t="shared" si="80"/>
        <v>Yes</v>
      </c>
      <c r="DR60" s="19">
        <v>0.86660000000000004</v>
      </c>
      <c r="DS60" s="35">
        <f t="shared" si="81"/>
        <v>0.53270223752151469</v>
      </c>
      <c r="DT60" s="33" t="str">
        <f t="shared" si="82"/>
        <v>No</v>
      </c>
      <c r="DU60" s="20">
        <v>0.98740000000000006</v>
      </c>
      <c r="DV60" s="27">
        <f t="shared" si="83"/>
        <v>0.71878867292713122</v>
      </c>
      <c r="DW60" s="31" t="str">
        <f t="shared" si="84"/>
        <v>No</v>
      </c>
      <c r="DX60" s="19">
        <v>5.4899999999999997E-2</v>
      </c>
      <c r="DY60" s="35">
        <f t="shared" si="85"/>
        <v>0.13459181171855847</v>
      </c>
      <c r="DZ60" s="33" t="str">
        <f t="shared" si="86"/>
        <v>No</v>
      </c>
      <c r="EA60" s="20">
        <v>1</v>
      </c>
      <c r="EB60" s="27">
        <f t="shared" si="87"/>
        <v>0.50484652665589669</v>
      </c>
      <c r="EC60" s="31" t="str">
        <f t="shared" si="88"/>
        <v>No</v>
      </c>
      <c r="ED60" s="50">
        <f t="shared" si="89"/>
        <v>38.527750000000005</v>
      </c>
      <c r="EE60" s="51">
        <f t="shared" si="90"/>
        <v>0.91920391738582374</v>
      </c>
      <c r="EF60" s="50" t="str">
        <f t="shared" si="91"/>
        <v>No</v>
      </c>
    </row>
    <row r="61" spans="1:136" x14ac:dyDescent="0.2">
      <c r="A61" s="3">
        <v>59</v>
      </c>
      <c r="B61" s="11" t="s">
        <v>48</v>
      </c>
      <c r="C61" s="11" t="s">
        <v>98</v>
      </c>
      <c r="D61" s="3">
        <v>3</v>
      </c>
      <c r="E61" s="19">
        <v>3.5999999999999999E-3</v>
      </c>
      <c r="F61" s="14">
        <f t="shared" si="92"/>
        <v>1.607142857142857E-2</v>
      </c>
      <c r="G61" s="17" t="str">
        <f t="shared" si="1"/>
        <v>No</v>
      </c>
      <c r="H61" s="23">
        <v>0</v>
      </c>
      <c r="I61" s="27">
        <f t="shared" si="2"/>
        <v>0</v>
      </c>
      <c r="J61" s="31" t="str">
        <f t="shared" si="3"/>
        <v>No</v>
      </c>
      <c r="K61" s="30">
        <v>0</v>
      </c>
      <c r="L61" s="14">
        <f t="shared" si="4"/>
        <v>0</v>
      </c>
      <c r="M61" s="17" t="str">
        <f t="shared" si="5"/>
        <v>No</v>
      </c>
      <c r="N61" s="20">
        <v>2.69E-2</v>
      </c>
      <c r="O61" s="27">
        <f t="shared" si="6"/>
        <v>7.6616348618627164E-2</v>
      </c>
      <c r="P61" s="31" t="str">
        <f t="shared" si="7"/>
        <v>No</v>
      </c>
      <c r="Q61" s="19">
        <v>3.1399999999999997E-2</v>
      </c>
      <c r="R61" s="14">
        <f t="shared" si="8"/>
        <v>0.12227414330218069</v>
      </c>
      <c r="S61" s="17" t="str">
        <f t="shared" si="9"/>
        <v>No</v>
      </c>
      <c r="T61" s="20">
        <v>1.7567999999999999</v>
      </c>
      <c r="U61" s="27">
        <f t="shared" si="10"/>
        <v>0.88139674894641773</v>
      </c>
      <c r="V61" s="31" t="str">
        <f t="shared" si="11"/>
        <v>Yes</v>
      </c>
      <c r="W61" s="19">
        <v>2.2984</v>
      </c>
      <c r="X61" s="14">
        <f t="shared" si="12"/>
        <v>0.9277526638682595</v>
      </c>
      <c r="Y61" s="17" t="str">
        <f t="shared" si="13"/>
        <v>No</v>
      </c>
      <c r="Z61" s="20">
        <v>0.21460000000000001</v>
      </c>
      <c r="AA61" s="27">
        <f t="shared" si="14"/>
        <v>0.17890787828261775</v>
      </c>
      <c r="AB61" s="31" t="str">
        <f t="shared" si="15"/>
        <v>No</v>
      </c>
      <c r="AC61" s="19">
        <v>6.9999999999999999E-4</v>
      </c>
      <c r="AD61" s="14">
        <f t="shared" si="16"/>
        <v>1.7879948914431671E-3</v>
      </c>
      <c r="AE61" s="17" t="str">
        <f t="shared" si="17"/>
        <v>No</v>
      </c>
      <c r="AF61" s="20">
        <v>3.8999999999999998E-3</v>
      </c>
      <c r="AG61" s="27">
        <f t="shared" si="18"/>
        <v>3.027950310559006E-2</v>
      </c>
      <c r="AH61" s="31" t="str">
        <f t="shared" si="19"/>
        <v>No</v>
      </c>
      <c r="AI61" s="41">
        <f t="shared" si="20"/>
        <v>10.84075</v>
      </c>
      <c r="AJ61" s="42">
        <f t="shared" si="21"/>
        <v>0.5502539600550963</v>
      </c>
      <c r="AK61" s="41" t="str">
        <f t="shared" si="22"/>
        <v>No</v>
      </c>
      <c r="AL61" s="19">
        <v>2.3437999999999999</v>
      </c>
      <c r="AM61" s="35">
        <f t="shared" si="23"/>
        <v>0.94594828331747816</v>
      </c>
      <c r="AN61" s="33" t="str">
        <f t="shared" si="24"/>
        <v>Yes</v>
      </c>
      <c r="AO61" s="20">
        <v>1.875</v>
      </c>
      <c r="AP61" s="27">
        <f t="shared" si="25"/>
        <v>0.75</v>
      </c>
      <c r="AQ61" s="31" t="str">
        <f t="shared" si="26"/>
        <v>Yes</v>
      </c>
      <c r="AR61" s="19">
        <v>2.3847999999999998</v>
      </c>
      <c r="AS61" s="35">
        <f t="shared" si="27"/>
        <v>0.9542253521126759</v>
      </c>
      <c r="AT61" s="33" t="str">
        <f t="shared" si="28"/>
        <v>No</v>
      </c>
      <c r="AU61" s="20">
        <v>0.50260000000000005</v>
      </c>
      <c r="AV61" s="27">
        <f t="shared" si="29"/>
        <v>0.34264859228362882</v>
      </c>
      <c r="AW61" s="31" t="str">
        <f t="shared" si="30"/>
        <v>No</v>
      </c>
      <c r="AX61" s="19">
        <v>6.7400000000000002E-2</v>
      </c>
      <c r="AY61" s="35">
        <f t="shared" si="31"/>
        <v>0.11308724832214766</v>
      </c>
      <c r="AZ61" s="33" t="str">
        <f t="shared" si="32"/>
        <v>No</v>
      </c>
      <c r="BA61" s="20">
        <v>0.13750000000000001</v>
      </c>
      <c r="BB61" s="27">
        <f t="shared" si="33"/>
        <v>0.20960365853658539</v>
      </c>
      <c r="BC61" s="31" t="str">
        <f t="shared" si="34"/>
        <v>No</v>
      </c>
      <c r="BD61" s="19">
        <v>0.13750000000000001</v>
      </c>
      <c r="BE61" s="35">
        <f t="shared" si="35"/>
        <v>0.20960365853658539</v>
      </c>
      <c r="BF61" s="33" t="str">
        <f t="shared" si="36"/>
        <v>No</v>
      </c>
      <c r="BG61" s="20">
        <v>2.1432000000000002</v>
      </c>
      <c r="BH61" s="27">
        <f t="shared" si="37"/>
        <v>0.83209019947961838</v>
      </c>
      <c r="BI61" s="31" t="str">
        <f t="shared" si="38"/>
        <v>No</v>
      </c>
      <c r="BJ61" s="19">
        <v>0.18129999999999999</v>
      </c>
      <c r="BK61" s="35">
        <f t="shared" si="39"/>
        <v>7.2520000000000001E-2</v>
      </c>
      <c r="BL61" s="33" t="str">
        <f t="shared" si="40"/>
        <v>No</v>
      </c>
      <c r="BM61" s="20">
        <v>0.24279999999999999</v>
      </c>
      <c r="BN61" s="27">
        <f t="shared" si="41"/>
        <v>0.2160442600276625</v>
      </c>
      <c r="BO61" s="31" t="str">
        <f t="shared" si="42"/>
        <v>No</v>
      </c>
      <c r="BP61" s="44">
        <f t="shared" si="43"/>
        <v>25.039750000000002</v>
      </c>
      <c r="BQ61" s="45">
        <f t="shared" si="44"/>
        <v>0.58882715425800591</v>
      </c>
      <c r="BR61" s="44" t="str">
        <f t="shared" si="45"/>
        <v>No</v>
      </c>
      <c r="BS61" s="19">
        <v>2E-3</v>
      </c>
      <c r="BT61" s="35">
        <f t="shared" si="46"/>
        <v>3.1751071598666455E-3</v>
      </c>
      <c r="BU61" s="33" t="str">
        <f t="shared" si="47"/>
        <v>No</v>
      </c>
      <c r="BV61" s="20">
        <v>2.2894999999999999</v>
      </c>
      <c r="BW61" s="27">
        <f t="shared" si="48"/>
        <v>0.69805871971763167</v>
      </c>
      <c r="BX61" s="31" t="str">
        <f t="shared" si="49"/>
        <v>No</v>
      </c>
      <c r="BY61" s="19">
        <v>2.5</v>
      </c>
      <c r="BZ61" s="35">
        <f t="shared" si="50"/>
        <v>1</v>
      </c>
      <c r="CA61" s="33" t="str">
        <f t="shared" si="51"/>
        <v>Yes</v>
      </c>
      <c r="CB61" s="20">
        <v>3.15E-2</v>
      </c>
      <c r="CC61" s="27">
        <f t="shared" si="52"/>
        <v>6.2351543942992874E-2</v>
      </c>
      <c r="CD61" s="31" t="str">
        <f t="shared" si="53"/>
        <v>No</v>
      </c>
      <c r="CE61" s="19">
        <v>0.3705</v>
      </c>
      <c r="CF61" s="35">
        <f t="shared" si="54"/>
        <v>0.19456312753685109</v>
      </c>
      <c r="CG61" s="33" t="str">
        <f t="shared" si="55"/>
        <v>Yes</v>
      </c>
      <c r="CH61" s="20">
        <v>6.0900000000000003E-2</v>
      </c>
      <c r="CI61" s="27">
        <f t="shared" si="56"/>
        <v>0.10332996972754793</v>
      </c>
      <c r="CJ61" s="31" t="str">
        <f t="shared" si="57"/>
        <v>No</v>
      </c>
      <c r="CK61" s="19">
        <v>0.23400000000000001</v>
      </c>
      <c r="CL61" s="35">
        <f t="shared" si="58"/>
        <v>0.16496298907296439</v>
      </c>
      <c r="CM61" s="33" t="str">
        <f t="shared" si="59"/>
        <v>No</v>
      </c>
      <c r="CN61" s="20">
        <v>3.8999999999999998E-3</v>
      </c>
      <c r="CO61" s="27">
        <f t="shared" si="60"/>
        <v>1.8759018759018756E-2</v>
      </c>
      <c r="CP61" s="31" t="str">
        <f t="shared" si="61"/>
        <v>No</v>
      </c>
      <c r="CQ61" s="19">
        <v>0.27429999999999999</v>
      </c>
      <c r="CR61" s="35">
        <f t="shared" si="62"/>
        <v>0.45164003364171568</v>
      </c>
      <c r="CS61" s="33" t="str">
        <f t="shared" si="63"/>
        <v>No</v>
      </c>
      <c r="CT61" s="20">
        <v>2.6599999999999999E-2</v>
      </c>
      <c r="CU61" s="27">
        <f t="shared" si="64"/>
        <v>4.9552906110283151E-2</v>
      </c>
      <c r="CV61" s="31" t="str">
        <f t="shared" si="65"/>
        <v>No</v>
      </c>
      <c r="CW61" s="47">
        <f t="shared" si="66"/>
        <v>14.483000000000001</v>
      </c>
      <c r="CX61" s="48">
        <f t="shared" si="67"/>
        <v>0.58942938482485463</v>
      </c>
      <c r="CY61" s="47" t="str">
        <f t="shared" si="68"/>
        <v>No</v>
      </c>
      <c r="CZ61" s="19">
        <v>2.5</v>
      </c>
      <c r="DA61" s="35">
        <f t="shared" si="69"/>
        <v>1</v>
      </c>
      <c r="DB61" s="33" t="str">
        <f t="shared" si="70"/>
        <v>Yes</v>
      </c>
      <c r="DC61" s="20">
        <v>2.5</v>
      </c>
      <c r="DD61" s="27">
        <f t="shared" si="71"/>
        <v>1</v>
      </c>
      <c r="DE61" s="31" t="str">
        <f t="shared" si="72"/>
        <v>Yes</v>
      </c>
      <c r="DF61" s="19">
        <v>2.5</v>
      </c>
      <c r="DG61" s="35">
        <f t="shared" si="73"/>
        <v>1</v>
      </c>
      <c r="DH61" s="33" t="str">
        <f t="shared" si="74"/>
        <v>Yes</v>
      </c>
      <c r="DI61" s="20">
        <v>2.5</v>
      </c>
      <c r="DJ61" s="27">
        <f t="shared" si="75"/>
        <v>1</v>
      </c>
      <c r="DK61" s="31" t="str">
        <f t="shared" si="76"/>
        <v>Yes</v>
      </c>
      <c r="DL61" s="19">
        <v>0</v>
      </c>
      <c r="DM61" s="35">
        <f t="shared" si="77"/>
        <v>0</v>
      </c>
      <c r="DN61" s="33" t="str">
        <f t="shared" si="78"/>
        <v>No</v>
      </c>
      <c r="DO61" s="20">
        <v>2.5</v>
      </c>
      <c r="DP61" s="27">
        <f t="shared" si="79"/>
        <v>1</v>
      </c>
      <c r="DQ61" s="31" t="str">
        <f t="shared" si="80"/>
        <v>Yes</v>
      </c>
      <c r="DR61" s="19">
        <v>0.88270000000000004</v>
      </c>
      <c r="DS61" s="35">
        <f t="shared" si="81"/>
        <v>0.54259896729776247</v>
      </c>
      <c r="DT61" s="33" t="str">
        <f t="shared" si="82"/>
        <v>No</v>
      </c>
      <c r="DU61" s="20">
        <v>0.9859</v>
      </c>
      <c r="DV61" s="27">
        <f t="shared" si="83"/>
        <v>0.71769673145519408</v>
      </c>
      <c r="DW61" s="31" t="str">
        <f t="shared" si="84"/>
        <v>No</v>
      </c>
      <c r="DX61" s="19">
        <v>0.1249</v>
      </c>
      <c r="DY61" s="35">
        <f t="shared" si="85"/>
        <v>0.30620250061289533</v>
      </c>
      <c r="DZ61" s="33" t="str">
        <f t="shared" si="86"/>
        <v>No</v>
      </c>
      <c r="EA61" s="20">
        <v>0.53</v>
      </c>
      <c r="EB61" s="27">
        <f t="shared" si="87"/>
        <v>0.26756865912762523</v>
      </c>
      <c r="EC61" s="31" t="str">
        <f t="shared" si="88"/>
        <v>No</v>
      </c>
      <c r="ED61" s="50">
        <f t="shared" si="89"/>
        <v>37.558750000000003</v>
      </c>
      <c r="EE61" s="51">
        <f t="shared" si="90"/>
        <v>0.88788422379520993</v>
      </c>
      <c r="EF61" s="50" t="str">
        <f t="shared" si="91"/>
        <v>No</v>
      </c>
    </row>
    <row r="62" spans="1:136" x14ac:dyDescent="0.2">
      <c r="A62" s="3">
        <v>60</v>
      </c>
      <c r="B62" s="11" t="s">
        <v>50</v>
      </c>
      <c r="C62" s="11" t="s">
        <v>61</v>
      </c>
      <c r="D62" s="3">
        <v>3</v>
      </c>
      <c r="E62" s="17">
        <v>2.18E-2</v>
      </c>
      <c r="F62" s="14">
        <f t="shared" si="92"/>
        <v>9.7321428571428573E-2</v>
      </c>
      <c r="G62" s="17" t="str">
        <f t="shared" si="1"/>
        <v>No</v>
      </c>
      <c r="H62" s="22">
        <v>1.7299999999999999E-2</v>
      </c>
      <c r="I62" s="27">
        <f t="shared" si="2"/>
        <v>1.3827831508272718E-2</v>
      </c>
      <c r="J62" s="31" t="str">
        <f t="shared" si="3"/>
        <v>No</v>
      </c>
      <c r="K62" s="29">
        <v>0.104</v>
      </c>
      <c r="L62" s="14">
        <f t="shared" si="4"/>
        <v>8.3789880760554297E-2</v>
      </c>
      <c r="M62" s="17" t="str">
        <f t="shared" si="5"/>
        <v>No</v>
      </c>
      <c r="N62" s="18">
        <v>0.1268</v>
      </c>
      <c r="O62" s="27">
        <f t="shared" si="6"/>
        <v>0.36115066932497858</v>
      </c>
      <c r="P62" s="31" t="str">
        <f t="shared" si="7"/>
        <v>No</v>
      </c>
      <c r="Q62" s="17">
        <v>2.0500000000000001E-2</v>
      </c>
      <c r="R62" s="14">
        <f t="shared" si="8"/>
        <v>7.9828660436137081E-2</v>
      </c>
      <c r="S62" s="17" t="str">
        <f t="shared" si="9"/>
        <v>No</v>
      </c>
      <c r="T62" s="18">
        <v>1.9932000000000001</v>
      </c>
      <c r="U62" s="27">
        <f t="shared" si="10"/>
        <v>1</v>
      </c>
      <c r="V62" s="31" t="str">
        <f t="shared" si="11"/>
        <v>Yes</v>
      </c>
      <c r="W62" s="17">
        <v>1.9137</v>
      </c>
      <c r="X62" s="14">
        <f t="shared" si="12"/>
        <v>0.61721020342266697</v>
      </c>
      <c r="Y62" s="17" t="str">
        <f t="shared" si="13"/>
        <v>No</v>
      </c>
      <c r="Z62" s="18">
        <v>0.10100000000000001</v>
      </c>
      <c r="AA62" s="27">
        <f t="shared" si="14"/>
        <v>8.4201750729470615E-2</v>
      </c>
      <c r="AB62" s="31" t="str">
        <f t="shared" si="15"/>
        <v>No</v>
      </c>
      <c r="AC62" s="17">
        <v>1.1999999999999999E-3</v>
      </c>
      <c r="AD62" s="14">
        <f t="shared" si="16"/>
        <v>3.0651340996168579E-3</v>
      </c>
      <c r="AE62" s="17" t="str">
        <f t="shared" si="17"/>
        <v>No</v>
      </c>
      <c r="AF62" s="18">
        <v>1E-3</v>
      </c>
      <c r="AG62" s="27">
        <f t="shared" si="18"/>
        <v>7.763975155279503E-3</v>
      </c>
      <c r="AH62" s="31" t="str">
        <f t="shared" si="19"/>
        <v>No</v>
      </c>
      <c r="AI62" s="41">
        <f t="shared" si="20"/>
        <v>10.751249999999999</v>
      </c>
      <c r="AJ62" s="42">
        <f t="shared" si="21"/>
        <v>0.54254907024793375</v>
      </c>
      <c r="AK62" s="41" t="str">
        <f t="shared" si="22"/>
        <v>No</v>
      </c>
      <c r="AL62" s="17">
        <v>2.2812999999999999</v>
      </c>
      <c r="AM62" s="35">
        <f t="shared" si="23"/>
        <v>0.89189656663495631</v>
      </c>
      <c r="AN62" s="33" t="str">
        <f t="shared" si="24"/>
        <v>Yes</v>
      </c>
      <c r="AO62" s="18">
        <v>1.25</v>
      </c>
      <c r="AP62" s="27">
        <f t="shared" si="25"/>
        <v>0.5</v>
      </c>
      <c r="AQ62" s="31" t="str">
        <f t="shared" si="26"/>
        <v>Yes</v>
      </c>
      <c r="AR62" s="17">
        <v>2.4969000000000001</v>
      </c>
      <c r="AS62" s="35">
        <f t="shared" si="27"/>
        <v>0.99907970550576186</v>
      </c>
      <c r="AT62" s="33" t="str">
        <f t="shared" si="28"/>
        <v>Yes</v>
      </c>
      <c r="AU62" s="18">
        <v>0.40460000000000002</v>
      </c>
      <c r="AV62" s="27">
        <f t="shared" si="29"/>
        <v>0.24045881126173099</v>
      </c>
      <c r="AW62" s="31" t="str">
        <f t="shared" si="30"/>
        <v>No</v>
      </c>
      <c r="AX62" s="17">
        <v>2.06E-2</v>
      </c>
      <c r="AY62" s="35">
        <f t="shared" si="31"/>
        <v>3.4563758389261748E-2</v>
      </c>
      <c r="AZ62" s="33" t="str">
        <f t="shared" si="32"/>
        <v>No</v>
      </c>
      <c r="BA62" s="18">
        <v>0.13270000000000001</v>
      </c>
      <c r="BB62" s="27">
        <f t="shared" si="33"/>
        <v>0.20228658536585367</v>
      </c>
      <c r="BC62" s="31" t="str">
        <f t="shared" si="34"/>
        <v>No</v>
      </c>
      <c r="BD62" s="17">
        <v>0.13270000000000001</v>
      </c>
      <c r="BE62" s="35">
        <f t="shared" si="35"/>
        <v>0.20228658536585367</v>
      </c>
      <c r="BF62" s="33" t="str">
        <f t="shared" si="36"/>
        <v>No</v>
      </c>
      <c r="BG62" s="18">
        <v>1.4708000000000001</v>
      </c>
      <c r="BH62" s="27">
        <f t="shared" si="37"/>
        <v>0.44330731425267422</v>
      </c>
      <c r="BI62" s="31" t="str">
        <f t="shared" si="38"/>
        <v>No</v>
      </c>
      <c r="BJ62" s="17">
        <v>0.19400000000000001</v>
      </c>
      <c r="BK62" s="35">
        <f t="shared" si="39"/>
        <v>7.7600000000000002E-2</v>
      </c>
      <c r="BL62" s="33" t="str">
        <f t="shared" si="40"/>
        <v>No</v>
      </c>
      <c r="BM62" s="18">
        <v>0.23710000000000001</v>
      </c>
      <c r="BN62" s="27">
        <f t="shared" si="41"/>
        <v>0.21078838174273859</v>
      </c>
      <c r="BO62" s="31" t="str">
        <f t="shared" si="42"/>
        <v>No</v>
      </c>
      <c r="BP62" s="44">
        <f t="shared" si="43"/>
        <v>21.551749999999998</v>
      </c>
      <c r="BQ62" s="45">
        <f t="shared" si="44"/>
        <v>0.30694009495908658</v>
      </c>
      <c r="BR62" s="44" t="str">
        <f t="shared" si="45"/>
        <v>No</v>
      </c>
      <c r="BS62" s="17">
        <v>2E-3</v>
      </c>
      <c r="BT62" s="35">
        <f t="shared" si="46"/>
        <v>3.1751071598666455E-3</v>
      </c>
      <c r="BU62" s="33" t="str">
        <f t="shared" si="47"/>
        <v>No</v>
      </c>
      <c r="BV62" s="18">
        <v>2.4542999999999999</v>
      </c>
      <c r="BW62" s="27">
        <f t="shared" si="48"/>
        <v>0.96245788544841959</v>
      </c>
      <c r="BX62" s="31" t="str">
        <f t="shared" si="49"/>
        <v>No</v>
      </c>
      <c r="BY62" s="17">
        <v>2.5</v>
      </c>
      <c r="BZ62" s="35">
        <f t="shared" si="50"/>
        <v>1</v>
      </c>
      <c r="CA62" s="33" t="str">
        <f t="shared" si="51"/>
        <v>Yes</v>
      </c>
      <c r="CB62" s="18">
        <v>8.3999999999999995E-3</v>
      </c>
      <c r="CC62" s="27">
        <f t="shared" si="52"/>
        <v>1.66270783847981E-2</v>
      </c>
      <c r="CD62" s="31" t="str">
        <f t="shared" si="53"/>
        <v>No</v>
      </c>
      <c r="CE62" s="17">
        <v>4.0300000000000002E-2</v>
      </c>
      <c r="CF62" s="35">
        <f t="shared" si="54"/>
        <v>1.8211920529801327E-2</v>
      </c>
      <c r="CG62" s="33" t="str">
        <f t="shared" si="55"/>
        <v>No</v>
      </c>
      <c r="CH62" s="18">
        <v>2.3699999999999999E-2</v>
      </c>
      <c r="CI62" s="27">
        <f t="shared" si="56"/>
        <v>2.8254288597376383E-2</v>
      </c>
      <c r="CJ62" s="31" t="str">
        <f t="shared" si="57"/>
        <v>No</v>
      </c>
      <c r="CK62" s="17">
        <v>0.12570000000000001</v>
      </c>
      <c r="CL62" s="35">
        <f t="shared" si="58"/>
        <v>8.8614733873810358E-2</v>
      </c>
      <c r="CM62" s="33" t="str">
        <f t="shared" si="59"/>
        <v>No</v>
      </c>
      <c r="CN62" s="18">
        <v>0</v>
      </c>
      <c r="CO62" s="27">
        <f t="shared" si="60"/>
        <v>0</v>
      </c>
      <c r="CP62" s="31" t="str">
        <f t="shared" si="61"/>
        <v>No</v>
      </c>
      <c r="CQ62" s="17">
        <v>0.23780000000000001</v>
      </c>
      <c r="CR62" s="35">
        <f t="shared" si="62"/>
        <v>0.37489486963835156</v>
      </c>
      <c r="CS62" s="33" t="str">
        <f t="shared" si="63"/>
        <v>No</v>
      </c>
      <c r="CT62" s="18">
        <v>2.6599999999999999E-2</v>
      </c>
      <c r="CU62" s="27">
        <f t="shared" si="64"/>
        <v>4.9552906110283151E-2</v>
      </c>
      <c r="CV62" s="31" t="str">
        <f t="shared" si="65"/>
        <v>No</v>
      </c>
      <c r="CW62" s="47">
        <f t="shared" si="66"/>
        <v>13.547000000000001</v>
      </c>
      <c r="CX62" s="48">
        <f t="shared" si="67"/>
        <v>0.52322600038901568</v>
      </c>
      <c r="CY62" s="47" t="str">
        <f t="shared" si="68"/>
        <v>No</v>
      </c>
      <c r="CZ62" s="17">
        <v>2.5</v>
      </c>
      <c r="DA62" s="35">
        <f t="shared" si="69"/>
        <v>1</v>
      </c>
      <c r="DB62" s="33" t="str">
        <f t="shared" si="70"/>
        <v>Yes</v>
      </c>
      <c r="DC62" s="18">
        <v>2.5</v>
      </c>
      <c r="DD62" s="27">
        <f t="shared" si="71"/>
        <v>1</v>
      </c>
      <c r="DE62" s="31" t="str">
        <f t="shared" si="72"/>
        <v>Yes</v>
      </c>
      <c r="DF62" s="17">
        <v>2.5</v>
      </c>
      <c r="DG62" s="35">
        <f t="shared" si="73"/>
        <v>1</v>
      </c>
      <c r="DH62" s="33" t="str">
        <f t="shared" si="74"/>
        <v>Yes</v>
      </c>
      <c r="DI62" s="18">
        <v>2.5</v>
      </c>
      <c r="DJ62" s="27">
        <f t="shared" si="75"/>
        <v>1</v>
      </c>
      <c r="DK62" s="31" t="str">
        <f t="shared" si="76"/>
        <v>Yes</v>
      </c>
      <c r="DL62" s="17">
        <v>2.2000000000000001E-3</v>
      </c>
      <c r="DM62" s="35">
        <f t="shared" si="77"/>
        <v>2.4719101123595509E-2</v>
      </c>
      <c r="DN62" s="33" t="str">
        <f t="shared" si="78"/>
        <v>No</v>
      </c>
      <c r="DO62" s="18">
        <v>2.5</v>
      </c>
      <c r="DP62" s="27">
        <f t="shared" si="79"/>
        <v>1</v>
      </c>
      <c r="DQ62" s="31" t="str">
        <f t="shared" si="80"/>
        <v>Yes</v>
      </c>
      <c r="DR62" s="17">
        <v>0.87819999999999998</v>
      </c>
      <c r="DS62" s="35">
        <f t="shared" si="81"/>
        <v>0.53983280059011551</v>
      </c>
      <c r="DT62" s="33" t="str">
        <f t="shared" si="82"/>
        <v>No</v>
      </c>
      <c r="DU62" s="18">
        <v>0.97219999999999995</v>
      </c>
      <c r="DV62" s="27">
        <f t="shared" si="83"/>
        <v>0.70772366601150183</v>
      </c>
      <c r="DW62" s="31" t="str">
        <f t="shared" si="84"/>
        <v>No</v>
      </c>
      <c r="DX62" s="17">
        <v>5.8999999999999997E-2</v>
      </c>
      <c r="DY62" s="35">
        <f t="shared" si="85"/>
        <v>0.14464329492522676</v>
      </c>
      <c r="DZ62" s="33" t="str">
        <f t="shared" si="86"/>
        <v>No</v>
      </c>
      <c r="EA62" s="18">
        <v>1.5769</v>
      </c>
      <c r="EB62" s="27">
        <f t="shared" si="87"/>
        <v>0.79609248788368336</v>
      </c>
      <c r="EC62" s="31" t="str">
        <f t="shared" si="88"/>
        <v>No</v>
      </c>
      <c r="ED62" s="50">
        <f t="shared" si="89"/>
        <v>39.971250000000005</v>
      </c>
      <c r="EE62" s="51">
        <f t="shared" si="90"/>
        <v>0.96586024111962254</v>
      </c>
      <c r="EF62" s="50" t="str">
        <f t="shared" si="91"/>
        <v>No</v>
      </c>
    </row>
    <row r="63" spans="1:136" x14ac:dyDescent="0.2">
      <c r="A63" s="3">
        <v>61</v>
      </c>
      <c r="B63" s="11" t="s">
        <v>50</v>
      </c>
      <c r="C63" s="11" t="s">
        <v>99</v>
      </c>
      <c r="D63" s="3">
        <v>3</v>
      </c>
      <c r="E63" s="19">
        <v>5.0000000000000001E-4</v>
      </c>
      <c r="F63" s="14">
        <f t="shared" si="92"/>
        <v>2.232142857142857E-3</v>
      </c>
      <c r="G63" s="17" t="str">
        <f t="shared" si="1"/>
        <v>No</v>
      </c>
      <c r="H63" s="23">
        <v>3.5999999999999999E-3</v>
      </c>
      <c r="I63" s="27">
        <f t="shared" si="2"/>
        <v>2.8774678283110858E-3</v>
      </c>
      <c r="J63" s="31" t="str">
        <f t="shared" si="3"/>
        <v>No</v>
      </c>
      <c r="K63" s="30">
        <v>0</v>
      </c>
      <c r="L63" s="14">
        <f t="shared" si="4"/>
        <v>0</v>
      </c>
      <c r="M63" s="17" t="str">
        <f t="shared" si="5"/>
        <v>No</v>
      </c>
      <c r="N63" s="20">
        <v>6.0199999999999997E-2</v>
      </c>
      <c r="O63" s="27">
        <f t="shared" si="6"/>
        <v>0.17146112218741097</v>
      </c>
      <c r="P63" s="31" t="str">
        <f t="shared" si="7"/>
        <v>No</v>
      </c>
      <c r="Q63" s="19">
        <v>2.7900000000000001E-2</v>
      </c>
      <c r="R63" s="14">
        <f t="shared" si="8"/>
        <v>0.10864485981308412</v>
      </c>
      <c r="S63" s="17" t="str">
        <f t="shared" si="9"/>
        <v>No</v>
      </c>
      <c r="T63" s="20">
        <v>1.9932000000000001</v>
      </c>
      <c r="U63" s="27">
        <f t="shared" si="10"/>
        <v>1</v>
      </c>
      <c r="V63" s="31" t="str">
        <f t="shared" si="11"/>
        <v>Yes</v>
      </c>
      <c r="W63" s="19">
        <v>1.89</v>
      </c>
      <c r="X63" s="14">
        <f t="shared" si="12"/>
        <v>0.5980787859218597</v>
      </c>
      <c r="Y63" s="17" t="str">
        <f t="shared" si="13"/>
        <v>No</v>
      </c>
      <c r="Z63" s="20">
        <v>2.53E-2</v>
      </c>
      <c r="AA63" s="27">
        <f t="shared" si="14"/>
        <v>2.1092121717382242E-2</v>
      </c>
      <c r="AB63" s="31" t="str">
        <f t="shared" si="15"/>
        <v>No</v>
      </c>
      <c r="AC63" s="19">
        <v>2.0000000000000001E-4</v>
      </c>
      <c r="AD63" s="14">
        <f t="shared" si="16"/>
        <v>5.1085568326947643E-4</v>
      </c>
      <c r="AE63" s="17" t="str">
        <f t="shared" si="17"/>
        <v>No</v>
      </c>
      <c r="AF63" s="20">
        <v>2E-3</v>
      </c>
      <c r="AG63" s="27">
        <f t="shared" si="18"/>
        <v>1.5527950310559006E-2</v>
      </c>
      <c r="AH63" s="31" t="str">
        <f t="shared" si="19"/>
        <v>No</v>
      </c>
      <c r="AI63" s="41">
        <f t="shared" si="20"/>
        <v>10.007250000000003</v>
      </c>
      <c r="AJ63" s="42">
        <f t="shared" si="21"/>
        <v>0.47849948347107457</v>
      </c>
      <c r="AK63" s="41" t="str">
        <f t="shared" si="22"/>
        <v>No</v>
      </c>
      <c r="AL63" s="19">
        <v>2.2812999999999999</v>
      </c>
      <c r="AM63" s="35">
        <f t="shared" si="23"/>
        <v>0.89189656663495631</v>
      </c>
      <c r="AN63" s="33" t="str">
        <f t="shared" si="24"/>
        <v>Yes</v>
      </c>
      <c r="AO63" s="20">
        <v>2.5</v>
      </c>
      <c r="AP63" s="27">
        <f t="shared" si="25"/>
        <v>1</v>
      </c>
      <c r="AQ63" s="31" t="str">
        <f t="shared" si="26"/>
        <v>Yes</v>
      </c>
      <c r="AR63" s="19">
        <v>2.3313999999999999</v>
      </c>
      <c r="AS63" s="35">
        <f t="shared" si="27"/>
        <v>0.93285851472471182</v>
      </c>
      <c r="AT63" s="33" t="str">
        <f t="shared" si="28"/>
        <v>No</v>
      </c>
      <c r="AU63" s="20">
        <v>0.49180000000000001</v>
      </c>
      <c r="AV63" s="27">
        <f t="shared" si="29"/>
        <v>0.33138686131386863</v>
      </c>
      <c r="AW63" s="31" t="str">
        <f t="shared" si="30"/>
        <v>No</v>
      </c>
      <c r="AX63" s="19">
        <v>1.6299999999999999E-2</v>
      </c>
      <c r="AY63" s="35">
        <f t="shared" si="31"/>
        <v>2.7348993288590601E-2</v>
      </c>
      <c r="AZ63" s="33" t="str">
        <f t="shared" si="32"/>
        <v>No</v>
      </c>
      <c r="BA63" s="20">
        <v>0.14849999999999999</v>
      </c>
      <c r="BB63" s="27">
        <f t="shared" si="33"/>
        <v>0.22637195121951217</v>
      </c>
      <c r="BC63" s="31" t="str">
        <f t="shared" si="34"/>
        <v>No</v>
      </c>
      <c r="BD63" s="19">
        <v>0.14849999999999999</v>
      </c>
      <c r="BE63" s="35">
        <f t="shared" si="35"/>
        <v>0.22637195121951217</v>
      </c>
      <c r="BF63" s="33" t="str">
        <f t="shared" si="36"/>
        <v>No</v>
      </c>
      <c r="BG63" s="20">
        <v>1.5327999999999999</v>
      </c>
      <c r="BH63" s="27">
        <f t="shared" si="37"/>
        <v>0.47915582538305862</v>
      </c>
      <c r="BI63" s="31" t="str">
        <f t="shared" si="38"/>
        <v>No</v>
      </c>
      <c r="BJ63" s="19">
        <v>0.2422</v>
      </c>
      <c r="BK63" s="35">
        <f t="shared" si="39"/>
        <v>9.6879999999999994E-2</v>
      </c>
      <c r="BL63" s="33" t="str">
        <f t="shared" si="40"/>
        <v>No</v>
      </c>
      <c r="BM63" s="20">
        <v>0.15659999999999999</v>
      </c>
      <c r="BN63" s="27">
        <f t="shared" si="41"/>
        <v>0.13656062701705854</v>
      </c>
      <c r="BO63" s="31" t="str">
        <f t="shared" si="42"/>
        <v>No</v>
      </c>
      <c r="BP63" s="44">
        <f t="shared" si="43"/>
        <v>24.623500000000003</v>
      </c>
      <c r="BQ63" s="45">
        <f t="shared" si="44"/>
        <v>0.55518739266592609</v>
      </c>
      <c r="BR63" s="44" t="str">
        <f t="shared" si="45"/>
        <v>No</v>
      </c>
      <c r="BS63" s="19">
        <v>1.6999999999999999E-3</v>
      </c>
      <c r="BT63" s="35">
        <f t="shared" si="46"/>
        <v>2.6988410858866485E-3</v>
      </c>
      <c r="BU63" s="33" t="str">
        <f t="shared" si="47"/>
        <v>No</v>
      </c>
      <c r="BV63" s="20">
        <v>2.3839999999999999</v>
      </c>
      <c r="BW63" s="27">
        <f t="shared" si="48"/>
        <v>0.8496711054067061</v>
      </c>
      <c r="BX63" s="31" t="str">
        <f t="shared" si="49"/>
        <v>No</v>
      </c>
      <c r="BY63" s="19">
        <v>2.5</v>
      </c>
      <c r="BZ63" s="35">
        <f t="shared" si="50"/>
        <v>1</v>
      </c>
      <c r="CA63" s="33" t="str">
        <f t="shared" si="51"/>
        <v>Yes</v>
      </c>
      <c r="CB63" s="20">
        <v>2.3400000000000001E-2</v>
      </c>
      <c r="CC63" s="27">
        <f t="shared" si="52"/>
        <v>4.631828978622328E-2</v>
      </c>
      <c r="CD63" s="31" t="str">
        <f t="shared" si="53"/>
        <v>No</v>
      </c>
      <c r="CE63" s="19">
        <v>3.85E-2</v>
      </c>
      <c r="CF63" s="35">
        <f t="shared" si="54"/>
        <v>1.7250587481307415E-2</v>
      </c>
      <c r="CG63" s="33" t="str">
        <f t="shared" si="55"/>
        <v>No</v>
      </c>
      <c r="CH63" s="20">
        <v>1.9400000000000001E-2</v>
      </c>
      <c r="CI63" s="27">
        <f t="shared" si="56"/>
        <v>1.9576185671039355E-2</v>
      </c>
      <c r="CJ63" s="31" t="str">
        <f t="shared" si="57"/>
        <v>No</v>
      </c>
      <c r="CK63" s="19">
        <v>0</v>
      </c>
      <c r="CL63" s="35">
        <f t="shared" si="58"/>
        <v>0</v>
      </c>
      <c r="CM63" s="33" t="str">
        <f t="shared" si="59"/>
        <v>No</v>
      </c>
      <c r="CN63" s="20">
        <v>0</v>
      </c>
      <c r="CO63" s="27">
        <f t="shared" si="60"/>
        <v>0</v>
      </c>
      <c r="CP63" s="31" t="str">
        <f t="shared" si="61"/>
        <v>No</v>
      </c>
      <c r="CQ63" s="19">
        <v>0.28439999999999999</v>
      </c>
      <c r="CR63" s="35">
        <f t="shared" si="62"/>
        <v>0.4728763666947014</v>
      </c>
      <c r="CS63" s="33" t="str">
        <f t="shared" si="63"/>
        <v>No</v>
      </c>
      <c r="CT63" s="20">
        <v>0</v>
      </c>
      <c r="CU63" s="27">
        <f t="shared" si="64"/>
        <v>0</v>
      </c>
      <c r="CV63" s="31" t="str">
        <f t="shared" si="65"/>
        <v>No</v>
      </c>
      <c r="CW63" s="47">
        <f t="shared" si="66"/>
        <v>13.128500000000001</v>
      </c>
      <c r="CX63" s="48">
        <f t="shared" si="67"/>
        <v>0.49362544869414543</v>
      </c>
      <c r="CY63" s="47" t="str">
        <f t="shared" si="68"/>
        <v>No</v>
      </c>
      <c r="CZ63" s="19">
        <v>2.5</v>
      </c>
      <c r="DA63" s="35">
        <f t="shared" si="69"/>
        <v>1</v>
      </c>
      <c r="DB63" s="33" t="str">
        <f t="shared" si="70"/>
        <v>Yes</v>
      </c>
      <c r="DC63" s="20">
        <v>2.5</v>
      </c>
      <c r="DD63" s="27">
        <f t="shared" si="71"/>
        <v>1</v>
      </c>
      <c r="DE63" s="31" t="str">
        <f t="shared" si="72"/>
        <v>Yes</v>
      </c>
      <c r="DF63" s="19">
        <v>2.5</v>
      </c>
      <c r="DG63" s="35">
        <f t="shared" si="73"/>
        <v>1</v>
      </c>
      <c r="DH63" s="33" t="str">
        <f t="shared" si="74"/>
        <v>Yes</v>
      </c>
      <c r="DI63" s="20">
        <v>2.5</v>
      </c>
      <c r="DJ63" s="27">
        <f t="shared" si="75"/>
        <v>1</v>
      </c>
      <c r="DK63" s="31" t="str">
        <f t="shared" si="76"/>
        <v>Yes</v>
      </c>
      <c r="DL63" s="19">
        <v>0</v>
      </c>
      <c r="DM63" s="35">
        <f t="shared" si="77"/>
        <v>0</v>
      </c>
      <c r="DN63" s="33" t="str">
        <f t="shared" si="78"/>
        <v>No</v>
      </c>
      <c r="DO63" s="20">
        <v>2.5</v>
      </c>
      <c r="DP63" s="27">
        <f t="shared" si="79"/>
        <v>1</v>
      </c>
      <c r="DQ63" s="31" t="str">
        <f t="shared" si="80"/>
        <v>Yes</v>
      </c>
      <c r="DR63" s="19">
        <v>0.89270000000000005</v>
      </c>
      <c r="DS63" s="35">
        <f t="shared" si="81"/>
        <v>0.54874600442586674</v>
      </c>
      <c r="DT63" s="33" t="str">
        <f t="shared" si="82"/>
        <v>No</v>
      </c>
      <c r="DU63" s="20">
        <v>1.1972</v>
      </c>
      <c r="DV63" s="27">
        <f t="shared" si="83"/>
        <v>0.87151488680206746</v>
      </c>
      <c r="DW63" s="31" t="str">
        <f t="shared" si="84"/>
        <v>Yes</v>
      </c>
      <c r="DX63" s="19">
        <v>4.8300000000000003E-2</v>
      </c>
      <c r="DY63" s="35">
        <f t="shared" si="85"/>
        <v>0.11841137533709244</v>
      </c>
      <c r="DZ63" s="33" t="str">
        <f t="shared" si="86"/>
        <v>No</v>
      </c>
      <c r="EA63" s="20">
        <v>1.5059</v>
      </c>
      <c r="EB63" s="27">
        <f t="shared" si="87"/>
        <v>0.76024838449111476</v>
      </c>
      <c r="EC63" s="31" t="str">
        <f t="shared" si="88"/>
        <v>No</v>
      </c>
      <c r="ED63" s="50">
        <f t="shared" si="89"/>
        <v>40.360250000000001</v>
      </c>
      <c r="EE63" s="51">
        <f t="shared" si="90"/>
        <v>0.97843336888716503</v>
      </c>
      <c r="EF63" s="50" t="str">
        <f t="shared" si="91"/>
        <v>Yes</v>
      </c>
    </row>
    <row r="64" spans="1:136" x14ac:dyDescent="0.2">
      <c r="A64" s="3">
        <v>62</v>
      </c>
      <c r="B64" s="11" t="s">
        <v>50</v>
      </c>
      <c r="C64" s="11" t="s">
        <v>100</v>
      </c>
      <c r="D64" s="3">
        <v>3</v>
      </c>
      <c r="E64" s="19">
        <v>2.5000000000000001E-3</v>
      </c>
      <c r="F64" s="14">
        <f t="shared" si="92"/>
        <v>1.1160714285714286E-2</v>
      </c>
      <c r="G64" s="17" t="str">
        <f t="shared" si="1"/>
        <v>No</v>
      </c>
      <c r="H64" s="23">
        <v>1.32E-2</v>
      </c>
      <c r="I64" s="27">
        <f t="shared" si="2"/>
        <v>1.0550715370473982E-2</v>
      </c>
      <c r="J64" s="31" t="str">
        <f t="shared" si="3"/>
        <v>No</v>
      </c>
      <c r="K64" s="30">
        <v>2.7000000000000001E-3</v>
      </c>
      <c r="L64" s="14">
        <f t="shared" si="4"/>
        <v>2.1753142120528521E-3</v>
      </c>
      <c r="M64" s="17" t="str">
        <f t="shared" si="5"/>
        <v>No</v>
      </c>
      <c r="N64" s="20">
        <v>4.8500000000000001E-2</v>
      </c>
      <c r="O64" s="27">
        <f t="shared" si="6"/>
        <v>0.13813728282540585</v>
      </c>
      <c r="P64" s="31" t="str">
        <f t="shared" si="7"/>
        <v>No</v>
      </c>
      <c r="Q64" s="19">
        <v>1.14E-2</v>
      </c>
      <c r="R64" s="14">
        <f t="shared" si="8"/>
        <v>4.4392523364485986E-2</v>
      </c>
      <c r="S64" s="17" t="str">
        <f t="shared" si="9"/>
        <v>No</v>
      </c>
      <c r="T64" s="20">
        <v>1.9932000000000001</v>
      </c>
      <c r="U64" s="27">
        <f t="shared" si="10"/>
        <v>1</v>
      </c>
      <c r="V64" s="31" t="str">
        <f t="shared" si="11"/>
        <v>Yes</v>
      </c>
      <c r="W64" s="19">
        <v>1.9406000000000001</v>
      </c>
      <c r="X64" s="14">
        <f t="shared" si="12"/>
        <v>0.63892476590248626</v>
      </c>
      <c r="Y64" s="17" t="str">
        <f t="shared" si="13"/>
        <v>No</v>
      </c>
      <c r="Z64" s="20">
        <v>3.7900000000000003E-2</v>
      </c>
      <c r="AA64" s="27">
        <f t="shared" si="14"/>
        <v>3.1596498541058775E-2</v>
      </c>
      <c r="AB64" s="31" t="str">
        <f t="shared" si="15"/>
        <v>No</v>
      </c>
      <c r="AC64" s="19">
        <v>2.0999999999999999E-3</v>
      </c>
      <c r="AD64" s="14">
        <f t="shared" si="16"/>
        <v>5.3639846743295016E-3</v>
      </c>
      <c r="AE64" s="17" t="str">
        <f t="shared" si="17"/>
        <v>No</v>
      </c>
      <c r="AF64" s="20">
        <v>1E-3</v>
      </c>
      <c r="AG64" s="27">
        <f t="shared" si="18"/>
        <v>7.763975155279503E-3</v>
      </c>
      <c r="AH64" s="31" t="str">
        <f t="shared" si="19"/>
        <v>No</v>
      </c>
      <c r="AI64" s="41">
        <f t="shared" si="20"/>
        <v>10.132750000000001</v>
      </c>
      <c r="AJ64" s="42">
        <f t="shared" si="21"/>
        <v>0.48930354683195598</v>
      </c>
      <c r="AK64" s="41" t="str">
        <f t="shared" si="22"/>
        <v>No</v>
      </c>
      <c r="AL64" s="19">
        <v>2.2812999999999999</v>
      </c>
      <c r="AM64" s="35">
        <f t="shared" si="23"/>
        <v>0.89189656663495631</v>
      </c>
      <c r="AN64" s="33" t="str">
        <f t="shared" si="24"/>
        <v>Yes</v>
      </c>
      <c r="AO64" s="20">
        <v>2.5</v>
      </c>
      <c r="AP64" s="27">
        <f t="shared" si="25"/>
        <v>1</v>
      </c>
      <c r="AQ64" s="31" t="str">
        <f t="shared" si="26"/>
        <v>Yes</v>
      </c>
      <c r="AR64" s="19">
        <v>2.2376999999999998</v>
      </c>
      <c r="AS64" s="35">
        <f t="shared" si="27"/>
        <v>0.89536651728553129</v>
      </c>
      <c r="AT64" s="33" t="str">
        <f t="shared" si="28"/>
        <v>No</v>
      </c>
      <c r="AU64" s="20">
        <v>0.56910000000000005</v>
      </c>
      <c r="AV64" s="27">
        <f t="shared" si="29"/>
        <v>0.41199165797705944</v>
      </c>
      <c r="AW64" s="31" t="str">
        <f t="shared" si="30"/>
        <v>No</v>
      </c>
      <c r="AX64" s="19">
        <v>4.0500000000000001E-2</v>
      </c>
      <c r="AY64" s="35">
        <f t="shared" si="31"/>
        <v>6.7953020134228187E-2</v>
      </c>
      <c r="AZ64" s="33" t="str">
        <f t="shared" si="32"/>
        <v>No</v>
      </c>
      <c r="BA64" s="20">
        <v>0.24149999999999999</v>
      </c>
      <c r="BB64" s="27">
        <f t="shared" si="33"/>
        <v>0.36814024390243899</v>
      </c>
      <c r="BC64" s="31" t="str">
        <f t="shared" si="34"/>
        <v>No</v>
      </c>
      <c r="BD64" s="19">
        <v>0.24149999999999999</v>
      </c>
      <c r="BE64" s="35">
        <f t="shared" si="35"/>
        <v>0.36814024390243899</v>
      </c>
      <c r="BF64" s="33" t="str">
        <f t="shared" si="36"/>
        <v>No</v>
      </c>
      <c r="BG64" s="20">
        <v>1.4637</v>
      </c>
      <c r="BH64" s="27">
        <f t="shared" si="37"/>
        <v>0.43920208152645268</v>
      </c>
      <c r="BI64" s="31" t="str">
        <f t="shared" si="38"/>
        <v>No</v>
      </c>
      <c r="BJ64" s="19">
        <v>0.7399</v>
      </c>
      <c r="BK64" s="35">
        <f t="shared" si="39"/>
        <v>0.29596</v>
      </c>
      <c r="BL64" s="33" t="str">
        <f t="shared" si="40"/>
        <v>Yes</v>
      </c>
      <c r="BM64" s="20">
        <v>6.4399999999999999E-2</v>
      </c>
      <c r="BN64" s="27">
        <f t="shared" si="41"/>
        <v>5.1544490548639924E-2</v>
      </c>
      <c r="BO64" s="31" t="str">
        <f t="shared" si="42"/>
        <v>No</v>
      </c>
      <c r="BP64" s="44">
        <f t="shared" si="43"/>
        <v>25.949000000000005</v>
      </c>
      <c r="BQ64" s="45">
        <f t="shared" si="44"/>
        <v>0.66230932417415933</v>
      </c>
      <c r="BR64" s="44" t="str">
        <f t="shared" si="45"/>
        <v>No</v>
      </c>
      <c r="BS64" s="19">
        <v>5.4999999999999997E-3</v>
      </c>
      <c r="BT64" s="35">
        <f t="shared" si="46"/>
        <v>8.7315446896332749E-3</v>
      </c>
      <c r="BU64" s="33" t="str">
        <f t="shared" si="47"/>
        <v>No</v>
      </c>
      <c r="BV64" s="20">
        <v>2.4657</v>
      </c>
      <c r="BW64" s="27">
        <f t="shared" si="48"/>
        <v>0.98074763356329209</v>
      </c>
      <c r="BX64" s="31" t="str">
        <f t="shared" si="49"/>
        <v>Yes</v>
      </c>
      <c r="BY64" s="19">
        <v>2.5</v>
      </c>
      <c r="BZ64" s="35">
        <f t="shared" si="50"/>
        <v>1</v>
      </c>
      <c r="CA64" s="33" t="str">
        <f t="shared" si="51"/>
        <v>Yes</v>
      </c>
      <c r="CB64" s="20">
        <v>4.3E-3</v>
      </c>
      <c r="CC64" s="27">
        <f t="shared" si="52"/>
        <v>8.5114806017418838E-3</v>
      </c>
      <c r="CD64" s="31" t="str">
        <f t="shared" si="53"/>
        <v>No</v>
      </c>
      <c r="CE64" s="19">
        <v>1.7500000000000002E-2</v>
      </c>
      <c r="CF64" s="35">
        <f t="shared" si="54"/>
        <v>6.035035248878445E-3</v>
      </c>
      <c r="CG64" s="33" t="str">
        <f t="shared" si="55"/>
        <v>No</v>
      </c>
      <c r="CH64" s="20">
        <v>1.77E-2</v>
      </c>
      <c r="CI64" s="27">
        <f t="shared" si="56"/>
        <v>1.6145307769929364E-2</v>
      </c>
      <c r="CJ64" s="31" t="str">
        <f t="shared" si="57"/>
        <v>No</v>
      </c>
      <c r="CK64" s="19">
        <v>0</v>
      </c>
      <c r="CL64" s="35">
        <f t="shared" si="58"/>
        <v>0</v>
      </c>
      <c r="CM64" s="33" t="str">
        <f t="shared" si="59"/>
        <v>No</v>
      </c>
      <c r="CN64" s="20">
        <v>0</v>
      </c>
      <c r="CO64" s="27">
        <f t="shared" si="60"/>
        <v>0</v>
      </c>
      <c r="CP64" s="31" t="str">
        <f t="shared" si="61"/>
        <v>No</v>
      </c>
      <c r="CQ64" s="19">
        <v>0.3569</v>
      </c>
      <c r="CR64" s="35">
        <f t="shared" si="62"/>
        <v>0.62531539108494527</v>
      </c>
      <c r="CS64" s="33" t="str">
        <f t="shared" si="63"/>
        <v>No</v>
      </c>
      <c r="CT64" s="20">
        <v>0</v>
      </c>
      <c r="CU64" s="27">
        <f t="shared" si="64"/>
        <v>0</v>
      </c>
      <c r="CV64" s="31" t="str">
        <f t="shared" si="65"/>
        <v>No</v>
      </c>
      <c r="CW64" s="47">
        <f t="shared" si="66"/>
        <v>13.419</v>
      </c>
      <c r="CX64" s="48">
        <f t="shared" si="67"/>
        <v>0.51417254610719154</v>
      </c>
      <c r="CY64" s="47" t="str">
        <f t="shared" si="68"/>
        <v>No</v>
      </c>
      <c r="CZ64" s="19">
        <v>2.5</v>
      </c>
      <c r="DA64" s="35">
        <f t="shared" si="69"/>
        <v>1</v>
      </c>
      <c r="DB64" s="33" t="str">
        <f t="shared" si="70"/>
        <v>Yes</v>
      </c>
      <c r="DC64" s="20">
        <v>2.5</v>
      </c>
      <c r="DD64" s="27">
        <f t="shared" si="71"/>
        <v>1</v>
      </c>
      <c r="DE64" s="31" t="str">
        <f t="shared" si="72"/>
        <v>Yes</v>
      </c>
      <c r="DF64" s="19">
        <v>2.5</v>
      </c>
      <c r="DG64" s="35">
        <f t="shared" si="73"/>
        <v>1</v>
      </c>
      <c r="DH64" s="33" t="str">
        <f t="shared" si="74"/>
        <v>Yes</v>
      </c>
      <c r="DI64" s="20">
        <v>2.5</v>
      </c>
      <c r="DJ64" s="27">
        <f t="shared" si="75"/>
        <v>1</v>
      </c>
      <c r="DK64" s="31" t="str">
        <f t="shared" si="76"/>
        <v>Yes</v>
      </c>
      <c r="DL64" s="19">
        <v>0</v>
      </c>
      <c r="DM64" s="35">
        <f t="shared" si="77"/>
        <v>0</v>
      </c>
      <c r="DN64" s="33" t="str">
        <f t="shared" si="78"/>
        <v>No</v>
      </c>
      <c r="DO64" s="20">
        <v>2.5</v>
      </c>
      <c r="DP64" s="27">
        <f t="shared" si="79"/>
        <v>1</v>
      </c>
      <c r="DQ64" s="31" t="str">
        <f t="shared" si="80"/>
        <v>Yes</v>
      </c>
      <c r="DR64" s="19">
        <v>0.83330000000000004</v>
      </c>
      <c r="DS64" s="35">
        <f t="shared" si="81"/>
        <v>0.51223260388492753</v>
      </c>
      <c r="DT64" s="33" t="str">
        <f t="shared" si="82"/>
        <v>No</v>
      </c>
      <c r="DU64" s="20">
        <v>0.97219999999999995</v>
      </c>
      <c r="DV64" s="27">
        <f t="shared" si="83"/>
        <v>0.70772366601150183</v>
      </c>
      <c r="DW64" s="31" t="str">
        <f t="shared" si="84"/>
        <v>No</v>
      </c>
      <c r="DX64" s="19">
        <v>1.3100000000000001E-2</v>
      </c>
      <c r="DY64" s="35">
        <f t="shared" si="85"/>
        <v>3.2115714635940186E-2</v>
      </c>
      <c r="DZ64" s="33" t="str">
        <f t="shared" si="86"/>
        <v>No</v>
      </c>
      <c r="EA64" s="20">
        <v>1.5302</v>
      </c>
      <c r="EB64" s="27">
        <f t="shared" si="87"/>
        <v>0.77251615508885307</v>
      </c>
      <c r="EC64" s="31" t="str">
        <f t="shared" si="88"/>
        <v>No</v>
      </c>
      <c r="ED64" s="50">
        <f t="shared" si="89"/>
        <v>39.622</v>
      </c>
      <c r="EE64" s="51">
        <f t="shared" si="90"/>
        <v>0.95457189954426436</v>
      </c>
      <c r="EF64" s="50" t="str">
        <f t="shared" si="91"/>
        <v>No</v>
      </c>
    </row>
    <row r="65" spans="1:136" x14ac:dyDescent="0.2">
      <c r="A65" s="3">
        <v>63</v>
      </c>
      <c r="B65" s="11" t="s">
        <v>50</v>
      </c>
      <c r="C65" s="11" t="s">
        <v>101</v>
      </c>
      <c r="D65" s="3">
        <v>3</v>
      </c>
      <c r="E65" s="19">
        <v>4.1999999999999997E-3</v>
      </c>
      <c r="F65" s="14">
        <f t="shared" si="92"/>
        <v>1.8749999999999999E-2</v>
      </c>
      <c r="G65" s="17" t="str">
        <f t="shared" si="1"/>
        <v>No</v>
      </c>
      <c r="H65" s="23">
        <v>5.7000000000000002E-3</v>
      </c>
      <c r="I65" s="27">
        <f t="shared" si="2"/>
        <v>4.5559907281592198E-3</v>
      </c>
      <c r="J65" s="31" t="str">
        <f t="shared" si="3"/>
        <v>No</v>
      </c>
      <c r="K65" s="30">
        <v>9.0999999999999998E-2</v>
      </c>
      <c r="L65" s="14">
        <f t="shared" si="4"/>
        <v>7.3316145665485014E-2</v>
      </c>
      <c r="M65" s="17" t="str">
        <f t="shared" si="5"/>
        <v>No</v>
      </c>
      <c r="N65" s="20">
        <v>6.0699999999999997E-2</v>
      </c>
      <c r="O65" s="27">
        <f t="shared" si="6"/>
        <v>0.17288521788664196</v>
      </c>
      <c r="P65" s="31" t="str">
        <f t="shared" si="7"/>
        <v>No</v>
      </c>
      <c r="Q65" s="19">
        <v>3.1099999999999999E-2</v>
      </c>
      <c r="R65" s="14">
        <f t="shared" si="8"/>
        <v>0.12110591900311528</v>
      </c>
      <c r="S65" s="17" t="str">
        <f t="shared" si="9"/>
        <v>No</v>
      </c>
      <c r="T65" s="20">
        <v>1.9932000000000001</v>
      </c>
      <c r="U65" s="27">
        <f t="shared" si="10"/>
        <v>1</v>
      </c>
      <c r="V65" s="31" t="str">
        <f t="shared" si="11"/>
        <v>Yes</v>
      </c>
      <c r="W65" s="19">
        <v>2.3325999999999998</v>
      </c>
      <c r="X65" s="14">
        <f t="shared" si="12"/>
        <v>0.95536002583144952</v>
      </c>
      <c r="Y65" s="17" t="str">
        <f t="shared" si="13"/>
        <v>No</v>
      </c>
      <c r="Z65" s="20">
        <v>8.8400000000000006E-2</v>
      </c>
      <c r="AA65" s="27">
        <f t="shared" si="14"/>
        <v>7.3697373905794089E-2</v>
      </c>
      <c r="AB65" s="31" t="str">
        <f t="shared" si="15"/>
        <v>No</v>
      </c>
      <c r="AC65" s="19">
        <v>1.2999999999999999E-3</v>
      </c>
      <c r="AD65" s="14">
        <f t="shared" si="16"/>
        <v>3.3205619412515963E-3</v>
      </c>
      <c r="AE65" s="17" t="str">
        <f t="shared" si="17"/>
        <v>No</v>
      </c>
      <c r="AF65" s="20">
        <v>0</v>
      </c>
      <c r="AG65" s="27">
        <f t="shared" si="18"/>
        <v>0</v>
      </c>
      <c r="AH65" s="31" t="str">
        <f t="shared" si="19"/>
        <v>No</v>
      </c>
      <c r="AI65" s="41">
        <f t="shared" si="20"/>
        <v>11.5205</v>
      </c>
      <c r="AJ65" s="42">
        <f t="shared" si="21"/>
        <v>0.60877238292011016</v>
      </c>
      <c r="AK65" s="41" t="str">
        <f t="shared" si="22"/>
        <v>No</v>
      </c>
      <c r="AL65" s="19">
        <v>2.3125</v>
      </c>
      <c r="AM65" s="35">
        <f t="shared" si="23"/>
        <v>0.91887918360287135</v>
      </c>
      <c r="AN65" s="33" t="str">
        <f t="shared" si="24"/>
        <v>Yes</v>
      </c>
      <c r="AO65" s="20">
        <v>1.25</v>
      </c>
      <c r="AP65" s="27">
        <f t="shared" si="25"/>
        <v>0.5</v>
      </c>
      <c r="AQ65" s="31" t="str">
        <f t="shared" si="26"/>
        <v>Yes</v>
      </c>
      <c r="AR65" s="19">
        <v>2.2025999999999999</v>
      </c>
      <c r="AS65" s="35">
        <f t="shared" si="27"/>
        <v>0.88132202304737506</v>
      </c>
      <c r="AT65" s="33" t="str">
        <f t="shared" si="28"/>
        <v>No</v>
      </c>
      <c r="AU65" s="20">
        <v>0.38829999999999998</v>
      </c>
      <c r="AV65" s="27">
        <f t="shared" si="29"/>
        <v>0.22346193952033366</v>
      </c>
      <c r="AW65" s="31" t="str">
        <f t="shared" si="30"/>
        <v>No</v>
      </c>
      <c r="AX65" s="19">
        <v>0.1605</v>
      </c>
      <c r="AY65" s="35">
        <f t="shared" si="31"/>
        <v>0.26929530201342283</v>
      </c>
      <c r="AZ65" s="33" t="str">
        <f t="shared" si="32"/>
        <v>No</v>
      </c>
      <c r="BA65" s="20">
        <v>0.12959999999999999</v>
      </c>
      <c r="BB65" s="27">
        <f t="shared" si="33"/>
        <v>0.19756097560975608</v>
      </c>
      <c r="BC65" s="31" t="str">
        <f t="shared" si="34"/>
        <v>No</v>
      </c>
      <c r="BD65" s="19">
        <v>0.12959999999999999</v>
      </c>
      <c r="BE65" s="35">
        <f t="shared" si="35"/>
        <v>0.19756097560975608</v>
      </c>
      <c r="BF65" s="33" t="str">
        <f t="shared" si="36"/>
        <v>No</v>
      </c>
      <c r="BG65" s="20">
        <v>1.4637</v>
      </c>
      <c r="BH65" s="27">
        <f t="shared" si="37"/>
        <v>0.43920208152645268</v>
      </c>
      <c r="BI65" s="31" t="str">
        <f t="shared" si="38"/>
        <v>No</v>
      </c>
      <c r="BJ65" s="19">
        <v>0.17150000000000001</v>
      </c>
      <c r="BK65" s="35">
        <f t="shared" si="39"/>
        <v>6.8600000000000008E-2</v>
      </c>
      <c r="BL65" s="33" t="str">
        <f t="shared" si="40"/>
        <v>No</v>
      </c>
      <c r="BM65" s="20">
        <v>0.2281</v>
      </c>
      <c r="BN65" s="27">
        <f t="shared" si="41"/>
        <v>0.20248962655601657</v>
      </c>
      <c r="BO65" s="31" t="str">
        <f t="shared" si="42"/>
        <v>No</v>
      </c>
      <c r="BP65" s="44">
        <f t="shared" si="43"/>
        <v>21.091000000000005</v>
      </c>
      <c r="BQ65" s="45">
        <f t="shared" si="44"/>
        <v>0.26970401050611209</v>
      </c>
      <c r="BR65" s="44" t="str">
        <f t="shared" si="45"/>
        <v>No</v>
      </c>
      <c r="BS65" s="19">
        <v>3.8E-3</v>
      </c>
      <c r="BT65" s="35">
        <f t="shared" si="46"/>
        <v>6.032703603746626E-3</v>
      </c>
      <c r="BU65" s="33" t="str">
        <f t="shared" si="47"/>
        <v>No</v>
      </c>
      <c r="BV65" s="20">
        <v>2.4296000000000002</v>
      </c>
      <c r="BW65" s="27">
        <f t="shared" si="48"/>
        <v>0.92283009786619641</v>
      </c>
      <c r="BX65" s="31" t="str">
        <f t="shared" si="49"/>
        <v>No</v>
      </c>
      <c r="BY65" s="19">
        <v>2.5</v>
      </c>
      <c r="BZ65" s="35">
        <f t="shared" si="50"/>
        <v>1</v>
      </c>
      <c r="CA65" s="33" t="str">
        <f t="shared" si="51"/>
        <v>Yes</v>
      </c>
      <c r="CB65" s="20">
        <v>3.49E-2</v>
      </c>
      <c r="CC65" s="27">
        <f t="shared" si="52"/>
        <v>6.9081551860649251E-2</v>
      </c>
      <c r="CD65" s="31" t="str">
        <f t="shared" si="53"/>
        <v>No</v>
      </c>
      <c r="CE65" s="19">
        <v>2.7300000000000001E-2</v>
      </c>
      <c r="CF65" s="35">
        <f t="shared" si="54"/>
        <v>1.1268959624011964E-2</v>
      </c>
      <c r="CG65" s="33" t="str">
        <f t="shared" si="55"/>
        <v>No</v>
      </c>
      <c r="CH65" s="20">
        <v>0.19769999999999999</v>
      </c>
      <c r="CI65" s="27">
        <f t="shared" si="56"/>
        <v>0.37941473259334008</v>
      </c>
      <c r="CJ65" s="31" t="str">
        <f t="shared" si="57"/>
        <v>No</v>
      </c>
      <c r="CK65" s="19">
        <v>9.74E-2</v>
      </c>
      <c r="CL65" s="35">
        <f t="shared" si="58"/>
        <v>6.8664081776524499E-2</v>
      </c>
      <c r="CM65" s="33" t="str">
        <f t="shared" si="59"/>
        <v>No</v>
      </c>
      <c r="CN65" s="20">
        <v>0</v>
      </c>
      <c r="CO65" s="27">
        <f t="shared" si="60"/>
        <v>0</v>
      </c>
      <c r="CP65" s="31" t="str">
        <f t="shared" si="61"/>
        <v>No</v>
      </c>
      <c r="CQ65" s="19">
        <v>0.33360000000000001</v>
      </c>
      <c r="CR65" s="35">
        <f t="shared" si="62"/>
        <v>0.57632464255677041</v>
      </c>
      <c r="CS65" s="33" t="str">
        <f t="shared" si="63"/>
        <v>No</v>
      </c>
      <c r="CT65" s="20">
        <v>4.9700000000000001E-2</v>
      </c>
      <c r="CU65" s="27">
        <f t="shared" si="64"/>
        <v>9.2585692995529059E-2</v>
      </c>
      <c r="CV65" s="31" t="str">
        <f t="shared" si="65"/>
        <v>No</v>
      </c>
      <c r="CW65" s="47">
        <f t="shared" si="66"/>
        <v>14.184999999999999</v>
      </c>
      <c r="CX65" s="48">
        <f t="shared" si="67"/>
        <v>0.56835181157498271</v>
      </c>
      <c r="CY65" s="47" t="str">
        <f t="shared" si="68"/>
        <v>No</v>
      </c>
      <c r="CZ65" s="19">
        <v>1.875</v>
      </c>
      <c r="DA65" s="35">
        <f t="shared" si="69"/>
        <v>0.75</v>
      </c>
      <c r="DB65" s="33" t="str">
        <f t="shared" si="70"/>
        <v>Yes</v>
      </c>
      <c r="DC65" s="20">
        <v>2.5</v>
      </c>
      <c r="DD65" s="27">
        <f t="shared" si="71"/>
        <v>1</v>
      </c>
      <c r="DE65" s="31" t="str">
        <f t="shared" si="72"/>
        <v>Yes</v>
      </c>
      <c r="DF65" s="19">
        <v>2.5</v>
      </c>
      <c r="DG65" s="35">
        <f t="shared" si="73"/>
        <v>1</v>
      </c>
      <c r="DH65" s="33" t="str">
        <f t="shared" si="74"/>
        <v>Yes</v>
      </c>
      <c r="DI65" s="20">
        <v>2.5</v>
      </c>
      <c r="DJ65" s="27">
        <f t="shared" si="75"/>
        <v>1</v>
      </c>
      <c r="DK65" s="31" t="str">
        <f t="shared" si="76"/>
        <v>Yes</v>
      </c>
      <c r="DL65" s="19">
        <v>2.0999999999999999E-3</v>
      </c>
      <c r="DM65" s="35">
        <f t="shared" si="77"/>
        <v>2.3595505617977526E-2</v>
      </c>
      <c r="DN65" s="33" t="str">
        <f t="shared" si="78"/>
        <v>No</v>
      </c>
      <c r="DO65" s="20">
        <v>2.5</v>
      </c>
      <c r="DP65" s="27">
        <f t="shared" si="79"/>
        <v>1</v>
      </c>
      <c r="DQ65" s="31" t="str">
        <f t="shared" si="80"/>
        <v>Yes</v>
      </c>
      <c r="DR65" s="19">
        <v>0.92430000000000001</v>
      </c>
      <c r="DS65" s="35">
        <f t="shared" si="81"/>
        <v>0.56817064175067622</v>
      </c>
      <c r="DT65" s="33" t="str">
        <f t="shared" si="82"/>
        <v>No</v>
      </c>
      <c r="DU65" s="20">
        <v>0.9819</v>
      </c>
      <c r="DV65" s="27">
        <f t="shared" si="83"/>
        <v>0.71478488753002845</v>
      </c>
      <c r="DW65" s="31" t="str">
        <f t="shared" si="84"/>
        <v>No</v>
      </c>
      <c r="DX65" s="19">
        <v>6.93E-2</v>
      </c>
      <c r="DY65" s="35">
        <f t="shared" si="85"/>
        <v>0.16989458200539348</v>
      </c>
      <c r="DZ65" s="33" t="str">
        <f t="shared" si="86"/>
        <v>No</v>
      </c>
      <c r="EA65" s="20">
        <v>0.57940000000000003</v>
      </c>
      <c r="EB65" s="27">
        <f t="shared" si="87"/>
        <v>0.29250807754442654</v>
      </c>
      <c r="EC65" s="31" t="str">
        <f t="shared" si="88"/>
        <v>No</v>
      </c>
      <c r="ED65" s="50">
        <f t="shared" si="89"/>
        <v>36.080000000000005</v>
      </c>
      <c r="EE65" s="51">
        <f t="shared" si="90"/>
        <v>0.84008856136268151</v>
      </c>
      <c r="EF65" s="50" t="str">
        <f t="shared" si="91"/>
        <v>No</v>
      </c>
    </row>
    <row r="66" spans="1:136" x14ac:dyDescent="0.2">
      <c r="A66" s="3">
        <v>64</v>
      </c>
      <c r="B66" s="11" t="s">
        <v>50</v>
      </c>
      <c r="C66" s="11" t="s">
        <v>102</v>
      </c>
      <c r="D66" s="3">
        <v>3</v>
      </c>
      <c r="E66" s="19">
        <v>1.1000000000000001E-3</v>
      </c>
      <c r="F66" s="14">
        <f t="shared" si="92"/>
        <v>4.9107142857142856E-3</v>
      </c>
      <c r="G66" s="17" t="str">
        <f t="shared" si="1"/>
        <v>No</v>
      </c>
      <c r="H66" s="23">
        <v>4.4999999999999997E-3</v>
      </c>
      <c r="I66" s="27">
        <f t="shared" si="2"/>
        <v>3.5968347853888574E-3</v>
      </c>
      <c r="J66" s="31" t="str">
        <f t="shared" si="3"/>
        <v>No</v>
      </c>
      <c r="K66" s="30">
        <v>3.2599999999999997E-2</v>
      </c>
      <c r="L66" s="14">
        <f t="shared" si="4"/>
        <v>2.6264904930712211E-2</v>
      </c>
      <c r="M66" s="17" t="str">
        <f t="shared" si="5"/>
        <v>No</v>
      </c>
      <c r="N66" s="20">
        <v>2.1399999999999999E-2</v>
      </c>
      <c r="O66" s="27">
        <f t="shared" si="6"/>
        <v>6.0951295927086292E-2</v>
      </c>
      <c r="P66" s="31" t="str">
        <f t="shared" si="7"/>
        <v>No</v>
      </c>
      <c r="Q66" s="19">
        <v>7.0000000000000001E-3</v>
      </c>
      <c r="R66" s="14">
        <f t="shared" si="8"/>
        <v>2.7258566978193149E-2</v>
      </c>
      <c r="S66" s="17" t="str">
        <f t="shared" si="9"/>
        <v>No</v>
      </c>
      <c r="T66" s="20">
        <v>1.9932000000000001</v>
      </c>
      <c r="U66" s="27">
        <f t="shared" si="10"/>
        <v>1</v>
      </c>
      <c r="V66" s="31" t="str">
        <f t="shared" si="11"/>
        <v>Yes</v>
      </c>
      <c r="W66" s="19">
        <v>1.9373</v>
      </c>
      <c r="X66" s="14">
        <f t="shared" si="12"/>
        <v>0.63626089764288019</v>
      </c>
      <c r="Y66" s="17" t="str">
        <f t="shared" si="13"/>
        <v>No</v>
      </c>
      <c r="Z66" s="20">
        <v>2.53E-2</v>
      </c>
      <c r="AA66" s="27">
        <f t="shared" si="14"/>
        <v>2.1092121717382242E-2</v>
      </c>
      <c r="AB66" s="31" t="str">
        <f t="shared" si="15"/>
        <v>No</v>
      </c>
      <c r="AC66" s="19">
        <v>4.4000000000000003E-3</v>
      </c>
      <c r="AD66" s="14">
        <f t="shared" si="16"/>
        <v>1.123882503192848E-2</v>
      </c>
      <c r="AE66" s="17" t="str">
        <f t="shared" si="17"/>
        <v>No</v>
      </c>
      <c r="AF66" s="20">
        <v>7.9000000000000008E-3</v>
      </c>
      <c r="AG66" s="27">
        <f t="shared" si="18"/>
        <v>6.1335403726708079E-2</v>
      </c>
      <c r="AH66" s="31" t="str">
        <f t="shared" si="19"/>
        <v>No</v>
      </c>
      <c r="AI66" s="41">
        <f t="shared" si="20"/>
        <v>10.08675</v>
      </c>
      <c r="AJ66" s="42">
        <f t="shared" si="21"/>
        <v>0.48534349173553715</v>
      </c>
      <c r="AK66" s="41" t="str">
        <f t="shared" si="22"/>
        <v>No</v>
      </c>
      <c r="AL66" s="19">
        <v>2.3125</v>
      </c>
      <c r="AM66" s="35">
        <f t="shared" si="23"/>
        <v>0.91887918360287135</v>
      </c>
      <c r="AN66" s="33" t="str">
        <f t="shared" si="24"/>
        <v>Yes</v>
      </c>
      <c r="AO66" s="20">
        <v>2.5</v>
      </c>
      <c r="AP66" s="27">
        <f t="shared" si="25"/>
        <v>1</v>
      </c>
      <c r="AQ66" s="31" t="str">
        <f t="shared" si="26"/>
        <v>Yes</v>
      </c>
      <c r="AR66" s="19">
        <v>2.3106</v>
      </c>
      <c r="AS66" s="35">
        <f t="shared" si="27"/>
        <v>0.92453585147247119</v>
      </c>
      <c r="AT66" s="33" t="str">
        <f t="shared" si="28"/>
        <v>No</v>
      </c>
      <c r="AU66" s="20">
        <v>0.29360000000000003</v>
      </c>
      <c r="AV66" s="27">
        <f t="shared" si="29"/>
        <v>0.12471324296141817</v>
      </c>
      <c r="AW66" s="31" t="str">
        <f t="shared" si="30"/>
        <v>No</v>
      </c>
      <c r="AX66" s="19">
        <v>2.3300000000000001E-2</v>
      </c>
      <c r="AY66" s="35">
        <f t="shared" si="31"/>
        <v>3.9093959731543629E-2</v>
      </c>
      <c r="AZ66" s="33" t="str">
        <f t="shared" si="32"/>
        <v>No</v>
      </c>
      <c r="BA66" s="20">
        <v>0.11119999999999999</v>
      </c>
      <c r="BB66" s="27">
        <f t="shared" si="33"/>
        <v>0.1695121951219512</v>
      </c>
      <c r="BC66" s="31" t="str">
        <f t="shared" si="34"/>
        <v>No</v>
      </c>
      <c r="BD66" s="19">
        <v>0.11119999999999999</v>
      </c>
      <c r="BE66" s="35">
        <f t="shared" si="35"/>
        <v>0.1695121951219512</v>
      </c>
      <c r="BF66" s="33" t="str">
        <f t="shared" si="36"/>
        <v>No</v>
      </c>
      <c r="BG66" s="20">
        <v>1.5222</v>
      </c>
      <c r="BH66" s="27">
        <f t="shared" si="37"/>
        <v>0.47302688638334772</v>
      </c>
      <c r="BI66" s="31" t="str">
        <f t="shared" si="38"/>
        <v>No</v>
      </c>
      <c r="BJ66" s="19">
        <v>0.88219999999999998</v>
      </c>
      <c r="BK66" s="35">
        <f t="shared" si="39"/>
        <v>0.35287999999999997</v>
      </c>
      <c r="BL66" s="33" t="str">
        <f t="shared" si="40"/>
        <v>Yes</v>
      </c>
      <c r="BM66" s="20">
        <v>4.24E-2</v>
      </c>
      <c r="BN66" s="27">
        <f t="shared" si="41"/>
        <v>3.1258644536652835E-2</v>
      </c>
      <c r="BO66" s="31" t="str">
        <f t="shared" si="42"/>
        <v>No</v>
      </c>
      <c r="BP66" s="44">
        <f t="shared" si="43"/>
        <v>25.273</v>
      </c>
      <c r="BQ66" s="45">
        <f t="shared" si="44"/>
        <v>0.60767754318618028</v>
      </c>
      <c r="BR66" s="44" t="str">
        <f t="shared" si="45"/>
        <v>No</v>
      </c>
      <c r="BS66" s="19">
        <v>2.8999999999999998E-3</v>
      </c>
      <c r="BT66" s="35">
        <f t="shared" si="46"/>
        <v>4.6039053818066359E-3</v>
      </c>
      <c r="BU66" s="33" t="str">
        <f t="shared" si="47"/>
        <v>No</v>
      </c>
      <c r="BV66" s="20">
        <v>2.3799000000000001</v>
      </c>
      <c r="BW66" s="27">
        <f t="shared" si="48"/>
        <v>0.84309321354083122</v>
      </c>
      <c r="BX66" s="31" t="str">
        <f t="shared" si="49"/>
        <v>No</v>
      </c>
      <c r="BY66" s="19">
        <v>2.5</v>
      </c>
      <c r="BZ66" s="35">
        <f t="shared" si="50"/>
        <v>1</v>
      </c>
      <c r="CA66" s="33" t="str">
        <f t="shared" si="51"/>
        <v>Yes</v>
      </c>
      <c r="CB66" s="20">
        <v>0</v>
      </c>
      <c r="CC66" s="27">
        <f t="shared" si="52"/>
        <v>0</v>
      </c>
      <c r="CD66" s="31" t="str">
        <f t="shared" si="53"/>
        <v>No</v>
      </c>
      <c r="CE66" s="19">
        <v>7.1999999999999998E-3</v>
      </c>
      <c r="CF66" s="35">
        <f t="shared" si="54"/>
        <v>5.3407391582995086E-4</v>
      </c>
      <c r="CG66" s="33" t="str">
        <f t="shared" si="55"/>
        <v>No</v>
      </c>
      <c r="CH66" s="20">
        <v>1.9400000000000001E-2</v>
      </c>
      <c r="CI66" s="27">
        <f t="shared" si="56"/>
        <v>1.9576185671039355E-2</v>
      </c>
      <c r="CJ66" s="31" t="str">
        <f t="shared" si="57"/>
        <v>No</v>
      </c>
      <c r="CK66" s="19">
        <v>0.5968</v>
      </c>
      <c r="CL66" s="35">
        <f t="shared" si="58"/>
        <v>0.42072611913993652</v>
      </c>
      <c r="CM66" s="33" t="str">
        <f t="shared" si="59"/>
        <v>Yes</v>
      </c>
      <c r="CN66" s="20">
        <v>0</v>
      </c>
      <c r="CO66" s="27">
        <f t="shared" si="60"/>
        <v>0</v>
      </c>
      <c r="CP66" s="31" t="str">
        <f t="shared" si="61"/>
        <v>No</v>
      </c>
      <c r="CQ66" s="19">
        <v>0.11899999999999999</v>
      </c>
      <c r="CR66" s="35">
        <f t="shared" si="62"/>
        <v>0.12510513036164844</v>
      </c>
      <c r="CS66" s="33" t="str">
        <f t="shared" si="63"/>
        <v>No</v>
      </c>
      <c r="CT66" s="20">
        <v>0</v>
      </c>
      <c r="CU66" s="27">
        <f t="shared" si="64"/>
        <v>0</v>
      </c>
      <c r="CV66" s="31" t="str">
        <f t="shared" si="65"/>
        <v>No</v>
      </c>
      <c r="CW66" s="47">
        <f t="shared" si="66"/>
        <v>14.063000000000002</v>
      </c>
      <c r="CX66" s="48">
        <f t="shared" si="67"/>
        <v>0.5597227379626194</v>
      </c>
      <c r="CY66" s="47" t="str">
        <f t="shared" si="68"/>
        <v>No</v>
      </c>
      <c r="CZ66" s="19">
        <v>2.5</v>
      </c>
      <c r="DA66" s="35">
        <f t="shared" si="69"/>
        <v>1</v>
      </c>
      <c r="DB66" s="33" t="str">
        <f t="shared" si="70"/>
        <v>Yes</v>
      </c>
      <c r="DC66" s="20">
        <v>2.5</v>
      </c>
      <c r="DD66" s="27">
        <f t="shared" si="71"/>
        <v>1</v>
      </c>
      <c r="DE66" s="31" t="str">
        <f t="shared" si="72"/>
        <v>Yes</v>
      </c>
      <c r="DF66" s="19">
        <v>2.5</v>
      </c>
      <c r="DG66" s="35">
        <f t="shared" si="73"/>
        <v>1</v>
      </c>
      <c r="DH66" s="33" t="str">
        <f t="shared" si="74"/>
        <v>Yes</v>
      </c>
      <c r="DI66" s="20">
        <v>2.5</v>
      </c>
      <c r="DJ66" s="27">
        <f t="shared" si="75"/>
        <v>1</v>
      </c>
      <c r="DK66" s="31" t="str">
        <f t="shared" si="76"/>
        <v>Yes</v>
      </c>
      <c r="DL66" s="19">
        <v>0</v>
      </c>
      <c r="DM66" s="35">
        <f t="shared" si="77"/>
        <v>0</v>
      </c>
      <c r="DN66" s="33" t="str">
        <f t="shared" si="78"/>
        <v>No</v>
      </c>
      <c r="DO66" s="20">
        <v>2.5</v>
      </c>
      <c r="DP66" s="27">
        <f t="shared" si="79"/>
        <v>1</v>
      </c>
      <c r="DQ66" s="31" t="str">
        <f t="shared" si="80"/>
        <v>Yes</v>
      </c>
      <c r="DR66" s="19">
        <v>0.871</v>
      </c>
      <c r="DS66" s="35">
        <f t="shared" si="81"/>
        <v>0.53540693385788052</v>
      </c>
      <c r="DT66" s="33" t="str">
        <f t="shared" si="82"/>
        <v>No</v>
      </c>
      <c r="DU66" s="20">
        <v>1.0085</v>
      </c>
      <c r="DV66" s="27">
        <f t="shared" si="83"/>
        <v>0.73414864963237969</v>
      </c>
      <c r="DW66" s="31" t="str">
        <f t="shared" si="84"/>
        <v>No</v>
      </c>
      <c r="DX66" s="19">
        <v>7.3499999999999996E-2</v>
      </c>
      <c r="DY66" s="35">
        <f t="shared" si="85"/>
        <v>0.18019122333905369</v>
      </c>
      <c r="DZ66" s="33" t="str">
        <f t="shared" si="86"/>
        <v>No</v>
      </c>
      <c r="EA66" s="20">
        <v>1.5125</v>
      </c>
      <c r="EB66" s="27">
        <f t="shared" si="87"/>
        <v>0.76358037156704361</v>
      </c>
      <c r="EC66" s="31" t="str">
        <f t="shared" si="88"/>
        <v>No</v>
      </c>
      <c r="ED66" s="50">
        <f t="shared" si="89"/>
        <v>39.913750000000007</v>
      </c>
      <c r="EE66" s="51">
        <f t="shared" si="90"/>
        <v>0.96400174536992156</v>
      </c>
      <c r="EF66" s="50" t="str">
        <f t="shared" si="91"/>
        <v>No</v>
      </c>
    </row>
    <row r="67" spans="1:136" x14ac:dyDescent="0.2">
      <c r="A67" s="3">
        <v>65</v>
      </c>
      <c r="B67" s="11" t="s">
        <v>50</v>
      </c>
      <c r="C67" s="11" t="s">
        <v>103</v>
      </c>
      <c r="D67" s="3">
        <v>3</v>
      </c>
      <c r="E67" s="19">
        <v>5.4000000000000003E-3</v>
      </c>
      <c r="F67" s="14">
        <f t="shared" ref="F67:F98" si="93">(E67-0)/(0.224-0)</f>
        <v>2.4107142857142858E-2</v>
      </c>
      <c r="G67" s="17" t="str">
        <f t="shared" si="1"/>
        <v>No</v>
      </c>
      <c r="H67" s="23">
        <v>0</v>
      </c>
      <c r="I67" s="27">
        <f t="shared" si="2"/>
        <v>0</v>
      </c>
      <c r="J67" s="31" t="str">
        <f t="shared" si="3"/>
        <v>No</v>
      </c>
      <c r="K67" s="30">
        <v>0</v>
      </c>
      <c r="L67" s="14">
        <f t="shared" si="4"/>
        <v>0</v>
      </c>
      <c r="M67" s="17" t="str">
        <f t="shared" si="5"/>
        <v>No</v>
      </c>
      <c r="N67" s="20">
        <v>0.23119999999999999</v>
      </c>
      <c r="O67" s="27">
        <f t="shared" si="6"/>
        <v>0.65850185132440897</v>
      </c>
      <c r="P67" s="31" t="str">
        <f t="shared" si="7"/>
        <v>No</v>
      </c>
      <c r="Q67" s="19">
        <v>0</v>
      </c>
      <c r="R67" s="14">
        <f t="shared" si="8"/>
        <v>0</v>
      </c>
      <c r="S67" s="17" t="str">
        <f t="shared" si="9"/>
        <v>No</v>
      </c>
      <c r="T67" s="20">
        <v>1.9932000000000001</v>
      </c>
      <c r="U67" s="27">
        <f t="shared" si="10"/>
        <v>1</v>
      </c>
      <c r="V67" s="31" t="str">
        <f t="shared" si="11"/>
        <v>Yes</v>
      </c>
      <c r="W67" s="19">
        <v>1.4942</v>
      </c>
      <c r="X67" s="14">
        <f t="shared" si="12"/>
        <v>0.2785760413303196</v>
      </c>
      <c r="Y67" s="17" t="str">
        <f t="shared" si="13"/>
        <v>No</v>
      </c>
      <c r="Z67" s="20">
        <v>0.11360000000000001</v>
      </c>
      <c r="AA67" s="27">
        <f t="shared" si="14"/>
        <v>9.4706127553147154E-2</v>
      </c>
      <c r="AB67" s="31" t="str">
        <f t="shared" si="15"/>
        <v>No</v>
      </c>
      <c r="AC67" s="19">
        <v>0</v>
      </c>
      <c r="AD67" s="14">
        <f t="shared" si="16"/>
        <v>0</v>
      </c>
      <c r="AE67" s="17" t="str">
        <f t="shared" si="17"/>
        <v>No</v>
      </c>
      <c r="AF67" s="20">
        <v>0</v>
      </c>
      <c r="AG67" s="27">
        <f t="shared" si="18"/>
        <v>0</v>
      </c>
      <c r="AH67" s="31" t="str">
        <f t="shared" si="19"/>
        <v>No</v>
      </c>
      <c r="AI67" s="41">
        <f t="shared" si="20"/>
        <v>9.5940000000000012</v>
      </c>
      <c r="AJ67" s="42">
        <f t="shared" si="21"/>
        <v>0.44292355371900832</v>
      </c>
      <c r="AK67" s="41" t="str">
        <f t="shared" si="22"/>
        <v>No</v>
      </c>
      <c r="AL67" s="19">
        <v>2.3437999999999999</v>
      </c>
      <c r="AM67" s="35">
        <f t="shared" si="23"/>
        <v>0.94594828331747816</v>
      </c>
      <c r="AN67" s="33" t="str">
        <f t="shared" si="24"/>
        <v>Yes</v>
      </c>
      <c r="AO67" s="20">
        <v>1.875</v>
      </c>
      <c r="AP67" s="27">
        <f t="shared" si="25"/>
        <v>0.75</v>
      </c>
      <c r="AQ67" s="31" t="str">
        <f t="shared" si="26"/>
        <v>Yes</v>
      </c>
      <c r="AR67" s="19">
        <v>2.4449999999999998</v>
      </c>
      <c r="AS67" s="35">
        <f t="shared" si="27"/>
        <v>0.97831306017925723</v>
      </c>
      <c r="AT67" s="33" t="str">
        <f t="shared" si="28"/>
        <v>Yes</v>
      </c>
      <c r="AU67" s="20">
        <v>0.33700000000000002</v>
      </c>
      <c r="AV67" s="27">
        <f t="shared" si="29"/>
        <v>0.1699687174139729</v>
      </c>
      <c r="AW67" s="31" t="str">
        <f t="shared" si="30"/>
        <v>No</v>
      </c>
      <c r="AX67" s="19">
        <v>0.1154</v>
      </c>
      <c r="AY67" s="35">
        <f t="shared" si="31"/>
        <v>0.19362416107382552</v>
      </c>
      <c r="AZ67" s="33" t="str">
        <f t="shared" si="32"/>
        <v>No</v>
      </c>
      <c r="BA67" s="20">
        <v>0.1991</v>
      </c>
      <c r="BB67" s="27">
        <f t="shared" si="33"/>
        <v>0.30350609756097557</v>
      </c>
      <c r="BC67" s="31" t="str">
        <f t="shared" si="34"/>
        <v>No</v>
      </c>
      <c r="BD67" s="19">
        <v>0.1991</v>
      </c>
      <c r="BE67" s="35">
        <f t="shared" si="35"/>
        <v>0.30350609756097557</v>
      </c>
      <c r="BF67" s="33" t="str">
        <f t="shared" si="36"/>
        <v>No</v>
      </c>
      <c r="BG67" s="20">
        <v>1.4637</v>
      </c>
      <c r="BH67" s="27">
        <f t="shared" si="37"/>
        <v>0.43920208152645268</v>
      </c>
      <c r="BI67" s="31" t="str">
        <f t="shared" si="38"/>
        <v>No</v>
      </c>
      <c r="BJ67" s="19">
        <v>0.15</v>
      </c>
      <c r="BK67" s="35">
        <f t="shared" si="39"/>
        <v>0.06</v>
      </c>
      <c r="BL67" s="33" t="str">
        <f t="shared" si="40"/>
        <v>No</v>
      </c>
      <c r="BM67" s="20">
        <v>0.2253</v>
      </c>
      <c r="BN67" s="27">
        <f t="shared" si="41"/>
        <v>0.19990779160903641</v>
      </c>
      <c r="BO67" s="31" t="str">
        <f t="shared" si="42"/>
        <v>No</v>
      </c>
      <c r="BP67" s="44">
        <f t="shared" si="43"/>
        <v>23.383500000000002</v>
      </c>
      <c r="BQ67" s="45">
        <f t="shared" si="44"/>
        <v>0.45497525002525513</v>
      </c>
      <c r="BR67" s="44" t="str">
        <f t="shared" si="45"/>
        <v>No</v>
      </c>
      <c r="BS67" s="19">
        <v>3.3E-3</v>
      </c>
      <c r="BT67" s="35">
        <f t="shared" si="46"/>
        <v>5.2389268137799649E-3</v>
      </c>
      <c r="BU67" s="33" t="str">
        <f t="shared" si="47"/>
        <v>No</v>
      </c>
      <c r="BV67" s="20">
        <v>2.4034</v>
      </c>
      <c r="BW67" s="27">
        <f t="shared" si="48"/>
        <v>0.8807957644793839</v>
      </c>
      <c r="BX67" s="31" t="str">
        <f t="shared" si="49"/>
        <v>No</v>
      </c>
      <c r="BY67" s="19">
        <v>1.25</v>
      </c>
      <c r="BZ67" s="35">
        <f t="shared" si="50"/>
        <v>0.5</v>
      </c>
      <c r="CA67" s="33" t="str">
        <f t="shared" si="51"/>
        <v>Yes</v>
      </c>
      <c r="CB67" s="20">
        <v>0.09</v>
      </c>
      <c r="CC67" s="27">
        <f t="shared" si="52"/>
        <v>0.17814726840855108</v>
      </c>
      <c r="CD67" s="31" t="str">
        <f t="shared" si="53"/>
        <v>No</v>
      </c>
      <c r="CE67" s="19">
        <v>4.5400000000000003E-2</v>
      </c>
      <c r="CF67" s="35">
        <f t="shared" si="54"/>
        <v>2.0935697500534076E-2</v>
      </c>
      <c r="CG67" s="33" t="str">
        <f t="shared" si="55"/>
        <v>No</v>
      </c>
      <c r="CH67" s="20">
        <v>0.1676</v>
      </c>
      <c r="CI67" s="27">
        <f t="shared" si="56"/>
        <v>0.31866801210898082</v>
      </c>
      <c r="CJ67" s="31" t="str">
        <f t="shared" si="57"/>
        <v>No</v>
      </c>
      <c r="CK67" s="19">
        <v>0</v>
      </c>
      <c r="CL67" s="35">
        <f t="shared" si="58"/>
        <v>0</v>
      </c>
      <c r="CM67" s="33" t="str">
        <f t="shared" si="59"/>
        <v>No</v>
      </c>
      <c r="CN67" s="20">
        <v>0</v>
      </c>
      <c r="CO67" s="27">
        <f t="shared" si="60"/>
        <v>0</v>
      </c>
      <c r="CP67" s="31" t="str">
        <f t="shared" si="61"/>
        <v>No</v>
      </c>
      <c r="CQ67" s="19">
        <v>0.3569</v>
      </c>
      <c r="CR67" s="35">
        <f t="shared" si="62"/>
        <v>0.62531539108494527</v>
      </c>
      <c r="CS67" s="33" t="str">
        <f t="shared" si="63"/>
        <v>No</v>
      </c>
      <c r="CT67" s="20">
        <v>5.3199999999999997E-2</v>
      </c>
      <c r="CU67" s="27">
        <f t="shared" si="64"/>
        <v>9.9105812220566303E-2</v>
      </c>
      <c r="CV67" s="31" t="str">
        <f t="shared" si="65"/>
        <v>No</v>
      </c>
      <c r="CW67" s="47">
        <f t="shared" si="66"/>
        <v>10.924500000000002</v>
      </c>
      <c r="CX67" s="48">
        <f t="shared" si="67"/>
        <v>0.33773628277898626</v>
      </c>
      <c r="CY67" s="47" t="str">
        <f t="shared" si="68"/>
        <v>No</v>
      </c>
      <c r="CZ67" s="19">
        <v>2.5</v>
      </c>
      <c r="DA67" s="35">
        <f t="shared" si="69"/>
        <v>1</v>
      </c>
      <c r="DB67" s="33" t="str">
        <f t="shared" si="70"/>
        <v>Yes</v>
      </c>
      <c r="DC67" s="20">
        <v>2.5</v>
      </c>
      <c r="DD67" s="27">
        <f t="shared" si="71"/>
        <v>1</v>
      </c>
      <c r="DE67" s="31" t="str">
        <f t="shared" si="72"/>
        <v>Yes</v>
      </c>
      <c r="DF67" s="19">
        <v>2.5</v>
      </c>
      <c r="DG67" s="35">
        <f t="shared" si="73"/>
        <v>1</v>
      </c>
      <c r="DH67" s="33" t="str">
        <f t="shared" si="74"/>
        <v>Yes</v>
      </c>
      <c r="DI67" s="20">
        <v>2.5</v>
      </c>
      <c r="DJ67" s="27">
        <f t="shared" si="75"/>
        <v>1</v>
      </c>
      <c r="DK67" s="31" t="str">
        <f t="shared" si="76"/>
        <v>Yes</v>
      </c>
      <c r="DL67" s="19">
        <v>1.9E-3</v>
      </c>
      <c r="DM67" s="35">
        <f t="shared" si="77"/>
        <v>2.1348314606741574E-2</v>
      </c>
      <c r="DN67" s="33" t="str">
        <f t="shared" si="78"/>
        <v>No</v>
      </c>
      <c r="DO67" s="20">
        <v>2.5</v>
      </c>
      <c r="DP67" s="27">
        <f t="shared" si="79"/>
        <v>1</v>
      </c>
      <c r="DQ67" s="31" t="str">
        <f t="shared" si="80"/>
        <v>Yes</v>
      </c>
      <c r="DR67" s="19">
        <v>0.87490000000000001</v>
      </c>
      <c r="DS67" s="35">
        <f t="shared" si="81"/>
        <v>0.53780427833784117</v>
      </c>
      <c r="DT67" s="33" t="str">
        <f t="shared" si="82"/>
        <v>No</v>
      </c>
      <c r="DU67" s="20">
        <v>0.9738</v>
      </c>
      <c r="DV67" s="27">
        <f t="shared" si="83"/>
        <v>0.70888840358156802</v>
      </c>
      <c r="DW67" s="31" t="str">
        <f t="shared" si="84"/>
        <v>No</v>
      </c>
      <c r="DX67" s="19">
        <v>3.61E-2</v>
      </c>
      <c r="DY67" s="35">
        <f t="shared" si="85"/>
        <v>8.8502083844079441E-2</v>
      </c>
      <c r="DZ67" s="33" t="str">
        <f t="shared" si="86"/>
        <v>No</v>
      </c>
      <c r="EA67" s="20">
        <v>1.0037</v>
      </c>
      <c r="EB67" s="27">
        <f t="shared" si="87"/>
        <v>0.50671445880452348</v>
      </c>
      <c r="EC67" s="31" t="str">
        <f t="shared" si="88"/>
        <v>No</v>
      </c>
      <c r="ED67" s="50">
        <f t="shared" si="89"/>
        <v>38.475999999999999</v>
      </c>
      <c r="EE67" s="51">
        <f t="shared" si="90"/>
        <v>0.91753127121109268</v>
      </c>
      <c r="EF67" s="50" t="str">
        <f t="shared" si="91"/>
        <v>No</v>
      </c>
    </row>
    <row r="68" spans="1:136" x14ac:dyDescent="0.2">
      <c r="A68" s="3">
        <v>66</v>
      </c>
      <c r="B68" s="11" t="s">
        <v>48</v>
      </c>
      <c r="C68" s="11" t="s">
        <v>103</v>
      </c>
      <c r="D68" s="3">
        <v>3</v>
      </c>
      <c r="E68" s="19">
        <v>1.6000000000000001E-3</v>
      </c>
      <c r="F68" s="14">
        <f t="shared" si="93"/>
        <v>7.1428571428571426E-3</v>
      </c>
      <c r="G68" s="17" t="str">
        <f t="shared" ref="G68:G127" si="94">IF(AND(F68&lt;=1,F68&gt;=0.179910714285714), "Yes","No")</f>
        <v>No</v>
      </c>
      <c r="H68" s="23">
        <v>2.8999999999999998E-3</v>
      </c>
      <c r="I68" s="27">
        <f t="shared" ref="I68:I127" si="95">(H68-0)/(1.2511-0)</f>
        <v>2.3179601950283745E-3</v>
      </c>
      <c r="J68" s="31" t="str">
        <f t="shared" ref="J68:J127" si="96">IF(AND(I68&lt;=1,I68&gt;=0.0398849012868676), "Yes","No")</f>
        <v>No</v>
      </c>
      <c r="K68" s="30">
        <v>0</v>
      </c>
      <c r="L68" s="14">
        <f t="shared" ref="L68:L127" si="97">(K68-0)/(1.2412-0)</f>
        <v>0</v>
      </c>
      <c r="M68" s="17" t="str">
        <f t="shared" ref="M68:M127" si="98">IF(AND(L68&lt;=1,L68&gt;=0.179181437318724), "Yes","No")</f>
        <v>No</v>
      </c>
      <c r="N68" s="20">
        <v>1.5599999999999999E-2</v>
      </c>
      <c r="O68" s="27">
        <f t="shared" ref="O68:O127" si="99">(N68-0)/(0.3511-0)</f>
        <v>4.4431785816006833E-2</v>
      </c>
      <c r="P68" s="31" t="str">
        <f t="shared" ref="P68:P127" si="100">IF(AND(O68&lt;=1,O68&gt;=0.690971233266875), "Yes","No")</f>
        <v>No</v>
      </c>
      <c r="Q68" s="19">
        <v>7.7000000000000002E-3</v>
      </c>
      <c r="R68" s="14">
        <f t="shared" ref="R68:R127" si="101">(Q68-0)/(0.2568-0)</f>
        <v>2.9984423676012464E-2</v>
      </c>
      <c r="S68" s="17" t="str">
        <f t="shared" ref="S68:S127" si="102">IF(AND(R68&lt;=1,R68&gt;=0.462227414330218), "Yes","No")</f>
        <v>No</v>
      </c>
      <c r="T68" s="20">
        <v>1.7567999999999999</v>
      </c>
      <c r="U68" s="27">
        <f t="shared" ref="U68:U127" si="103">(T68-0)/(1.9932-0)</f>
        <v>0.88139674894641773</v>
      </c>
      <c r="V68" s="31" t="str">
        <f t="shared" ref="V68:V127" si="104">IF(AND(U68&lt;=1,U68&gt;0), "Yes","No")</f>
        <v>Yes</v>
      </c>
      <c r="W68" s="19">
        <v>2.3407</v>
      </c>
      <c r="X68" s="14">
        <f t="shared" ref="X68:X127" si="105">(W68-1.1491)/(2.3879-1.1491)</f>
        <v>0.96189861155957368</v>
      </c>
      <c r="Y68" s="17" t="str">
        <f t="shared" ref="Y68:Y127" si="106">IF(AND(X68&lt;=1,X68&gt;=0.965208266063933), "Yes","No")</f>
        <v>No</v>
      </c>
      <c r="Z68" s="20">
        <v>0.1389</v>
      </c>
      <c r="AA68" s="27">
        <f t="shared" ref="AA68:AA127" si="107">(Z68-0)/(1.1995-0)</f>
        <v>0.11579824927052938</v>
      </c>
      <c r="AB68" s="31" t="str">
        <f t="shared" ref="AB68:AB127" si="108">IF(AND(AA68&lt;=1,AA68&gt;=0.389495623176323), "Yes","No")</f>
        <v>No</v>
      </c>
      <c r="AC68" s="19">
        <v>2.5999999999999999E-3</v>
      </c>
      <c r="AD68" s="14">
        <f t="shared" ref="AD68:AD127" si="109">(AC68-0)/(0.3915-0)</f>
        <v>6.6411238825031926E-3</v>
      </c>
      <c r="AE68" s="17" t="str">
        <f t="shared" ref="AE68:AE127" si="110">IF(AND(AD68&lt;=1,AD68&gt;=0.0383141762452107), "Yes","No")</f>
        <v>No</v>
      </c>
      <c r="AF68" s="20">
        <v>3.8999999999999998E-3</v>
      </c>
      <c r="AG68" s="27">
        <f t="shared" ref="AG68:AG127" si="111">(AF68-0)/(0.1288-0)</f>
        <v>3.027950310559006E-2</v>
      </c>
      <c r="AH68" s="31" t="str">
        <f t="shared" ref="AH68:AH127" si="112">IF(AND(AG68&lt;=1,AG68&gt;=0.229037267080745), "Yes","No")</f>
        <v>No</v>
      </c>
      <c r="AI68" s="41">
        <f t="shared" ref="AI68:AI127" si="113">(E68*2.5)+(H68*2.5)+(K68*2.5)+(N68*2.5)+(Q68*2.5)+(T68*2.5)+(W68*2.5)+(Z68*2.5)+(AC68*2.5)+(AF68*2.5)</f>
        <v>10.676750000000002</v>
      </c>
      <c r="AJ68" s="42">
        <f t="shared" ref="AJ68:AJ127" si="114">(AI68-4.449)/(16.065-4.449)</f>
        <v>0.53613550275482103</v>
      </c>
      <c r="AK68" s="41" t="str">
        <f t="shared" ref="AK68:AK127" si="115">IF(AND(AJ68&lt;=1,AJ68&gt;=0.714402548209366), "Yes","No")</f>
        <v>No</v>
      </c>
      <c r="AL68" s="19">
        <v>2.375</v>
      </c>
      <c r="AM68" s="35">
        <f t="shared" ref="AM68:AM127" si="116">(AL68-1.25)/(2.4063-1.25)</f>
        <v>0.9729309002853932</v>
      </c>
      <c r="AN68" s="33" t="str">
        <f t="shared" ref="AN68:AN127" si="117">IF(AND(AM68&lt;=1,AM68&gt;=0.756724033555306), "Yes","No")</f>
        <v>Yes</v>
      </c>
      <c r="AO68" s="20">
        <v>0.625</v>
      </c>
      <c r="AP68" s="27">
        <f t="shared" ref="AP68:AP127" si="118">(AO68-0)/(2.5-0)</f>
        <v>0.25</v>
      </c>
      <c r="AQ68" s="31" t="str">
        <f t="shared" ref="AQ68:AQ127" si="119">IF(AND(AP68&lt;=1,AP68&gt;0), "Yes","No")</f>
        <v>Yes</v>
      </c>
      <c r="AR68" s="19">
        <v>2.2450999999999999</v>
      </c>
      <c r="AS68" s="35">
        <f t="shared" ref="AS68:AS127" si="120">(AR68-0)/(2.4992-0)</f>
        <v>0.89832746478873227</v>
      </c>
      <c r="AT68" s="33" t="str">
        <f t="shared" ref="AT68:AT127" si="121">IF(AND(AS68&lt;=1,AS68&gt;=0.967949743918054), "Yes","No")</f>
        <v>No</v>
      </c>
      <c r="AU68" s="20">
        <v>0.60489999999999999</v>
      </c>
      <c r="AV68" s="27">
        <f t="shared" ref="AV68:AV127" si="122">(AU68-0.174)/(1.133-0.174)</f>
        <v>0.44932221063607924</v>
      </c>
      <c r="AW68" s="31" t="str">
        <f t="shared" ref="AW68:AW127" si="123">IF(AND(AV68&lt;=1,AV68&gt;=0.849009384775808), "Yes","No")</f>
        <v>No</v>
      </c>
      <c r="AX68" s="19">
        <v>6.1199999999999997E-2</v>
      </c>
      <c r="AY68" s="35">
        <f t="shared" ref="AY68:AY127" si="124">(AX68-0)/(0.596-0)</f>
        <v>0.10268456375838926</v>
      </c>
      <c r="AZ68" s="33" t="str">
        <f t="shared" ref="AZ68:AZ127" si="125">IF(AND(AY68&lt;=1,AY68&gt;=0.338590604026846), "Yes","No")</f>
        <v>No</v>
      </c>
      <c r="BA68" s="20">
        <v>0.17960000000000001</v>
      </c>
      <c r="BB68" s="27">
        <f t="shared" ref="BB68:BB127" si="126">(BA68-0)/(0.656-0)</f>
        <v>0.27378048780487807</v>
      </c>
      <c r="BC68" s="31" t="str">
        <f t="shared" ref="BC68:BC127" si="127">IF(AND(BB68&lt;=1,BB68&gt;=0.533536585365854), "Yes","No")</f>
        <v>No</v>
      </c>
      <c r="BD68" s="19">
        <v>0.17960000000000001</v>
      </c>
      <c r="BE68" s="35">
        <f t="shared" ref="BE68:BE127" si="128">(BD68-0)/(0.656-0)</f>
        <v>0.27378048780487807</v>
      </c>
      <c r="BF68" s="33" t="str">
        <f t="shared" ref="BF68:BF127" si="129">IF(AND(BE68&lt;=1,BE68&gt;=0.533536585365854), "Yes","No")</f>
        <v>No</v>
      </c>
      <c r="BG68" s="20">
        <v>1.4052</v>
      </c>
      <c r="BH68" s="27">
        <f t="shared" ref="BH68:BH127" si="130">(BG68-0.7041)/(2.4336-0.7041)</f>
        <v>0.40537727666955764</v>
      </c>
      <c r="BI68" s="31" t="str">
        <f t="shared" ref="BI68:BI127" si="131">IF(AND(BH68&lt;=1,BH68&gt;=0.913963573287077), "Yes","No")</f>
        <v>No</v>
      </c>
      <c r="BJ68" s="19">
        <v>0.1583</v>
      </c>
      <c r="BK68" s="35">
        <f t="shared" ref="BK68:BK127" si="132">(BJ68-0)/(2.5-0)</f>
        <v>6.3320000000000001E-2</v>
      </c>
      <c r="BL68" s="33" t="str">
        <f t="shared" ref="BL68:BL127" si="133">IF(AND(BK68&lt;=1,BK68&gt;=0.2716), "Yes","No")</f>
        <v>No</v>
      </c>
      <c r="BM68" s="20">
        <v>0.25779999999999997</v>
      </c>
      <c r="BN68" s="27">
        <f t="shared" ref="BN68:BN127" si="134">(BM68-0.0085)/(1.093-0.0085)</f>
        <v>0.22987551867219913</v>
      </c>
      <c r="BO68" s="31" t="str">
        <f t="shared" ref="BO68:BO127" si="135">IF(AND(BN68&lt;=1,BN68&gt;=0.563485477178423), "Yes","No")</f>
        <v>No</v>
      </c>
      <c r="BP68" s="44">
        <f t="shared" ref="BP68:BP127" si="136">(AL68*2.5)+(AO68*2.5)+(AR68*2.5)+(AU68*2.5)+(AX68*2.5)+(BA68*2.5)+(BD68*2.5)+(BG68*2.5)+(BJ68*2.5)+(BM68*2.5)</f>
        <v>20.22925</v>
      </c>
      <c r="BQ68" s="45">
        <f t="shared" ref="BQ68:BQ127" si="137">(BP68-17.75375)/(30.1275-17.75375)</f>
        <v>0.2000606121830488</v>
      </c>
      <c r="BR68" s="44" t="str">
        <f t="shared" ref="BR68:BR127" si="138">IF(AND(BQ68&lt;=1,BQ68&gt;=0.811112233558945), "Yes","No")</f>
        <v>No</v>
      </c>
      <c r="BS68" s="19">
        <v>2.5999999999999999E-3</v>
      </c>
      <c r="BT68" s="35">
        <f t="shared" ref="BT68:BT127" si="139">(BS68-0)/(0.6299-0)</f>
        <v>4.127639307826639E-3</v>
      </c>
      <c r="BU68" s="33" t="str">
        <f t="shared" ref="BU68:BU127" si="140">IF(AND(BT68&lt;=1,BT68&gt;=0.0166693125892999), "Yes","No")</f>
        <v>No</v>
      </c>
      <c r="BV68" s="20">
        <v>2.3582999999999998</v>
      </c>
      <c r="BW68" s="27">
        <f t="shared" ref="BW68:BW127" si="141">(BV68-1.8544)/(2.4777-1.8544)</f>
        <v>0.80843895395475662</v>
      </c>
      <c r="BX68" s="31" t="str">
        <f t="shared" ref="BX68:BX127" si="142">IF(AND(BW68&lt;=1,BW68&gt;=0.965024867639981), "Yes","No")</f>
        <v>No</v>
      </c>
      <c r="BY68" s="19">
        <v>2.5</v>
      </c>
      <c r="BZ68" s="35">
        <f t="shared" ref="BZ68:BZ127" si="143">(BY68-0)/(2.5-0)</f>
        <v>1</v>
      </c>
      <c r="CA68" s="33" t="str">
        <f t="shared" ref="CA68:CA127" si="144">IF(AND(BZ68&lt;=1,BZ68&gt;0), "Yes","No")</f>
        <v>Yes</v>
      </c>
      <c r="CB68" s="20">
        <v>3.1099999999999999E-2</v>
      </c>
      <c r="CC68" s="27">
        <f t="shared" ref="CC68:CC127" si="145">(CB68-0)/(0.5052-0)</f>
        <v>6.1559778305621538E-2</v>
      </c>
      <c r="CD68" s="31" t="str">
        <f t="shared" ref="CD68:CD127" si="146">IF(AND(CC68&lt;=1,CC68&gt;=0.407561361836896), "Yes","No")</f>
        <v>No</v>
      </c>
      <c r="CE68" s="19">
        <v>5.0099999999999999E-2</v>
      </c>
      <c r="CF68" s="35">
        <f t="shared" ref="CF68:CF127" si="147">(CE68-0.0062)/(1.8786-0.0062)</f>
        <v>2.3445844904934843E-2</v>
      </c>
      <c r="CG68" s="33" t="str">
        <f t="shared" ref="CG68:CG127" si="148">IF(AND(CF68&lt;=1,CF68&gt;=0.11268959624012), "Yes","No")</f>
        <v>No</v>
      </c>
      <c r="CH68" s="20">
        <v>3.7199999999999997E-2</v>
      </c>
      <c r="CI68" s="27">
        <f t="shared" ref="CI68:CI127" si="149">(CH68-0.0097)/(0.5052-0.0097)</f>
        <v>5.5499495459132187E-2</v>
      </c>
      <c r="CJ68" s="31" t="str">
        <f t="shared" ref="CJ68:CJ127" si="150">IF(AND(CI68&lt;=1,CI68&gt;=0.447023208879919), "Yes","No")</f>
        <v>No</v>
      </c>
      <c r="CK68" s="19">
        <v>0.1201</v>
      </c>
      <c r="CL68" s="35">
        <f t="shared" ref="CL68:CL127" si="151">(CK68-0)/(1.4185-0)</f>
        <v>8.4666901656679588E-2</v>
      </c>
      <c r="CM68" s="33" t="str">
        <f t="shared" ref="CM68:CM127" si="152">IF(AND(CL68&lt;=1,CL68&gt;=0.400140994007755), "Yes","No")</f>
        <v>No</v>
      </c>
      <c r="CN68" s="20">
        <v>0</v>
      </c>
      <c r="CO68" s="27">
        <f t="shared" ref="CO68:CO127" si="153">(CN68-0)/(0.2079-0)</f>
        <v>0</v>
      </c>
      <c r="CP68" s="31" t="str">
        <f t="shared" ref="CP68:CP127" si="154">IF(AND(CO68&lt;=1,CO68&gt;=0.139490139490139), "Yes","No")</f>
        <v>No</v>
      </c>
      <c r="CQ68" s="19">
        <v>0.43940000000000001</v>
      </c>
      <c r="CR68" s="35">
        <f t="shared" ref="CR68:CR127" si="155">(CQ68-0.0595)/(0.5351-0.0595)</f>
        <v>0.79878048780487809</v>
      </c>
      <c r="CS68" s="33" t="str">
        <f t="shared" ref="CS68:CS127" si="156">IF(AND(CR68&lt;=1,CR68&gt;=0.67367535744323), "Yes","No")</f>
        <v>Yes</v>
      </c>
      <c r="CT68" s="20">
        <v>2.6599999999999999E-2</v>
      </c>
      <c r="CU68" s="27">
        <f t="shared" ref="CU68:CU127" si="157">(CT68-0)/(0.5368-0)</f>
        <v>4.9552906110283151E-2</v>
      </c>
      <c r="CV68" s="31" t="str">
        <f t="shared" ref="CV68:CV127" si="158">IF(AND(CU68&lt;=1,CU68&gt;=0.357861400894188), "Yes","No")</f>
        <v>No</v>
      </c>
      <c r="CW68" s="47">
        <f t="shared" ref="CW68:CW127" si="159">(BS68*2.5)+(BV68*2.5)+(BY68*2.5)+(CB68*2.5)+(CE68*2.5)+(CH68*2.5)+(CK68*2.5)+(CN68*2.5)+(CQ68*2.5)+(CT68*2.5)</f>
        <v>13.913499999999997</v>
      </c>
      <c r="CX68" s="48">
        <f t="shared" ref="CX68:CX127" si="160">(CW68-6.1495)/(20.28775-6.1495)</f>
        <v>0.54914858628189467</v>
      </c>
      <c r="CY68" s="47" t="str">
        <f t="shared" ref="CY68:CY127" si="161">IF(AND(CX68&lt;=1,CX68&gt;=0.682351068908811), "Yes","No")</f>
        <v>No</v>
      </c>
      <c r="CZ68" s="19">
        <v>2.5</v>
      </c>
      <c r="DA68" s="35">
        <f t="shared" ref="DA68:DA127" si="162">(CZ68-0)/(2.5-0)</f>
        <v>1</v>
      </c>
      <c r="DB68" s="33" t="str">
        <f t="shared" ref="DB68:DB127" si="163">IF(AND(DA68&lt;=1,DA68&gt;0), "Yes","No")</f>
        <v>Yes</v>
      </c>
      <c r="DC68" s="20">
        <v>2.5</v>
      </c>
      <c r="DD68" s="27">
        <f t="shared" ref="DD68:DD127" si="164">(DC68-0)/(2.5-0)</f>
        <v>1</v>
      </c>
      <c r="DE68" s="31" t="str">
        <f t="shared" ref="DE68:DE127" si="165">IF(AND(DD68&lt;=1,DD68&gt;0), "Yes","No")</f>
        <v>Yes</v>
      </c>
      <c r="DF68" s="19">
        <v>2.5</v>
      </c>
      <c r="DG68" s="35">
        <f t="shared" ref="DG68:DG127" si="166">(DF68-0)/(2.5-0)</f>
        <v>1</v>
      </c>
      <c r="DH68" s="33" t="str">
        <f t="shared" ref="DH68:DH127" si="167">IF(AND(DG68&lt;=1,DG68&gt;0), "Yes","No")</f>
        <v>Yes</v>
      </c>
      <c r="DI68" s="20">
        <v>2.5</v>
      </c>
      <c r="DJ68" s="27">
        <f t="shared" ref="DJ68:DJ127" si="168">(DI68-0)/(2.5-0)</f>
        <v>1</v>
      </c>
      <c r="DK68" s="31" t="str">
        <f t="shared" ref="DK68:DK127" si="169">IF(AND(DJ68&lt;=1,DJ68&gt;0), "Yes","No")</f>
        <v>Yes</v>
      </c>
      <c r="DL68" s="19">
        <v>2.2000000000000001E-3</v>
      </c>
      <c r="DM68" s="35">
        <f t="shared" ref="DM68:DM127" si="170">(DL68-0)/(0.089-0)</f>
        <v>2.4719101123595509E-2</v>
      </c>
      <c r="DN68" s="33" t="str">
        <f t="shared" ref="DN68:DN127" si="171">IF(AND(DM68&lt;=1,DM68&gt;=0.134831460674157), "Yes","No")</f>
        <v>No</v>
      </c>
      <c r="DO68" s="20">
        <v>2.5</v>
      </c>
      <c r="DP68" s="27">
        <f t="shared" ref="DP68:DP127" si="172">(DO68-0)/(2.5-0)</f>
        <v>1</v>
      </c>
      <c r="DQ68" s="31" t="str">
        <f t="shared" ref="DQ68:DQ127" si="173">IF(AND(DP68&lt;=1,DP68&gt;0), "Yes","No")</f>
        <v>Yes</v>
      </c>
      <c r="DR68" s="19">
        <v>0.86909999999999998</v>
      </c>
      <c r="DS68" s="35">
        <f t="shared" ref="DS68:DS127" si="174">(DR68-0)/(1.6268-0)</f>
        <v>0.5342389968035407</v>
      </c>
      <c r="DT68" s="33" t="str">
        <f t="shared" ref="DT68:DT127" si="175">IF(AND(DS68&lt;=1,DS68&gt;=0.569154167691173), "Yes","No")</f>
        <v>No</v>
      </c>
      <c r="DU68" s="20">
        <v>0.98270000000000002</v>
      </c>
      <c r="DV68" s="27">
        <f t="shared" ref="DV68:DV127" si="176">(DU68-0)/(1.3737-0)</f>
        <v>0.71536725631506159</v>
      </c>
      <c r="DW68" s="31" t="str">
        <f t="shared" ref="DW68:DW127" si="177">IF(AND(DV68&lt;=1,DV68&gt;=0.74601441362743), "Yes","No")</f>
        <v>No</v>
      </c>
      <c r="DX68" s="19">
        <v>7.6499999999999999E-2</v>
      </c>
      <c r="DY68" s="35">
        <f t="shared" ref="DY68:DY127" si="178">(DX68-0)/(0.4079-0)</f>
        <v>0.187545967148811</v>
      </c>
      <c r="DZ68" s="33" t="str">
        <f t="shared" ref="DZ68:DZ127" si="179">IF(AND(DY68&lt;=1,DY68&gt;=0.518264280460897), "Yes","No")</f>
        <v>No</v>
      </c>
      <c r="EA68" s="20">
        <v>1.5791999999999999</v>
      </c>
      <c r="EB68" s="27">
        <f t="shared" ref="EB68:EB127" si="180">(EA68-0)/(1.9808-0)</f>
        <v>0.7972536348949919</v>
      </c>
      <c r="EC68" s="31" t="str">
        <f t="shared" ref="EC68:EC127" si="181">IF(AND(EB68&lt;=1,EB68&gt;=0.798263327948304), "Yes","No")</f>
        <v>No</v>
      </c>
      <c r="ED68" s="50">
        <f t="shared" ref="ED68:ED127" si="182">(CZ68*2.5)+(DC68*2.5)+(DF68*2.5)+(DI68*2.5)+(DL68*2.5)+(DO68*2.5)+(DR68*2.5)+(DU68*2.5)+(DX68*2.5)+(EA68*2.5)</f>
        <v>40.024249999999995</v>
      </c>
      <c r="EE68" s="51">
        <f t="shared" ref="EE68:EE127" si="183">(ED68-10.0885)/(41.0275-10.0885)</f>
        <v>0.9675732893758684</v>
      </c>
      <c r="EF68" s="50" t="str">
        <f t="shared" ref="EF68:EF127" si="184">IF(AND(EE68&lt;=1,EE68&gt;=0.974805261967097), "Yes","No")</f>
        <v>No</v>
      </c>
    </row>
    <row r="69" spans="1:136" x14ac:dyDescent="0.2">
      <c r="A69" s="3">
        <v>67</v>
      </c>
      <c r="B69" s="11" t="s">
        <v>50</v>
      </c>
      <c r="C69" s="11" t="s">
        <v>104</v>
      </c>
      <c r="D69" s="3">
        <v>3</v>
      </c>
      <c r="E69" s="19">
        <v>1.1000000000000001E-3</v>
      </c>
      <c r="F69" s="14">
        <f t="shared" si="93"/>
        <v>4.9107142857142856E-3</v>
      </c>
      <c r="G69" s="17" t="str">
        <f t="shared" si="94"/>
        <v>No</v>
      </c>
      <c r="H69" s="23">
        <v>4.4000000000000003E-3</v>
      </c>
      <c r="I69" s="27">
        <f t="shared" si="95"/>
        <v>3.5169051234913277E-3</v>
      </c>
      <c r="J69" s="31" t="str">
        <f t="shared" si="96"/>
        <v>No</v>
      </c>
      <c r="K69" s="30">
        <v>0</v>
      </c>
      <c r="L69" s="14">
        <f t="shared" si="97"/>
        <v>0</v>
      </c>
      <c r="M69" s="17" t="str">
        <f t="shared" si="98"/>
        <v>No</v>
      </c>
      <c r="N69" s="20">
        <v>8.7800000000000003E-2</v>
      </c>
      <c r="O69" s="27">
        <f t="shared" si="99"/>
        <v>0.25007120478496153</v>
      </c>
      <c r="P69" s="31" t="str">
        <f t="shared" si="100"/>
        <v>No</v>
      </c>
      <c r="Q69" s="19">
        <v>1.2E-2</v>
      </c>
      <c r="R69" s="14">
        <f t="shared" si="101"/>
        <v>4.6728971962616828E-2</v>
      </c>
      <c r="S69" s="17" t="str">
        <f t="shared" si="102"/>
        <v>No</v>
      </c>
      <c r="T69" s="20">
        <v>1.9932000000000001</v>
      </c>
      <c r="U69" s="27">
        <f t="shared" si="103"/>
        <v>1</v>
      </c>
      <c r="V69" s="31" t="str">
        <f t="shared" si="104"/>
        <v>Yes</v>
      </c>
      <c r="W69" s="19">
        <v>2.3292999999999999</v>
      </c>
      <c r="X69" s="14">
        <f t="shared" si="105"/>
        <v>0.95269615757184356</v>
      </c>
      <c r="Y69" s="17" t="str">
        <f t="shared" si="106"/>
        <v>No</v>
      </c>
      <c r="Z69" s="20">
        <v>3.7900000000000003E-2</v>
      </c>
      <c r="AA69" s="27">
        <f t="shared" si="107"/>
        <v>3.1596498541058775E-2</v>
      </c>
      <c r="AB69" s="31" t="str">
        <f t="shared" si="108"/>
        <v>No</v>
      </c>
      <c r="AC69" s="19">
        <v>6.9999999999999999E-4</v>
      </c>
      <c r="AD69" s="14">
        <f t="shared" si="109"/>
        <v>1.7879948914431671E-3</v>
      </c>
      <c r="AE69" s="17" t="str">
        <f t="shared" si="110"/>
        <v>No</v>
      </c>
      <c r="AF69" s="20">
        <v>1E-3</v>
      </c>
      <c r="AG69" s="27">
        <f t="shared" si="111"/>
        <v>7.763975155279503E-3</v>
      </c>
      <c r="AH69" s="31" t="str">
        <f t="shared" si="112"/>
        <v>No</v>
      </c>
      <c r="AI69" s="41">
        <f t="shared" si="113"/>
        <v>11.1685</v>
      </c>
      <c r="AJ69" s="42">
        <f t="shared" si="114"/>
        <v>0.57846935261707977</v>
      </c>
      <c r="AK69" s="41" t="str">
        <f t="shared" si="115"/>
        <v>No</v>
      </c>
      <c r="AL69" s="19">
        <v>2.3125</v>
      </c>
      <c r="AM69" s="35">
        <f t="shared" si="116"/>
        <v>0.91887918360287135</v>
      </c>
      <c r="AN69" s="33" t="str">
        <f t="shared" si="117"/>
        <v>Yes</v>
      </c>
      <c r="AO69" s="20">
        <v>2.5</v>
      </c>
      <c r="AP69" s="27">
        <f t="shared" si="118"/>
        <v>1</v>
      </c>
      <c r="AQ69" s="31" t="str">
        <f t="shared" si="119"/>
        <v>Yes</v>
      </c>
      <c r="AR69" s="19">
        <v>2.3649</v>
      </c>
      <c r="AS69" s="35">
        <f t="shared" si="120"/>
        <v>0.94626280409731112</v>
      </c>
      <c r="AT69" s="33" t="str">
        <f t="shared" si="121"/>
        <v>No</v>
      </c>
      <c r="AU69" s="20">
        <v>0.47539999999999999</v>
      </c>
      <c r="AV69" s="27">
        <f t="shared" si="122"/>
        <v>0.31428571428571428</v>
      </c>
      <c r="AW69" s="31" t="str">
        <f t="shared" si="123"/>
        <v>No</v>
      </c>
      <c r="AX69" s="19">
        <v>2.3300000000000001E-2</v>
      </c>
      <c r="AY69" s="35">
        <f t="shared" si="124"/>
        <v>3.9093959731543629E-2</v>
      </c>
      <c r="AZ69" s="33" t="str">
        <f t="shared" si="125"/>
        <v>No</v>
      </c>
      <c r="BA69" s="20">
        <v>0.12889999999999999</v>
      </c>
      <c r="BB69" s="27">
        <f t="shared" si="126"/>
        <v>0.19649390243902437</v>
      </c>
      <c r="BC69" s="31" t="str">
        <f t="shared" si="127"/>
        <v>No</v>
      </c>
      <c r="BD69" s="19">
        <v>0.12889999999999999</v>
      </c>
      <c r="BE69" s="35">
        <f t="shared" si="128"/>
        <v>0.19649390243902437</v>
      </c>
      <c r="BF69" s="33" t="str">
        <f t="shared" si="129"/>
        <v>No</v>
      </c>
      <c r="BG69" s="20">
        <v>1.3467</v>
      </c>
      <c r="BH69" s="27">
        <f t="shared" si="130"/>
        <v>0.3715524718126626</v>
      </c>
      <c r="BI69" s="31" t="str">
        <f t="shared" si="131"/>
        <v>No</v>
      </c>
      <c r="BJ69" s="19">
        <v>0.46279999999999999</v>
      </c>
      <c r="BK69" s="35">
        <f t="shared" si="132"/>
        <v>0.18512000000000001</v>
      </c>
      <c r="BL69" s="33" t="str">
        <f t="shared" si="133"/>
        <v>No</v>
      </c>
      <c r="BM69" s="20">
        <v>0.1119</v>
      </c>
      <c r="BN69" s="27">
        <f t="shared" si="134"/>
        <v>9.5343476256339321E-2</v>
      </c>
      <c r="BO69" s="31" t="str">
        <f t="shared" si="135"/>
        <v>No</v>
      </c>
      <c r="BP69" s="44">
        <f t="shared" si="136"/>
        <v>24.638250000000003</v>
      </c>
      <c r="BQ69" s="45">
        <f t="shared" si="137"/>
        <v>0.5563794322658856</v>
      </c>
      <c r="BR69" s="44" t="str">
        <f t="shared" si="138"/>
        <v>No</v>
      </c>
      <c r="BS69" s="19">
        <v>5.3E-3</v>
      </c>
      <c r="BT69" s="35">
        <f t="shared" si="139"/>
        <v>8.4140339736466108E-3</v>
      </c>
      <c r="BU69" s="33" t="str">
        <f t="shared" si="140"/>
        <v>No</v>
      </c>
      <c r="BV69" s="20">
        <v>2.4569999999999999</v>
      </c>
      <c r="BW69" s="27">
        <f t="shared" si="141"/>
        <v>0.96678966789667875</v>
      </c>
      <c r="BX69" s="31" t="str">
        <f t="shared" si="142"/>
        <v>Yes</v>
      </c>
      <c r="BY69" s="19">
        <v>2.5</v>
      </c>
      <c r="BZ69" s="35">
        <f t="shared" si="143"/>
        <v>1</v>
      </c>
      <c r="CA69" s="33" t="str">
        <f t="shared" si="144"/>
        <v>Yes</v>
      </c>
      <c r="CB69" s="20">
        <v>1.3100000000000001E-2</v>
      </c>
      <c r="CC69" s="27">
        <f t="shared" si="145"/>
        <v>2.5930324623911323E-2</v>
      </c>
      <c r="CD69" s="31" t="str">
        <f t="shared" si="146"/>
        <v>No</v>
      </c>
      <c r="CE69" s="19">
        <v>1.34E-2</v>
      </c>
      <c r="CF69" s="35">
        <f t="shared" si="147"/>
        <v>3.8453321939756467E-3</v>
      </c>
      <c r="CG69" s="33" t="str">
        <f t="shared" si="148"/>
        <v>No</v>
      </c>
      <c r="CH69" s="20">
        <v>1.47E-2</v>
      </c>
      <c r="CI69" s="27">
        <f t="shared" si="149"/>
        <v>1.0090817356205851E-2</v>
      </c>
      <c r="CJ69" s="31" t="str">
        <f t="shared" si="150"/>
        <v>No</v>
      </c>
      <c r="CK69" s="19">
        <v>0</v>
      </c>
      <c r="CL69" s="35">
        <f t="shared" si="151"/>
        <v>0</v>
      </c>
      <c r="CM69" s="33" t="str">
        <f t="shared" si="152"/>
        <v>No</v>
      </c>
      <c r="CN69" s="20">
        <v>5.7000000000000002E-3</v>
      </c>
      <c r="CO69" s="27">
        <f t="shared" si="153"/>
        <v>2.7417027417027416E-2</v>
      </c>
      <c r="CP69" s="31" t="str">
        <f t="shared" si="154"/>
        <v>No</v>
      </c>
      <c r="CQ69" s="19">
        <v>0.40600000000000003</v>
      </c>
      <c r="CR69" s="35">
        <f t="shared" si="155"/>
        <v>0.72855340622371745</v>
      </c>
      <c r="CS69" s="33" t="str">
        <f t="shared" si="156"/>
        <v>Yes</v>
      </c>
      <c r="CT69" s="20">
        <v>0</v>
      </c>
      <c r="CU69" s="27">
        <f t="shared" si="157"/>
        <v>0</v>
      </c>
      <c r="CV69" s="31" t="str">
        <f t="shared" si="158"/>
        <v>No</v>
      </c>
      <c r="CW69" s="47">
        <f t="shared" si="159"/>
        <v>13.538000000000002</v>
      </c>
      <c r="CX69" s="48">
        <f t="shared" si="160"/>
        <v>0.522589429384825</v>
      </c>
      <c r="CY69" s="47" t="str">
        <f t="shared" si="161"/>
        <v>No</v>
      </c>
      <c r="CZ69" s="19">
        <v>2.5</v>
      </c>
      <c r="DA69" s="35">
        <f t="shared" si="162"/>
        <v>1</v>
      </c>
      <c r="DB69" s="33" t="str">
        <f t="shared" si="163"/>
        <v>Yes</v>
      </c>
      <c r="DC69" s="20">
        <v>2.5</v>
      </c>
      <c r="DD69" s="27">
        <f t="shared" si="164"/>
        <v>1</v>
      </c>
      <c r="DE69" s="31" t="str">
        <f t="shared" si="165"/>
        <v>Yes</v>
      </c>
      <c r="DF69" s="19">
        <v>2.5</v>
      </c>
      <c r="DG69" s="35">
        <f t="shared" si="166"/>
        <v>1</v>
      </c>
      <c r="DH69" s="33" t="str">
        <f t="shared" si="167"/>
        <v>Yes</v>
      </c>
      <c r="DI69" s="20">
        <v>2.5</v>
      </c>
      <c r="DJ69" s="27">
        <f t="shared" si="168"/>
        <v>1</v>
      </c>
      <c r="DK69" s="31" t="str">
        <f t="shared" si="169"/>
        <v>Yes</v>
      </c>
      <c r="DL69" s="19">
        <v>2.2000000000000001E-3</v>
      </c>
      <c r="DM69" s="35">
        <f t="shared" si="170"/>
        <v>2.4719101123595509E-2</v>
      </c>
      <c r="DN69" s="33" t="str">
        <f t="shared" si="171"/>
        <v>No</v>
      </c>
      <c r="DO69" s="20">
        <v>2.5</v>
      </c>
      <c r="DP69" s="27">
        <f t="shared" si="172"/>
        <v>1</v>
      </c>
      <c r="DQ69" s="31" t="str">
        <f t="shared" si="173"/>
        <v>Yes</v>
      </c>
      <c r="DR69" s="19">
        <v>0.84489999999999998</v>
      </c>
      <c r="DS69" s="35">
        <f t="shared" si="174"/>
        <v>0.51936316695352835</v>
      </c>
      <c r="DT69" s="33" t="str">
        <f t="shared" si="175"/>
        <v>No</v>
      </c>
      <c r="DU69" s="20">
        <v>0.69569999999999999</v>
      </c>
      <c r="DV69" s="27">
        <f t="shared" si="176"/>
        <v>0.50644245468442894</v>
      </c>
      <c r="DW69" s="31" t="str">
        <f t="shared" si="177"/>
        <v>No</v>
      </c>
      <c r="DX69" s="19">
        <v>3.0099999999999998E-2</v>
      </c>
      <c r="DY69" s="35">
        <f t="shared" si="178"/>
        <v>7.3792596224564841E-2</v>
      </c>
      <c r="DZ69" s="33" t="str">
        <f t="shared" si="179"/>
        <v>No</v>
      </c>
      <c r="EA69" s="20">
        <v>1</v>
      </c>
      <c r="EB69" s="27">
        <f t="shared" si="180"/>
        <v>0.50484652665589669</v>
      </c>
      <c r="EC69" s="31" t="str">
        <f t="shared" si="181"/>
        <v>No</v>
      </c>
      <c r="ED69" s="50">
        <f t="shared" si="182"/>
        <v>37.682249999999996</v>
      </c>
      <c r="EE69" s="51">
        <f t="shared" si="183"/>
        <v>0.89187594944891535</v>
      </c>
      <c r="EF69" s="50" t="str">
        <f t="shared" si="184"/>
        <v>No</v>
      </c>
    </row>
    <row r="70" spans="1:136" x14ac:dyDescent="0.2">
      <c r="A70" s="3">
        <v>68</v>
      </c>
      <c r="B70" s="11" t="s">
        <v>47</v>
      </c>
      <c r="C70" s="11" t="s">
        <v>105</v>
      </c>
      <c r="D70" s="3">
        <v>3</v>
      </c>
      <c r="E70" s="19">
        <v>1.6999999999999999E-3</v>
      </c>
      <c r="F70" s="14">
        <f t="shared" si="93"/>
        <v>7.5892857142857133E-3</v>
      </c>
      <c r="G70" s="17" t="str">
        <f t="shared" si="94"/>
        <v>No</v>
      </c>
      <c r="H70" s="23">
        <v>3.1099999999999999E-2</v>
      </c>
      <c r="I70" s="27">
        <f t="shared" si="95"/>
        <v>2.485812485013188E-2</v>
      </c>
      <c r="J70" s="31" t="str">
        <f t="shared" si="96"/>
        <v>No</v>
      </c>
      <c r="K70" s="30">
        <v>0</v>
      </c>
      <c r="L70" s="14">
        <f t="shared" si="97"/>
        <v>0</v>
      </c>
      <c r="M70" s="17" t="str">
        <f t="shared" si="98"/>
        <v>No</v>
      </c>
      <c r="N70" s="20">
        <v>6.2799999999999995E-2</v>
      </c>
      <c r="O70" s="27">
        <f t="shared" si="99"/>
        <v>0.17886641982341211</v>
      </c>
      <c r="P70" s="31" t="str">
        <f t="shared" si="100"/>
        <v>No</v>
      </c>
      <c r="Q70" s="19">
        <v>7.3000000000000001E-3</v>
      </c>
      <c r="R70" s="14">
        <f t="shared" si="101"/>
        <v>2.842679127725857E-2</v>
      </c>
      <c r="S70" s="17" t="str">
        <f t="shared" si="102"/>
        <v>No</v>
      </c>
      <c r="T70" s="20">
        <v>1.6554</v>
      </c>
      <c r="U70" s="27">
        <f t="shared" si="103"/>
        <v>0.83052378085490663</v>
      </c>
      <c r="V70" s="31" t="str">
        <f t="shared" si="104"/>
        <v>Yes</v>
      </c>
      <c r="W70" s="19">
        <v>1.6197999999999999</v>
      </c>
      <c r="X70" s="14">
        <f t="shared" si="105"/>
        <v>0.37996448175653846</v>
      </c>
      <c r="Y70" s="17" t="str">
        <f t="shared" si="106"/>
        <v>No</v>
      </c>
      <c r="Z70" s="20">
        <v>5.0500000000000003E-2</v>
      </c>
      <c r="AA70" s="27">
        <f t="shared" si="107"/>
        <v>4.2100875364735307E-2</v>
      </c>
      <c r="AB70" s="31" t="str">
        <f t="shared" si="108"/>
        <v>No</v>
      </c>
      <c r="AC70" s="19">
        <v>1.8E-3</v>
      </c>
      <c r="AD70" s="14">
        <f t="shared" si="109"/>
        <v>4.5977011494252873E-3</v>
      </c>
      <c r="AE70" s="17" t="str">
        <f t="shared" si="110"/>
        <v>No</v>
      </c>
      <c r="AF70" s="20">
        <v>0</v>
      </c>
      <c r="AG70" s="27">
        <f t="shared" si="111"/>
        <v>0</v>
      </c>
      <c r="AH70" s="31" t="str">
        <f t="shared" si="112"/>
        <v>No</v>
      </c>
      <c r="AI70" s="41">
        <f t="shared" si="113"/>
        <v>8.5760000000000005</v>
      </c>
      <c r="AJ70" s="42">
        <f t="shared" si="114"/>
        <v>0.35528581267217635</v>
      </c>
      <c r="AK70" s="41" t="str">
        <f t="shared" si="115"/>
        <v>No</v>
      </c>
      <c r="AL70" s="19">
        <v>2.375</v>
      </c>
      <c r="AM70" s="35">
        <f t="shared" si="116"/>
        <v>0.9729309002853932</v>
      </c>
      <c r="AN70" s="33" t="str">
        <f t="shared" si="117"/>
        <v>Yes</v>
      </c>
      <c r="AO70" s="20">
        <v>1.875</v>
      </c>
      <c r="AP70" s="27">
        <f t="shared" si="118"/>
        <v>0.75</v>
      </c>
      <c r="AQ70" s="31" t="str">
        <f t="shared" si="119"/>
        <v>Yes</v>
      </c>
      <c r="AR70" s="19">
        <v>2.4342999999999999</v>
      </c>
      <c r="AS70" s="35">
        <f t="shared" si="120"/>
        <v>0.97403169014084501</v>
      </c>
      <c r="AT70" s="33" t="str">
        <f t="shared" si="121"/>
        <v>Yes</v>
      </c>
      <c r="AU70" s="20">
        <v>0.57769999999999999</v>
      </c>
      <c r="AV70" s="27">
        <f t="shared" si="122"/>
        <v>0.42095933263816471</v>
      </c>
      <c r="AW70" s="31" t="str">
        <f t="shared" si="123"/>
        <v>No</v>
      </c>
      <c r="AX70" s="19">
        <v>1.6299999999999999E-2</v>
      </c>
      <c r="AY70" s="35">
        <f t="shared" si="124"/>
        <v>2.7348993288590601E-2</v>
      </c>
      <c r="AZ70" s="33" t="str">
        <f t="shared" si="125"/>
        <v>No</v>
      </c>
      <c r="BA70" s="20">
        <v>0.17449999999999999</v>
      </c>
      <c r="BB70" s="27">
        <f t="shared" si="126"/>
        <v>0.2660060975609756</v>
      </c>
      <c r="BC70" s="31" t="str">
        <f t="shared" si="127"/>
        <v>No</v>
      </c>
      <c r="BD70" s="19">
        <v>0.17449999999999999</v>
      </c>
      <c r="BE70" s="35">
        <f t="shared" si="128"/>
        <v>0.2660060975609756</v>
      </c>
      <c r="BF70" s="33" t="str">
        <f t="shared" si="129"/>
        <v>No</v>
      </c>
      <c r="BG70" s="20">
        <v>1.4637</v>
      </c>
      <c r="BH70" s="27">
        <f t="shared" si="130"/>
        <v>0.43920208152645268</v>
      </c>
      <c r="BI70" s="31" t="str">
        <f t="shared" si="131"/>
        <v>No</v>
      </c>
      <c r="BJ70" s="19">
        <v>0.17660000000000001</v>
      </c>
      <c r="BK70" s="35">
        <f t="shared" si="132"/>
        <v>7.0640000000000008E-2</v>
      </c>
      <c r="BL70" s="33" t="str">
        <f t="shared" si="133"/>
        <v>No</v>
      </c>
      <c r="BM70" s="20">
        <v>0.2555</v>
      </c>
      <c r="BN70" s="27">
        <f t="shared" si="134"/>
        <v>0.22775472568003688</v>
      </c>
      <c r="BO70" s="31" t="str">
        <f t="shared" si="135"/>
        <v>No</v>
      </c>
      <c r="BP70" s="44">
        <f t="shared" si="136"/>
        <v>23.807750000000006</v>
      </c>
      <c r="BQ70" s="45">
        <f t="shared" si="137"/>
        <v>0.48926154156985596</v>
      </c>
      <c r="BR70" s="44" t="str">
        <f t="shared" si="138"/>
        <v>No</v>
      </c>
      <c r="BS70" s="19">
        <v>1.1000000000000001E-3</v>
      </c>
      <c r="BT70" s="35">
        <f t="shared" si="139"/>
        <v>1.746308937926655E-3</v>
      </c>
      <c r="BU70" s="33" t="str">
        <f t="shared" si="140"/>
        <v>No</v>
      </c>
      <c r="BV70" s="20">
        <v>2.4134000000000002</v>
      </c>
      <c r="BW70" s="27">
        <f t="shared" si="141"/>
        <v>0.89683940317664079</v>
      </c>
      <c r="BX70" s="31" t="str">
        <f t="shared" si="142"/>
        <v>No</v>
      </c>
      <c r="BY70" s="19">
        <v>2.5</v>
      </c>
      <c r="BZ70" s="35">
        <f t="shared" si="143"/>
        <v>1</v>
      </c>
      <c r="CA70" s="33" t="str">
        <f t="shared" si="144"/>
        <v>Yes</v>
      </c>
      <c r="CB70" s="20">
        <v>1.4E-3</v>
      </c>
      <c r="CC70" s="27">
        <f t="shared" si="145"/>
        <v>2.7711797307996833E-3</v>
      </c>
      <c r="CD70" s="31" t="str">
        <f t="shared" si="146"/>
        <v>No</v>
      </c>
      <c r="CE70" s="19">
        <v>3.9600000000000003E-2</v>
      </c>
      <c r="CF70" s="35">
        <f t="shared" si="147"/>
        <v>1.7838068788720362E-2</v>
      </c>
      <c r="CG70" s="33" t="str">
        <f t="shared" si="148"/>
        <v>No</v>
      </c>
      <c r="CH70" s="20">
        <v>2.0500000000000001E-2</v>
      </c>
      <c r="CI70" s="27">
        <f t="shared" si="149"/>
        <v>2.1796165489404645E-2</v>
      </c>
      <c r="CJ70" s="31" t="str">
        <f t="shared" si="150"/>
        <v>No</v>
      </c>
      <c r="CK70" s="19">
        <v>0</v>
      </c>
      <c r="CL70" s="35">
        <f t="shared" si="151"/>
        <v>0</v>
      </c>
      <c r="CM70" s="33" t="str">
        <f t="shared" si="152"/>
        <v>No</v>
      </c>
      <c r="CN70" s="20">
        <v>0</v>
      </c>
      <c r="CO70" s="27">
        <f t="shared" si="153"/>
        <v>0</v>
      </c>
      <c r="CP70" s="31" t="str">
        <f t="shared" si="154"/>
        <v>No</v>
      </c>
      <c r="CQ70" s="19">
        <v>0.27429999999999999</v>
      </c>
      <c r="CR70" s="35">
        <f t="shared" si="155"/>
        <v>0.45164003364171568</v>
      </c>
      <c r="CS70" s="33" t="str">
        <f t="shared" si="156"/>
        <v>No</v>
      </c>
      <c r="CT70" s="20">
        <v>2.6599999999999999E-2</v>
      </c>
      <c r="CU70" s="27">
        <f t="shared" si="157"/>
        <v>4.9552906110283151E-2</v>
      </c>
      <c r="CV70" s="31" t="str">
        <f t="shared" si="158"/>
        <v>No</v>
      </c>
      <c r="CW70" s="47">
        <f t="shared" si="159"/>
        <v>13.19225</v>
      </c>
      <c r="CX70" s="48">
        <f t="shared" si="160"/>
        <v>0.4981344933071632</v>
      </c>
      <c r="CY70" s="47" t="str">
        <f t="shared" si="161"/>
        <v>No</v>
      </c>
      <c r="CZ70" s="19">
        <v>2.5</v>
      </c>
      <c r="DA70" s="35">
        <f t="shared" si="162"/>
        <v>1</v>
      </c>
      <c r="DB70" s="33" t="str">
        <f t="shared" si="163"/>
        <v>Yes</v>
      </c>
      <c r="DC70" s="20">
        <v>2.5</v>
      </c>
      <c r="DD70" s="27">
        <f t="shared" si="164"/>
        <v>1</v>
      </c>
      <c r="DE70" s="31" t="str">
        <f t="shared" si="165"/>
        <v>Yes</v>
      </c>
      <c r="DF70" s="19">
        <v>2.5</v>
      </c>
      <c r="DG70" s="35">
        <f t="shared" si="166"/>
        <v>1</v>
      </c>
      <c r="DH70" s="33" t="str">
        <f t="shared" si="167"/>
        <v>Yes</v>
      </c>
      <c r="DI70" s="20">
        <v>2.5</v>
      </c>
      <c r="DJ70" s="27">
        <f t="shared" si="168"/>
        <v>1</v>
      </c>
      <c r="DK70" s="31" t="str">
        <f t="shared" si="169"/>
        <v>Yes</v>
      </c>
      <c r="DL70" s="19">
        <v>0</v>
      </c>
      <c r="DM70" s="35">
        <f t="shared" si="170"/>
        <v>0</v>
      </c>
      <c r="DN70" s="33" t="str">
        <f t="shared" si="171"/>
        <v>No</v>
      </c>
      <c r="DO70" s="20">
        <v>2.5</v>
      </c>
      <c r="DP70" s="27">
        <f t="shared" si="172"/>
        <v>1</v>
      </c>
      <c r="DQ70" s="31" t="str">
        <f t="shared" si="173"/>
        <v>Yes</v>
      </c>
      <c r="DR70" s="19">
        <v>0.86909999999999998</v>
      </c>
      <c r="DS70" s="35">
        <f t="shared" si="174"/>
        <v>0.5342389968035407</v>
      </c>
      <c r="DT70" s="33" t="str">
        <f t="shared" si="175"/>
        <v>No</v>
      </c>
      <c r="DU70" s="20">
        <v>0.98540000000000005</v>
      </c>
      <c r="DV70" s="27">
        <f t="shared" si="176"/>
        <v>0.7173327509645484</v>
      </c>
      <c r="DW70" s="31" t="str">
        <f t="shared" si="177"/>
        <v>No</v>
      </c>
      <c r="DX70" s="19">
        <v>3.6700000000000003E-2</v>
      </c>
      <c r="DY70" s="35">
        <f t="shared" si="178"/>
        <v>8.99730326060309E-2</v>
      </c>
      <c r="DZ70" s="33" t="str">
        <f t="shared" si="179"/>
        <v>No</v>
      </c>
      <c r="EA70" s="20">
        <v>1.5781000000000001</v>
      </c>
      <c r="EB70" s="27">
        <f t="shared" si="180"/>
        <v>0.79669830371567052</v>
      </c>
      <c r="EC70" s="31" t="str">
        <f t="shared" si="181"/>
        <v>No</v>
      </c>
      <c r="ED70" s="50">
        <f t="shared" si="182"/>
        <v>39.923250000000003</v>
      </c>
      <c r="EE70" s="51">
        <f t="shared" si="183"/>
        <v>0.96430880118943729</v>
      </c>
      <c r="EF70" s="50" t="str">
        <f t="shared" si="184"/>
        <v>No</v>
      </c>
    </row>
    <row r="71" spans="1:136" x14ac:dyDescent="0.2">
      <c r="A71" s="3">
        <v>69</v>
      </c>
      <c r="B71" s="11" t="s">
        <v>50</v>
      </c>
      <c r="C71" s="11" t="s">
        <v>106</v>
      </c>
      <c r="D71" s="3">
        <v>3</v>
      </c>
      <c r="E71" s="19">
        <v>1.1000000000000001E-3</v>
      </c>
      <c r="F71" s="14">
        <f t="shared" si="93"/>
        <v>4.9107142857142856E-3</v>
      </c>
      <c r="G71" s="17" t="str">
        <f t="shared" si="94"/>
        <v>No</v>
      </c>
      <c r="H71" s="23">
        <v>3.7000000000000002E-3</v>
      </c>
      <c r="I71" s="27">
        <f t="shared" si="95"/>
        <v>2.9573974902086164E-3</v>
      </c>
      <c r="J71" s="31" t="str">
        <f t="shared" si="96"/>
        <v>No</v>
      </c>
      <c r="K71" s="30">
        <v>0</v>
      </c>
      <c r="L71" s="14">
        <f t="shared" si="97"/>
        <v>0</v>
      </c>
      <c r="M71" s="17" t="str">
        <f t="shared" si="98"/>
        <v>No</v>
      </c>
      <c r="N71" s="20">
        <v>0</v>
      </c>
      <c r="O71" s="27">
        <f t="shared" si="99"/>
        <v>0</v>
      </c>
      <c r="P71" s="31" t="str">
        <f t="shared" si="100"/>
        <v>No</v>
      </c>
      <c r="Q71" s="19">
        <v>0</v>
      </c>
      <c r="R71" s="14">
        <f t="shared" si="101"/>
        <v>0</v>
      </c>
      <c r="S71" s="17" t="str">
        <f t="shared" si="102"/>
        <v>No</v>
      </c>
      <c r="T71" s="20">
        <v>1.9932000000000001</v>
      </c>
      <c r="U71" s="27">
        <f t="shared" si="103"/>
        <v>1</v>
      </c>
      <c r="V71" s="31" t="str">
        <f t="shared" si="104"/>
        <v>Yes</v>
      </c>
      <c r="W71" s="19">
        <v>2.0093000000000001</v>
      </c>
      <c r="X71" s="14">
        <f t="shared" si="105"/>
        <v>0.69438165967064902</v>
      </c>
      <c r="Y71" s="17" t="str">
        <f t="shared" si="106"/>
        <v>No</v>
      </c>
      <c r="Z71" s="20">
        <v>0.1263</v>
      </c>
      <c r="AA71" s="27">
        <f t="shared" si="107"/>
        <v>0.10529387244685286</v>
      </c>
      <c r="AB71" s="31" t="str">
        <f t="shared" si="108"/>
        <v>No</v>
      </c>
      <c r="AC71" s="19">
        <v>0</v>
      </c>
      <c r="AD71" s="14">
        <f t="shared" si="109"/>
        <v>0</v>
      </c>
      <c r="AE71" s="17" t="str">
        <f t="shared" si="110"/>
        <v>No</v>
      </c>
      <c r="AF71" s="20">
        <v>8.8999999999999999E-3</v>
      </c>
      <c r="AG71" s="27">
        <f t="shared" si="111"/>
        <v>6.9099378881987583E-2</v>
      </c>
      <c r="AH71" s="31" t="str">
        <f t="shared" si="112"/>
        <v>No</v>
      </c>
      <c r="AI71" s="41">
        <f t="shared" si="113"/>
        <v>10.356249999999999</v>
      </c>
      <c r="AJ71" s="42">
        <f t="shared" si="114"/>
        <v>0.5085442493112946</v>
      </c>
      <c r="AK71" s="41" t="str">
        <f t="shared" si="115"/>
        <v>No</v>
      </c>
      <c r="AL71" s="19">
        <v>2.2812999999999999</v>
      </c>
      <c r="AM71" s="35">
        <f t="shared" si="116"/>
        <v>0.89189656663495631</v>
      </c>
      <c r="AN71" s="33" t="str">
        <f t="shared" si="117"/>
        <v>Yes</v>
      </c>
      <c r="AO71" s="20">
        <v>2.5</v>
      </c>
      <c r="AP71" s="27">
        <f t="shared" si="118"/>
        <v>1</v>
      </c>
      <c r="AQ71" s="31" t="str">
        <f t="shared" si="119"/>
        <v>Yes</v>
      </c>
      <c r="AR71" s="19">
        <v>2.3649</v>
      </c>
      <c r="AS71" s="35">
        <f t="shared" si="120"/>
        <v>0.94626280409731112</v>
      </c>
      <c r="AT71" s="33" t="str">
        <f t="shared" si="121"/>
        <v>No</v>
      </c>
      <c r="AU71" s="20">
        <v>0.33650000000000002</v>
      </c>
      <c r="AV71" s="27">
        <f t="shared" si="122"/>
        <v>0.16944734098018771</v>
      </c>
      <c r="AW71" s="31" t="str">
        <f t="shared" si="123"/>
        <v>No</v>
      </c>
      <c r="AX71" s="19">
        <v>6.5000000000000002E-2</v>
      </c>
      <c r="AY71" s="35">
        <f t="shared" si="124"/>
        <v>0.10906040268456377</v>
      </c>
      <c r="AZ71" s="33" t="str">
        <f t="shared" si="125"/>
        <v>No</v>
      </c>
      <c r="BA71" s="20">
        <v>0.1137</v>
      </c>
      <c r="BB71" s="27">
        <f t="shared" si="126"/>
        <v>0.1733231707317073</v>
      </c>
      <c r="BC71" s="31" t="str">
        <f t="shared" si="127"/>
        <v>No</v>
      </c>
      <c r="BD71" s="19">
        <v>0.1137</v>
      </c>
      <c r="BE71" s="35">
        <f t="shared" si="128"/>
        <v>0.1733231707317073</v>
      </c>
      <c r="BF71" s="33" t="str">
        <f t="shared" si="129"/>
        <v>No</v>
      </c>
      <c r="BG71" s="20">
        <v>1.4514</v>
      </c>
      <c r="BH71" s="27">
        <f t="shared" si="130"/>
        <v>0.43209019947961835</v>
      </c>
      <c r="BI71" s="31" t="str">
        <f t="shared" si="131"/>
        <v>No</v>
      </c>
      <c r="BJ71" s="19">
        <v>0.30220000000000002</v>
      </c>
      <c r="BK71" s="35">
        <f t="shared" si="132"/>
        <v>0.12088000000000002</v>
      </c>
      <c r="BL71" s="33" t="str">
        <f t="shared" si="133"/>
        <v>No</v>
      </c>
      <c r="BM71" s="20">
        <v>0.1736</v>
      </c>
      <c r="BN71" s="27">
        <f t="shared" si="134"/>
        <v>0.15223605348086675</v>
      </c>
      <c r="BO71" s="31" t="str">
        <f t="shared" si="135"/>
        <v>No</v>
      </c>
      <c r="BP71" s="44">
        <f t="shared" si="136"/>
        <v>24.255750000000003</v>
      </c>
      <c r="BQ71" s="45">
        <f t="shared" si="137"/>
        <v>0.52546721891100123</v>
      </c>
      <c r="BR71" s="44" t="str">
        <f t="shared" si="138"/>
        <v>No</v>
      </c>
      <c r="BS71" s="19">
        <v>0</v>
      </c>
      <c r="BT71" s="35">
        <f t="shared" si="139"/>
        <v>0</v>
      </c>
      <c r="BU71" s="33" t="str">
        <f t="shared" si="140"/>
        <v>No</v>
      </c>
      <c r="BV71" s="20">
        <v>2.4611000000000001</v>
      </c>
      <c r="BW71" s="27">
        <f t="shared" si="141"/>
        <v>0.97336755976255418</v>
      </c>
      <c r="BX71" s="31" t="str">
        <f t="shared" si="142"/>
        <v>Yes</v>
      </c>
      <c r="BY71" s="19">
        <v>2.5</v>
      </c>
      <c r="BZ71" s="35">
        <f t="shared" si="143"/>
        <v>1</v>
      </c>
      <c r="CA71" s="33" t="str">
        <f t="shared" si="144"/>
        <v>Yes</v>
      </c>
      <c r="CB71" s="20">
        <v>3.4500000000000003E-2</v>
      </c>
      <c r="CC71" s="27">
        <f t="shared" si="145"/>
        <v>6.8289786223277915E-2</v>
      </c>
      <c r="CD71" s="31" t="str">
        <f t="shared" si="146"/>
        <v>No</v>
      </c>
      <c r="CE71" s="19">
        <v>2.7900000000000001E-2</v>
      </c>
      <c r="CF71" s="35">
        <f t="shared" si="147"/>
        <v>1.1589403973509934E-2</v>
      </c>
      <c r="CG71" s="33" t="str">
        <f t="shared" si="148"/>
        <v>No</v>
      </c>
      <c r="CH71" s="20">
        <v>2.3E-2</v>
      </c>
      <c r="CI71" s="27">
        <f t="shared" si="149"/>
        <v>2.6841574167507567E-2</v>
      </c>
      <c r="CJ71" s="31" t="str">
        <f t="shared" si="150"/>
        <v>No</v>
      </c>
      <c r="CK71" s="19">
        <v>0</v>
      </c>
      <c r="CL71" s="35">
        <f t="shared" si="151"/>
        <v>0</v>
      </c>
      <c r="CM71" s="33" t="str">
        <f t="shared" si="152"/>
        <v>No</v>
      </c>
      <c r="CN71" s="20">
        <v>4.5999999999999999E-3</v>
      </c>
      <c r="CO71" s="27">
        <f t="shared" si="153"/>
        <v>2.2126022126022125E-2</v>
      </c>
      <c r="CP71" s="31" t="str">
        <f t="shared" si="154"/>
        <v>No</v>
      </c>
      <c r="CQ71" s="19">
        <v>0.27400000000000002</v>
      </c>
      <c r="CR71" s="35">
        <f t="shared" si="155"/>
        <v>0.45100925147182508</v>
      </c>
      <c r="CS71" s="33" t="str">
        <f t="shared" si="156"/>
        <v>No</v>
      </c>
      <c r="CT71" s="20">
        <v>0</v>
      </c>
      <c r="CU71" s="27">
        <f t="shared" si="157"/>
        <v>0</v>
      </c>
      <c r="CV71" s="31" t="str">
        <f t="shared" si="158"/>
        <v>No</v>
      </c>
      <c r="CW71" s="47">
        <f t="shared" si="159"/>
        <v>13.312750000000001</v>
      </c>
      <c r="CX71" s="48">
        <f t="shared" si="160"/>
        <v>0.5066574717521618</v>
      </c>
      <c r="CY71" s="47" t="str">
        <f t="shared" si="161"/>
        <v>No</v>
      </c>
      <c r="CZ71" s="19">
        <v>2.5</v>
      </c>
      <c r="DA71" s="35">
        <f t="shared" si="162"/>
        <v>1</v>
      </c>
      <c r="DB71" s="33" t="str">
        <f t="shared" si="163"/>
        <v>Yes</v>
      </c>
      <c r="DC71" s="20">
        <v>2.5</v>
      </c>
      <c r="DD71" s="27">
        <f t="shared" si="164"/>
        <v>1</v>
      </c>
      <c r="DE71" s="31" t="str">
        <f t="shared" si="165"/>
        <v>Yes</v>
      </c>
      <c r="DF71" s="19">
        <v>2.5</v>
      </c>
      <c r="DG71" s="35">
        <f t="shared" si="166"/>
        <v>1</v>
      </c>
      <c r="DH71" s="33" t="str">
        <f t="shared" si="167"/>
        <v>Yes</v>
      </c>
      <c r="DI71" s="20">
        <v>2.5</v>
      </c>
      <c r="DJ71" s="27">
        <f t="shared" si="168"/>
        <v>1</v>
      </c>
      <c r="DK71" s="31" t="str">
        <f t="shared" si="169"/>
        <v>Yes</v>
      </c>
      <c r="DL71" s="19">
        <v>0</v>
      </c>
      <c r="DM71" s="35">
        <f t="shared" si="170"/>
        <v>0</v>
      </c>
      <c r="DN71" s="33" t="str">
        <f t="shared" si="171"/>
        <v>No</v>
      </c>
      <c r="DO71" s="20">
        <v>2.5</v>
      </c>
      <c r="DP71" s="27">
        <f t="shared" si="172"/>
        <v>1</v>
      </c>
      <c r="DQ71" s="31" t="str">
        <f t="shared" si="173"/>
        <v>Yes</v>
      </c>
      <c r="DR71" s="19">
        <v>0.87880000000000003</v>
      </c>
      <c r="DS71" s="35">
        <f t="shared" si="174"/>
        <v>0.54020162281780182</v>
      </c>
      <c r="DT71" s="33" t="str">
        <f t="shared" si="175"/>
        <v>No</v>
      </c>
      <c r="DU71" s="20">
        <v>1.0033000000000001</v>
      </c>
      <c r="DV71" s="27">
        <f t="shared" si="176"/>
        <v>0.7303632525296645</v>
      </c>
      <c r="DW71" s="31" t="str">
        <f t="shared" si="177"/>
        <v>No</v>
      </c>
      <c r="DX71" s="19">
        <v>5.1299999999999998E-2</v>
      </c>
      <c r="DY71" s="35">
        <f t="shared" si="178"/>
        <v>0.12576611914684971</v>
      </c>
      <c r="DZ71" s="33" t="str">
        <f t="shared" si="179"/>
        <v>No</v>
      </c>
      <c r="EA71" s="20">
        <v>1.05</v>
      </c>
      <c r="EB71" s="27">
        <f t="shared" si="180"/>
        <v>0.53008885298869146</v>
      </c>
      <c r="EC71" s="31" t="str">
        <f t="shared" si="181"/>
        <v>No</v>
      </c>
      <c r="ED71" s="50">
        <f t="shared" si="182"/>
        <v>38.708500000000008</v>
      </c>
      <c r="EE71" s="51">
        <f t="shared" si="183"/>
        <v>0.92504605837292753</v>
      </c>
      <c r="EF71" s="50" t="str">
        <f t="shared" si="184"/>
        <v>No</v>
      </c>
    </row>
    <row r="72" spans="1:136" x14ac:dyDescent="0.2">
      <c r="A72" s="3">
        <v>70</v>
      </c>
      <c r="B72" s="11" t="s">
        <v>47</v>
      </c>
      <c r="C72" s="11" t="s">
        <v>107</v>
      </c>
      <c r="D72" s="3">
        <v>3</v>
      </c>
      <c r="E72" s="19">
        <v>4.0000000000000002E-4</v>
      </c>
      <c r="F72" s="14">
        <f t="shared" si="93"/>
        <v>1.7857142857142857E-3</v>
      </c>
      <c r="G72" s="17" t="str">
        <f t="shared" si="94"/>
        <v>No</v>
      </c>
      <c r="H72" s="23">
        <v>2.2000000000000001E-3</v>
      </c>
      <c r="I72" s="27">
        <f t="shared" si="95"/>
        <v>1.7584525617456638E-3</v>
      </c>
      <c r="J72" s="31" t="str">
        <f t="shared" si="96"/>
        <v>No</v>
      </c>
      <c r="K72" s="30">
        <v>3.2899999999999999E-2</v>
      </c>
      <c r="L72" s="14">
        <f t="shared" si="97"/>
        <v>2.6506606509829195E-2</v>
      </c>
      <c r="M72" s="17" t="str">
        <f t="shared" si="98"/>
        <v>No</v>
      </c>
      <c r="N72" s="20">
        <v>1.66E-2</v>
      </c>
      <c r="O72" s="27">
        <f t="shared" si="99"/>
        <v>4.7279977214468812E-2</v>
      </c>
      <c r="P72" s="31" t="str">
        <f t="shared" si="100"/>
        <v>No</v>
      </c>
      <c r="Q72" s="19">
        <v>1.24E-2</v>
      </c>
      <c r="R72" s="14">
        <f t="shared" si="101"/>
        <v>4.8286604361370722E-2</v>
      </c>
      <c r="S72" s="17" t="str">
        <f t="shared" si="102"/>
        <v>No</v>
      </c>
      <c r="T72" s="20">
        <v>1.6554</v>
      </c>
      <c r="U72" s="27">
        <f t="shared" si="103"/>
        <v>0.83052378085490663</v>
      </c>
      <c r="V72" s="31" t="str">
        <f t="shared" si="104"/>
        <v>Yes</v>
      </c>
      <c r="W72" s="19">
        <v>2.3441000000000001</v>
      </c>
      <c r="X72" s="14">
        <f t="shared" si="105"/>
        <v>0.96464320309977392</v>
      </c>
      <c r="Y72" s="17" t="str">
        <f t="shared" si="106"/>
        <v>No</v>
      </c>
      <c r="Z72" s="20">
        <v>7.5800000000000006E-2</v>
      </c>
      <c r="AA72" s="27">
        <f t="shared" si="107"/>
        <v>6.319299708211755E-2</v>
      </c>
      <c r="AB72" s="31" t="str">
        <f t="shared" si="108"/>
        <v>No</v>
      </c>
      <c r="AC72" s="19">
        <v>6.9999999999999999E-4</v>
      </c>
      <c r="AD72" s="14">
        <f t="shared" si="109"/>
        <v>1.7879948914431671E-3</v>
      </c>
      <c r="AE72" s="17" t="str">
        <f t="shared" si="110"/>
        <v>No</v>
      </c>
      <c r="AF72" s="20">
        <v>1E-3</v>
      </c>
      <c r="AG72" s="27">
        <f t="shared" si="111"/>
        <v>7.763975155279503E-3</v>
      </c>
      <c r="AH72" s="31" t="str">
        <f t="shared" si="112"/>
        <v>No</v>
      </c>
      <c r="AI72" s="41">
        <f t="shared" si="113"/>
        <v>10.35375</v>
      </c>
      <c r="AJ72" s="42">
        <f t="shared" si="114"/>
        <v>0.50832902892561982</v>
      </c>
      <c r="AK72" s="41" t="str">
        <f t="shared" si="115"/>
        <v>No</v>
      </c>
      <c r="AL72" s="19">
        <v>2.3125</v>
      </c>
      <c r="AM72" s="35">
        <f t="shared" si="116"/>
        <v>0.91887918360287135</v>
      </c>
      <c r="AN72" s="33" t="str">
        <f t="shared" si="117"/>
        <v>Yes</v>
      </c>
      <c r="AO72" s="20">
        <v>1.875</v>
      </c>
      <c r="AP72" s="27">
        <f t="shared" si="118"/>
        <v>0.75</v>
      </c>
      <c r="AQ72" s="31" t="str">
        <f t="shared" si="119"/>
        <v>Yes</v>
      </c>
      <c r="AR72" s="19">
        <v>2.4342999999999999</v>
      </c>
      <c r="AS72" s="35">
        <f t="shared" si="120"/>
        <v>0.97403169014084501</v>
      </c>
      <c r="AT72" s="33" t="str">
        <f t="shared" si="121"/>
        <v>Yes</v>
      </c>
      <c r="AU72" s="20">
        <v>0.58620000000000005</v>
      </c>
      <c r="AV72" s="27">
        <f t="shared" si="122"/>
        <v>0.42982273201251309</v>
      </c>
      <c r="AW72" s="31" t="str">
        <f t="shared" si="123"/>
        <v>No</v>
      </c>
      <c r="AX72" s="19">
        <v>3.9E-2</v>
      </c>
      <c r="AY72" s="35">
        <f t="shared" si="124"/>
        <v>6.5436241610738258E-2</v>
      </c>
      <c r="AZ72" s="33" t="str">
        <f t="shared" si="125"/>
        <v>No</v>
      </c>
      <c r="BA72" s="20">
        <v>0.15590000000000001</v>
      </c>
      <c r="BB72" s="27">
        <f t="shared" si="126"/>
        <v>0.23765243902439026</v>
      </c>
      <c r="BC72" s="31" t="str">
        <f t="shared" si="127"/>
        <v>No</v>
      </c>
      <c r="BD72" s="19">
        <v>0.15590000000000001</v>
      </c>
      <c r="BE72" s="35">
        <f t="shared" si="128"/>
        <v>0.23765243902439026</v>
      </c>
      <c r="BF72" s="33" t="str">
        <f t="shared" si="129"/>
        <v>No</v>
      </c>
      <c r="BG72" s="20">
        <v>1.4052</v>
      </c>
      <c r="BH72" s="27">
        <f t="shared" si="130"/>
        <v>0.40537727666955764</v>
      </c>
      <c r="BI72" s="31" t="str">
        <f t="shared" si="131"/>
        <v>No</v>
      </c>
      <c r="BJ72" s="19">
        <v>0.2974</v>
      </c>
      <c r="BK72" s="35">
        <f t="shared" si="132"/>
        <v>0.11896</v>
      </c>
      <c r="BL72" s="33" t="str">
        <f t="shared" si="133"/>
        <v>No</v>
      </c>
      <c r="BM72" s="20">
        <v>0.1502</v>
      </c>
      <c r="BN72" s="27">
        <f t="shared" si="134"/>
        <v>0.13065928999538956</v>
      </c>
      <c r="BO72" s="31" t="str">
        <f t="shared" si="135"/>
        <v>No</v>
      </c>
      <c r="BP72" s="44">
        <f t="shared" si="136"/>
        <v>23.528999999999996</v>
      </c>
      <c r="BQ72" s="45">
        <f t="shared" si="137"/>
        <v>0.46673401353672056</v>
      </c>
      <c r="BR72" s="44" t="str">
        <f t="shared" si="138"/>
        <v>No</v>
      </c>
      <c r="BS72" s="19">
        <v>0</v>
      </c>
      <c r="BT72" s="35">
        <f t="shared" si="139"/>
        <v>0</v>
      </c>
      <c r="BU72" s="33" t="str">
        <f t="shared" si="140"/>
        <v>No</v>
      </c>
      <c r="BV72" s="20">
        <v>2.3923000000000001</v>
      </c>
      <c r="BW72" s="27">
        <f t="shared" si="141"/>
        <v>0.86298732552542934</v>
      </c>
      <c r="BX72" s="31" t="str">
        <f t="shared" si="142"/>
        <v>No</v>
      </c>
      <c r="BY72" s="19">
        <v>2.5</v>
      </c>
      <c r="BZ72" s="35">
        <f t="shared" si="143"/>
        <v>1</v>
      </c>
      <c r="CA72" s="33" t="str">
        <f t="shared" si="144"/>
        <v>Yes</v>
      </c>
      <c r="CB72" s="20">
        <v>1.8599999999999998E-2</v>
      </c>
      <c r="CC72" s="27">
        <f t="shared" si="145"/>
        <v>3.6817102137767219E-2</v>
      </c>
      <c r="CD72" s="31" t="str">
        <f t="shared" si="146"/>
        <v>No</v>
      </c>
      <c r="CE72" s="19">
        <v>2.7099999999999999E-2</v>
      </c>
      <c r="CF72" s="35">
        <f t="shared" si="147"/>
        <v>1.1162144840845972E-2</v>
      </c>
      <c r="CG72" s="33" t="str">
        <f t="shared" si="148"/>
        <v>No</v>
      </c>
      <c r="CH72" s="20">
        <v>2.76E-2</v>
      </c>
      <c r="CI72" s="27">
        <f t="shared" si="149"/>
        <v>3.6125126135216949E-2</v>
      </c>
      <c r="CJ72" s="31" t="str">
        <f t="shared" si="150"/>
        <v>No</v>
      </c>
      <c r="CK72" s="19">
        <v>0.1893</v>
      </c>
      <c r="CL72" s="35">
        <f t="shared" si="151"/>
        <v>0.13345082833979555</v>
      </c>
      <c r="CM72" s="33" t="str">
        <f t="shared" si="152"/>
        <v>No</v>
      </c>
      <c r="CN72" s="20">
        <v>5.8999999999999999E-3</v>
      </c>
      <c r="CO72" s="27">
        <f t="shared" si="153"/>
        <v>2.8379028379028379E-2</v>
      </c>
      <c r="CP72" s="31" t="str">
        <f t="shared" si="154"/>
        <v>No</v>
      </c>
      <c r="CQ72" s="19">
        <v>0.27429999999999999</v>
      </c>
      <c r="CR72" s="35">
        <f t="shared" si="155"/>
        <v>0.45164003364171568</v>
      </c>
      <c r="CS72" s="33" t="str">
        <f t="shared" si="156"/>
        <v>No</v>
      </c>
      <c r="CT72" s="20">
        <v>2.3099999999999999E-2</v>
      </c>
      <c r="CU72" s="27">
        <f t="shared" si="157"/>
        <v>4.3032786885245894E-2</v>
      </c>
      <c r="CV72" s="31" t="str">
        <f t="shared" si="158"/>
        <v>No</v>
      </c>
      <c r="CW72" s="47">
        <f t="shared" si="159"/>
        <v>13.645500000000002</v>
      </c>
      <c r="CX72" s="48">
        <f t="shared" si="160"/>
        <v>0.53019291637932575</v>
      </c>
      <c r="CY72" s="47" t="str">
        <f t="shared" si="161"/>
        <v>No</v>
      </c>
      <c r="CZ72" s="19">
        <v>2.5</v>
      </c>
      <c r="DA72" s="35">
        <f t="shared" si="162"/>
        <v>1</v>
      </c>
      <c r="DB72" s="33" t="str">
        <f t="shared" si="163"/>
        <v>Yes</v>
      </c>
      <c r="DC72" s="20">
        <v>2</v>
      </c>
      <c r="DD72" s="27">
        <f t="shared" si="164"/>
        <v>0.8</v>
      </c>
      <c r="DE72" s="31" t="str">
        <f t="shared" si="165"/>
        <v>Yes</v>
      </c>
      <c r="DF72" s="19">
        <v>2.5</v>
      </c>
      <c r="DG72" s="35">
        <f t="shared" si="166"/>
        <v>1</v>
      </c>
      <c r="DH72" s="33" t="str">
        <f t="shared" si="167"/>
        <v>Yes</v>
      </c>
      <c r="DI72" s="20">
        <v>2.5</v>
      </c>
      <c r="DJ72" s="27">
        <f t="shared" si="168"/>
        <v>1</v>
      </c>
      <c r="DK72" s="31" t="str">
        <f t="shared" si="169"/>
        <v>Yes</v>
      </c>
      <c r="DL72" s="19">
        <v>0</v>
      </c>
      <c r="DM72" s="35">
        <f t="shared" si="170"/>
        <v>0</v>
      </c>
      <c r="DN72" s="33" t="str">
        <f t="shared" si="171"/>
        <v>No</v>
      </c>
      <c r="DO72" s="20">
        <v>2.5</v>
      </c>
      <c r="DP72" s="27">
        <f t="shared" si="172"/>
        <v>1</v>
      </c>
      <c r="DQ72" s="31" t="str">
        <f t="shared" si="173"/>
        <v>Yes</v>
      </c>
      <c r="DR72" s="19">
        <v>0.86809999999999998</v>
      </c>
      <c r="DS72" s="35">
        <f t="shared" si="174"/>
        <v>0.53362429309073023</v>
      </c>
      <c r="DT72" s="33" t="str">
        <f t="shared" si="175"/>
        <v>No</v>
      </c>
      <c r="DU72" s="20">
        <v>0.99619999999999997</v>
      </c>
      <c r="DV72" s="27">
        <f t="shared" si="176"/>
        <v>0.72519472956249542</v>
      </c>
      <c r="DW72" s="31" t="str">
        <f t="shared" si="177"/>
        <v>No</v>
      </c>
      <c r="DX72" s="19">
        <v>4.5400000000000003E-2</v>
      </c>
      <c r="DY72" s="35">
        <f t="shared" si="178"/>
        <v>0.11130178965432705</v>
      </c>
      <c r="DZ72" s="33" t="str">
        <f t="shared" si="179"/>
        <v>No</v>
      </c>
      <c r="EA72" s="20">
        <v>1.5337000000000001</v>
      </c>
      <c r="EB72" s="27">
        <f t="shared" si="180"/>
        <v>0.77428311793214866</v>
      </c>
      <c r="EC72" s="31" t="str">
        <f t="shared" si="181"/>
        <v>No</v>
      </c>
      <c r="ED72" s="50">
        <f t="shared" si="182"/>
        <v>38.608499999999999</v>
      </c>
      <c r="EE72" s="51">
        <f t="shared" si="183"/>
        <v>0.92181389185170803</v>
      </c>
      <c r="EF72" s="50" t="str">
        <f t="shared" si="184"/>
        <v>No</v>
      </c>
    </row>
    <row r="73" spans="1:136" x14ac:dyDescent="0.2">
      <c r="A73" s="3">
        <v>71</v>
      </c>
      <c r="B73" s="11" t="s">
        <v>50</v>
      </c>
      <c r="C73" s="11" t="s">
        <v>108</v>
      </c>
      <c r="D73" s="3">
        <v>3</v>
      </c>
      <c r="E73" s="19">
        <v>1E-3</v>
      </c>
      <c r="F73" s="14">
        <f t="shared" si="93"/>
        <v>4.464285714285714E-3</v>
      </c>
      <c r="G73" s="17" t="str">
        <f t="shared" si="94"/>
        <v>No</v>
      </c>
      <c r="H73" s="23">
        <v>6.8999999999999999E-3</v>
      </c>
      <c r="I73" s="27">
        <f t="shared" si="95"/>
        <v>5.5151466709295813E-3</v>
      </c>
      <c r="J73" s="31" t="str">
        <f t="shared" si="96"/>
        <v>No</v>
      </c>
      <c r="K73" s="30">
        <v>0.13250000000000001</v>
      </c>
      <c r="L73" s="14">
        <f t="shared" si="97"/>
        <v>0.10675153077666774</v>
      </c>
      <c r="M73" s="17" t="str">
        <f t="shared" si="98"/>
        <v>No</v>
      </c>
      <c r="N73" s="20">
        <v>6.9999999999999999E-4</v>
      </c>
      <c r="O73" s="27">
        <f t="shared" si="99"/>
        <v>1.9937339789233835E-3</v>
      </c>
      <c r="P73" s="31" t="str">
        <f t="shared" si="100"/>
        <v>No</v>
      </c>
      <c r="Q73" s="19">
        <v>1.3599999999999999E-2</v>
      </c>
      <c r="R73" s="14">
        <f t="shared" si="101"/>
        <v>5.2959501557632405E-2</v>
      </c>
      <c r="S73" s="17" t="str">
        <f t="shared" si="102"/>
        <v>No</v>
      </c>
      <c r="T73" s="20">
        <v>1.9932000000000001</v>
      </c>
      <c r="U73" s="27">
        <f t="shared" si="103"/>
        <v>1</v>
      </c>
      <c r="V73" s="31" t="str">
        <f t="shared" si="104"/>
        <v>Yes</v>
      </c>
      <c r="W73" s="19">
        <v>2.1059000000000001</v>
      </c>
      <c r="X73" s="14">
        <f t="shared" si="105"/>
        <v>0.77236034872457215</v>
      </c>
      <c r="Y73" s="17" t="str">
        <f t="shared" si="106"/>
        <v>No</v>
      </c>
      <c r="Z73" s="20">
        <v>5.0500000000000003E-2</v>
      </c>
      <c r="AA73" s="27">
        <f t="shared" si="107"/>
        <v>4.2100875364735307E-2</v>
      </c>
      <c r="AB73" s="31" t="str">
        <f t="shared" si="108"/>
        <v>No</v>
      </c>
      <c r="AC73" s="19">
        <v>5.4999999999999997E-3</v>
      </c>
      <c r="AD73" s="14">
        <f t="shared" si="109"/>
        <v>1.4048531289910599E-2</v>
      </c>
      <c r="AE73" s="17" t="str">
        <f t="shared" si="110"/>
        <v>No</v>
      </c>
      <c r="AF73" s="20">
        <v>6.8999999999999999E-3</v>
      </c>
      <c r="AG73" s="27">
        <f t="shared" si="111"/>
        <v>5.3571428571428568E-2</v>
      </c>
      <c r="AH73" s="31" t="str">
        <f t="shared" si="112"/>
        <v>No</v>
      </c>
      <c r="AI73" s="41">
        <f t="shared" si="113"/>
        <v>10.791750000000002</v>
      </c>
      <c r="AJ73" s="42">
        <f t="shared" si="114"/>
        <v>0.54603564049586795</v>
      </c>
      <c r="AK73" s="41" t="str">
        <f t="shared" si="115"/>
        <v>No</v>
      </c>
      <c r="AL73" s="19">
        <v>2.2812999999999999</v>
      </c>
      <c r="AM73" s="35">
        <f t="shared" si="116"/>
        <v>0.89189656663495631</v>
      </c>
      <c r="AN73" s="33" t="str">
        <f t="shared" si="117"/>
        <v>Yes</v>
      </c>
      <c r="AO73" s="20">
        <v>2.5</v>
      </c>
      <c r="AP73" s="27">
        <f t="shared" si="118"/>
        <v>1</v>
      </c>
      <c r="AQ73" s="31" t="str">
        <f t="shared" si="119"/>
        <v>Yes</v>
      </c>
      <c r="AR73" s="19">
        <v>2.3380000000000001</v>
      </c>
      <c r="AS73" s="35">
        <f t="shared" si="120"/>
        <v>0.93549935979513443</v>
      </c>
      <c r="AT73" s="33" t="str">
        <f t="shared" si="121"/>
        <v>No</v>
      </c>
      <c r="AU73" s="20">
        <v>0.4879</v>
      </c>
      <c r="AV73" s="27">
        <f t="shared" si="122"/>
        <v>0.32732012513034409</v>
      </c>
      <c r="AW73" s="31" t="str">
        <f t="shared" si="123"/>
        <v>No</v>
      </c>
      <c r="AX73" s="19">
        <v>9.1800000000000007E-2</v>
      </c>
      <c r="AY73" s="35">
        <f t="shared" si="124"/>
        <v>0.1540268456375839</v>
      </c>
      <c r="AZ73" s="33" t="str">
        <f t="shared" si="125"/>
        <v>No</v>
      </c>
      <c r="BA73" s="20">
        <v>0.17780000000000001</v>
      </c>
      <c r="BB73" s="27">
        <f t="shared" si="126"/>
        <v>0.27103658536585368</v>
      </c>
      <c r="BC73" s="31" t="str">
        <f t="shared" si="127"/>
        <v>No</v>
      </c>
      <c r="BD73" s="19">
        <v>0.17780000000000001</v>
      </c>
      <c r="BE73" s="35">
        <f t="shared" si="128"/>
        <v>0.27103658536585368</v>
      </c>
      <c r="BF73" s="33" t="str">
        <f t="shared" si="129"/>
        <v>No</v>
      </c>
      <c r="BG73" s="20">
        <v>1.4514</v>
      </c>
      <c r="BH73" s="27">
        <f t="shared" si="130"/>
        <v>0.43209019947961835</v>
      </c>
      <c r="BI73" s="31" t="str">
        <f t="shared" si="131"/>
        <v>No</v>
      </c>
      <c r="BJ73" s="19">
        <v>0.2515</v>
      </c>
      <c r="BK73" s="35">
        <f t="shared" si="132"/>
        <v>0.10059999999999999</v>
      </c>
      <c r="BL73" s="33" t="str">
        <f t="shared" si="133"/>
        <v>No</v>
      </c>
      <c r="BM73" s="20">
        <v>0.1474</v>
      </c>
      <c r="BN73" s="27">
        <f t="shared" si="134"/>
        <v>0.12807745504840939</v>
      </c>
      <c r="BO73" s="31" t="str">
        <f t="shared" si="135"/>
        <v>No</v>
      </c>
      <c r="BP73" s="44">
        <f t="shared" si="136"/>
        <v>24.762250000000009</v>
      </c>
      <c r="BQ73" s="45">
        <f t="shared" si="137"/>
        <v>0.56640064652995314</v>
      </c>
      <c r="BR73" s="44" t="str">
        <f t="shared" si="138"/>
        <v>No</v>
      </c>
      <c r="BS73" s="19">
        <v>5.4000000000000003E-3</v>
      </c>
      <c r="BT73" s="35">
        <f t="shared" si="139"/>
        <v>8.5727893316399437E-3</v>
      </c>
      <c r="BU73" s="33" t="str">
        <f t="shared" si="140"/>
        <v>No</v>
      </c>
      <c r="BV73" s="20">
        <v>2.2446000000000002</v>
      </c>
      <c r="BW73" s="27">
        <f t="shared" si="141"/>
        <v>0.62602278196695027</v>
      </c>
      <c r="BX73" s="31" t="str">
        <f t="shared" si="142"/>
        <v>No</v>
      </c>
      <c r="BY73" s="19">
        <v>1.4582999999999999</v>
      </c>
      <c r="BZ73" s="35">
        <f t="shared" si="143"/>
        <v>0.58331999999999995</v>
      </c>
      <c r="CA73" s="33" t="str">
        <f t="shared" si="144"/>
        <v>Yes</v>
      </c>
      <c r="CB73" s="20">
        <v>3.0200000000000001E-2</v>
      </c>
      <c r="CC73" s="27">
        <f t="shared" si="145"/>
        <v>5.9778305621536028E-2</v>
      </c>
      <c r="CD73" s="31" t="str">
        <f t="shared" si="146"/>
        <v>No</v>
      </c>
      <c r="CE73" s="19">
        <v>2.3800000000000002E-2</v>
      </c>
      <c r="CF73" s="35">
        <f t="shared" si="147"/>
        <v>9.3997009186071352E-3</v>
      </c>
      <c r="CG73" s="33" t="str">
        <f t="shared" si="148"/>
        <v>No</v>
      </c>
      <c r="CH73" s="20">
        <v>5.7000000000000002E-2</v>
      </c>
      <c r="CI73" s="27">
        <f t="shared" si="149"/>
        <v>9.5459132189707377E-2</v>
      </c>
      <c r="CJ73" s="31" t="str">
        <f t="shared" si="150"/>
        <v>No</v>
      </c>
      <c r="CK73" s="19">
        <v>0.16189999999999999</v>
      </c>
      <c r="CL73" s="35">
        <f t="shared" si="151"/>
        <v>0.1141346492774057</v>
      </c>
      <c r="CM73" s="33" t="str">
        <f t="shared" si="152"/>
        <v>No</v>
      </c>
      <c r="CN73" s="20">
        <v>0</v>
      </c>
      <c r="CO73" s="27">
        <f t="shared" si="153"/>
        <v>0</v>
      </c>
      <c r="CP73" s="31" t="str">
        <f t="shared" si="154"/>
        <v>No</v>
      </c>
      <c r="CQ73" s="19">
        <v>0.17860000000000001</v>
      </c>
      <c r="CR73" s="35">
        <f t="shared" si="155"/>
        <v>0.25042052144659377</v>
      </c>
      <c r="CS73" s="33" t="str">
        <f t="shared" si="156"/>
        <v>No</v>
      </c>
      <c r="CT73" s="20">
        <v>0</v>
      </c>
      <c r="CU73" s="27">
        <f t="shared" si="157"/>
        <v>0</v>
      </c>
      <c r="CV73" s="31" t="str">
        <f t="shared" si="158"/>
        <v>No</v>
      </c>
      <c r="CW73" s="47">
        <f t="shared" si="159"/>
        <v>10.3995</v>
      </c>
      <c r="CX73" s="48">
        <f t="shared" si="160"/>
        <v>0.30060297420119181</v>
      </c>
      <c r="CY73" s="47" t="str">
        <f t="shared" si="161"/>
        <v>No</v>
      </c>
      <c r="CZ73" s="19">
        <v>2.5</v>
      </c>
      <c r="DA73" s="35">
        <f t="shared" si="162"/>
        <v>1</v>
      </c>
      <c r="DB73" s="33" t="str">
        <f t="shared" si="163"/>
        <v>Yes</v>
      </c>
      <c r="DC73" s="20">
        <v>2.5</v>
      </c>
      <c r="DD73" s="27">
        <f t="shared" si="164"/>
        <v>1</v>
      </c>
      <c r="DE73" s="31" t="str">
        <f t="shared" si="165"/>
        <v>Yes</v>
      </c>
      <c r="DF73" s="19">
        <v>2.5</v>
      </c>
      <c r="DG73" s="35">
        <f t="shared" si="166"/>
        <v>1</v>
      </c>
      <c r="DH73" s="33" t="str">
        <f t="shared" si="167"/>
        <v>Yes</v>
      </c>
      <c r="DI73" s="20">
        <v>2.5</v>
      </c>
      <c r="DJ73" s="27">
        <f t="shared" si="168"/>
        <v>1</v>
      </c>
      <c r="DK73" s="31" t="str">
        <f t="shared" si="169"/>
        <v>Yes</v>
      </c>
      <c r="DL73" s="19">
        <v>0</v>
      </c>
      <c r="DM73" s="35">
        <f t="shared" si="170"/>
        <v>0</v>
      </c>
      <c r="DN73" s="33" t="str">
        <f t="shared" si="171"/>
        <v>No</v>
      </c>
      <c r="DO73" s="20">
        <v>2.5</v>
      </c>
      <c r="DP73" s="27">
        <f t="shared" si="172"/>
        <v>1</v>
      </c>
      <c r="DQ73" s="31" t="str">
        <f t="shared" si="173"/>
        <v>Yes</v>
      </c>
      <c r="DR73" s="19">
        <v>0.89780000000000004</v>
      </c>
      <c r="DS73" s="35">
        <f t="shared" si="174"/>
        <v>0.55188099336119989</v>
      </c>
      <c r="DT73" s="33" t="str">
        <f t="shared" si="175"/>
        <v>No</v>
      </c>
      <c r="DU73" s="20">
        <v>0.72509999999999997</v>
      </c>
      <c r="DV73" s="27">
        <f t="shared" si="176"/>
        <v>0.52784450753439616</v>
      </c>
      <c r="DW73" s="31" t="str">
        <f t="shared" si="177"/>
        <v>No</v>
      </c>
      <c r="DX73" s="19">
        <v>6.2E-2</v>
      </c>
      <c r="DY73" s="35">
        <f t="shared" si="178"/>
        <v>0.15199803873498408</v>
      </c>
      <c r="DZ73" s="33" t="str">
        <f t="shared" si="179"/>
        <v>No</v>
      </c>
      <c r="EA73" s="20">
        <v>1.5006999999999999</v>
      </c>
      <c r="EB73" s="27">
        <f t="shared" si="180"/>
        <v>0.75762318255250405</v>
      </c>
      <c r="EC73" s="31" t="str">
        <f t="shared" si="181"/>
        <v>No</v>
      </c>
      <c r="ED73" s="50">
        <f t="shared" si="182"/>
        <v>39.214000000000006</v>
      </c>
      <c r="EE73" s="51">
        <f t="shared" si="183"/>
        <v>0.9413846601376904</v>
      </c>
      <c r="EF73" s="50" t="str">
        <f t="shared" si="184"/>
        <v>No</v>
      </c>
    </row>
    <row r="74" spans="1:136" x14ac:dyDescent="0.2">
      <c r="A74" s="3">
        <v>72</v>
      </c>
      <c r="B74" s="11" t="s">
        <v>50</v>
      </c>
      <c r="C74" s="11" t="s">
        <v>109</v>
      </c>
      <c r="D74" s="3">
        <v>3</v>
      </c>
      <c r="E74" s="19">
        <v>1E-4</v>
      </c>
      <c r="F74" s="14">
        <f t="shared" si="93"/>
        <v>4.4642857142857141E-4</v>
      </c>
      <c r="G74" s="17" t="str">
        <f t="shared" si="94"/>
        <v>No</v>
      </c>
      <c r="H74" s="23">
        <v>0</v>
      </c>
      <c r="I74" s="27">
        <f t="shared" si="95"/>
        <v>0</v>
      </c>
      <c r="J74" s="31" t="str">
        <f t="shared" si="96"/>
        <v>No</v>
      </c>
      <c r="K74" s="30">
        <v>0</v>
      </c>
      <c r="L74" s="14">
        <f t="shared" si="97"/>
        <v>0</v>
      </c>
      <c r="M74" s="17" t="str">
        <f t="shared" si="98"/>
        <v>No</v>
      </c>
      <c r="N74" s="20">
        <v>2.46E-2</v>
      </c>
      <c r="O74" s="27">
        <f t="shared" si="99"/>
        <v>7.006550840216462E-2</v>
      </c>
      <c r="P74" s="31" t="str">
        <f t="shared" si="100"/>
        <v>No</v>
      </c>
      <c r="Q74" s="19">
        <v>7.1000000000000004E-3</v>
      </c>
      <c r="R74" s="14">
        <f t="shared" si="101"/>
        <v>2.7647975077881623E-2</v>
      </c>
      <c r="S74" s="17" t="str">
        <f t="shared" si="102"/>
        <v>No</v>
      </c>
      <c r="T74" s="20">
        <v>1.9932000000000001</v>
      </c>
      <c r="U74" s="27">
        <f t="shared" si="103"/>
        <v>1</v>
      </c>
      <c r="V74" s="31" t="str">
        <f t="shared" si="104"/>
        <v>Yes</v>
      </c>
      <c r="W74" s="19">
        <v>1.6285000000000001</v>
      </c>
      <c r="X74" s="14">
        <f t="shared" si="105"/>
        <v>0.38698740716822733</v>
      </c>
      <c r="Y74" s="17" t="str">
        <f t="shared" si="106"/>
        <v>No</v>
      </c>
      <c r="Z74" s="20">
        <v>0.10100000000000001</v>
      </c>
      <c r="AA74" s="27">
        <f t="shared" si="107"/>
        <v>8.4201750729470615E-2</v>
      </c>
      <c r="AB74" s="31" t="str">
        <f t="shared" si="108"/>
        <v>No</v>
      </c>
      <c r="AC74" s="19">
        <v>2.0000000000000001E-4</v>
      </c>
      <c r="AD74" s="14">
        <f t="shared" si="109"/>
        <v>5.1085568326947643E-4</v>
      </c>
      <c r="AE74" s="17" t="str">
        <f t="shared" si="110"/>
        <v>No</v>
      </c>
      <c r="AF74" s="20">
        <v>0</v>
      </c>
      <c r="AG74" s="27">
        <f t="shared" si="111"/>
        <v>0</v>
      </c>
      <c r="AH74" s="31" t="str">
        <f t="shared" si="112"/>
        <v>No</v>
      </c>
      <c r="AI74" s="41">
        <f t="shared" si="113"/>
        <v>9.386750000000001</v>
      </c>
      <c r="AJ74" s="42">
        <f t="shared" si="114"/>
        <v>0.42508178374655653</v>
      </c>
      <c r="AK74" s="41" t="str">
        <f t="shared" si="115"/>
        <v>No</v>
      </c>
      <c r="AL74" s="19">
        <v>2.3125</v>
      </c>
      <c r="AM74" s="35">
        <f t="shared" si="116"/>
        <v>0.91887918360287135</v>
      </c>
      <c r="AN74" s="33" t="str">
        <f t="shared" si="117"/>
        <v>Yes</v>
      </c>
      <c r="AO74" s="20">
        <v>2.5</v>
      </c>
      <c r="AP74" s="27">
        <f t="shared" si="118"/>
        <v>1</v>
      </c>
      <c r="AQ74" s="31" t="str">
        <f t="shared" si="119"/>
        <v>Yes</v>
      </c>
      <c r="AR74" s="19">
        <v>2.3757000000000001</v>
      </c>
      <c r="AS74" s="35">
        <f t="shared" si="120"/>
        <v>0.95058418693982072</v>
      </c>
      <c r="AT74" s="33" t="str">
        <f t="shared" si="121"/>
        <v>No</v>
      </c>
      <c r="AU74" s="20">
        <v>0.95240000000000002</v>
      </c>
      <c r="AV74" s="27">
        <f t="shared" si="122"/>
        <v>0.81167883211678826</v>
      </c>
      <c r="AW74" s="31" t="str">
        <f t="shared" si="123"/>
        <v>No</v>
      </c>
      <c r="AX74" s="19">
        <v>3.9600000000000003E-2</v>
      </c>
      <c r="AY74" s="35">
        <f t="shared" si="124"/>
        <v>6.6442953020134241E-2</v>
      </c>
      <c r="AZ74" s="33" t="str">
        <f t="shared" si="125"/>
        <v>No</v>
      </c>
      <c r="BA74" s="20">
        <v>0.31730000000000003</v>
      </c>
      <c r="BB74" s="27">
        <f t="shared" si="126"/>
        <v>0.48368902439024392</v>
      </c>
      <c r="BC74" s="31" t="str">
        <f t="shared" si="127"/>
        <v>No</v>
      </c>
      <c r="BD74" s="19">
        <v>0.31730000000000003</v>
      </c>
      <c r="BE74" s="35">
        <f t="shared" si="128"/>
        <v>0.48368902439024392</v>
      </c>
      <c r="BF74" s="33" t="str">
        <f t="shared" si="129"/>
        <v>No</v>
      </c>
      <c r="BG74" s="20">
        <v>1.4514</v>
      </c>
      <c r="BH74" s="27">
        <f t="shared" si="130"/>
        <v>0.43209019947961835</v>
      </c>
      <c r="BI74" s="31" t="str">
        <f t="shared" si="131"/>
        <v>No</v>
      </c>
      <c r="BJ74" s="19">
        <v>0.64280000000000004</v>
      </c>
      <c r="BK74" s="35">
        <f t="shared" si="132"/>
        <v>0.25712000000000002</v>
      </c>
      <c r="BL74" s="33" t="str">
        <f t="shared" si="133"/>
        <v>No</v>
      </c>
      <c r="BM74" s="20">
        <v>6.6000000000000003E-2</v>
      </c>
      <c r="BN74" s="27">
        <f t="shared" si="134"/>
        <v>5.3019824804057168E-2</v>
      </c>
      <c r="BO74" s="31" t="str">
        <f t="shared" si="135"/>
        <v>No</v>
      </c>
      <c r="BP74" s="44">
        <f t="shared" si="136"/>
        <v>27.4375</v>
      </c>
      <c r="BQ74" s="45">
        <f t="shared" si="137"/>
        <v>0.78260430346499643</v>
      </c>
      <c r="BR74" s="44" t="str">
        <f t="shared" si="138"/>
        <v>No</v>
      </c>
      <c r="BS74" s="19">
        <v>6.9999999999999999E-4</v>
      </c>
      <c r="BT74" s="35">
        <f t="shared" si="139"/>
        <v>1.111287505953326E-3</v>
      </c>
      <c r="BU74" s="33" t="str">
        <f t="shared" si="140"/>
        <v>No</v>
      </c>
      <c r="BV74" s="20">
        <v>2.3218999999999999</v>
      </c>
      <c r="BW74" s="27">
        <f t="shared" si="141"/>
        <v>0.7500401090967429</v>
      </c>
      <c r="BX74" s="31" t="str">
        <f t="shared" si="142"/>
        <v>No</v>
      </c>
      <c r="BY74" s="19">
        <v>2.5</v>
      </c>
      <c r="BZ74" s="35">
        <f t="shared" si="143"/>
        <v>1</v>
      </c>
      <c r="CA74" s="33" t="str">
        <f t="shared" si="144"/>
        <v>Yes</v>
      </c>
      <c r="CB74" s="20">
        <v>4.0000000000000001E-3</v>
      </c>
      <c r="CC74" s="27">
        <f t="shared" si="145"/>
        <v>7.9176563737133818E-3</v>
      </c>
      <c r="CD74" s="31" t="str">
        <f t="shared" si="146"/>
        <v>No</v>
      </c>
      <c r="CE74" s="19">
        <v>1.0699999999999999E-2</v>
      </c>
      <c r="CF74" s="35">
        <f t="shared" si="147"/>
        <v>2.4033326212347787E-3</v>
      </c>
      <c r="CG74" s="33" t="str">
        <f t="shared" si="148"/>
        <v>No</v>
      </c>
      <c r="CH74" s="20">
        <v>1.8200000000000001E-2</v>
      </c>
      <c r="CI74" s="27">
        <f t="shared" si="149"/>
        <v>1.7154389505549952E-2</v>
      </c>
      <c r="CJ74" s="31" t="str">
        <f t="shared" si="150"/>
        <v>No</v>
      </c>
      <c r="CK74" s="19">
        <v>0.14330000000000001</v>
      </c>
      <c r="CL74" s="35">
        <f t="shared" si="151"/>
        <v>0.10102220655622136</v>
      </c>
      <c r="CM74" s="33" t="str">
        <f t="shared" si="152"/>
        <v>No</v>
      </c>
      <c r="CN74" s="20">
        <v>0</v>
      </c>
      <c r="CO74" s="27">
        <f t="shared" si="153"/>
        <v>0</v>
      </c>
      <c r="CP74" s="31" t="str">
        <f t="shared" si="154"/>
        <v>No</v>
      </c>
      <c r="CQ74" s="19">
        <v>0.22489999999999999</v>
      </c>
      <c r="CR74" s="35">
        <f t="shared" si="155"/>
        <v>0.34777123633305296</v>
      </c>
      <c r="CS74" s="33" t="str">
        <f t="shared" si="156"/>
        <v>No</v>
      </c>
      <c r="CT74" s="20">
        <v>0</v>
      </c>
      <c r="CU74" s="27">
        <f t="shared" si="157"/>
        <v>0</v>
      </c>
      <c r="CV74" s="31" t="str">
        <f t="shared" si="158"/>
        <v>No</v>
      </c>
      <c r="CW74" s="47">
        <f t="shared" si="159"/>
        <v>13.05925</v>
      </c>
      <c r="CX74" s="48">
        <f t="shared" si="160"/>
        <v>0.48872738846745539</v>
      </c>
      <c r="CY74" s="47" t="str">
        <f t="shared" si="161"/>
        <v>No</v>
      </c>
      <c r="CZ74" s="19">
        <v>2.5</v>
      </c>
      <c r="DA74" s="35">
        <f t="shared" si="162"/>
        <v>1</v>
      </c>
      <c r="DB74" s="33" t="str">
        <f t="shared" si="163"/>
        <v>Yes</v>
      </c>
      <c r="DC74" s="20">
        <v>2</v>
      </c>
      <c r="DD74" s="27">
        <f t="shared" si="164"/>
        <v>0.8</v>
      </c>
      <c r="DE74" s="31" t="str">
        <f t="shared" si="165"/>
        <v>Yes</v>
      </c>
      <c r="DF74" s="19">
        <v>2.5</v>
      </c>
      <c r="DG74" s="35">
        <f t="shared" si="166"/>
        <v>1</v>
      </c>
      <c r="DH74" s="33" t="str">
        <f t="shared" si="167"/>
        <v>Yes</v>
      </c>
      <c r="DI74" s="20">
        <v>2.5</v>
      </c>
      <c r="DJ74" s="27">
        <f t="shared" si="168"/>
        <v>1</v>
      </c>
      <c r="DK74" s="31" t="str">
        <f t="shared" si="169"/>
        <v>Yes</v>
      </c>
      <c r="DL74" s="19">
        <v>0</v>
      </c>
      <c r="DM74" s="35">
        <f t="shared" si="170"/>
        <v>0</v>
      </c>
      <c r="DN74" s="33" t="str">
        <f t="shared" si="171"/>
        <v>No</v>
      </c>
      <c r="DO74" s="20">
        <v>2.5</v>
      </c>
      <c r="DP74" s="27">
        <f t="shared" si="172"/>
        <v>1</v>
      </c>
      <c r="DQ74" s="31" t="str">
        <f t="shared" si="173"/>
        <v>Yes</v>
      </c>
      <c r="DR74" s="19">
        <v>0.85699999999999998</v>
      </c>
      <c r="DS74" s="35">
        <f t="shared" si="174"/>
        <v>0.52680108187853458</v>
      </c>
      <c r="DT74" s="33" t="str">
        <f t="shared" si="175"/>
        <v>No</v>
      </c>
      <c r="DU74" s="20">
        <v>0.97219999999999995</v>
      </c>
      <c r="DV74" s="27">
        <f t="shared" si="176"/>
        <v>0.70772366601150183</v>
      </c>
      <c r="DW74" s="31" t="str">
        <f t="shared" si="177"/>
        <v>No</v>
      </c>
      <c r="DX74" s="19">
        <v>2.7300000000000001E-2</v>
      </c>
      <c r="DY74" s="35">
        <f t="shared" si="178"/>
        <v>6.692816866879138E-2</v>
      </c>
      <c r="DZ74" s="33" t="str">
        <f t="shared" si="179"/>
        <v>No</v>
      </c>
      <c r="EA74" s="20">
        <v>1.02</v>
      </c>
      <c r="EB74" s="27">
        <f t="shared" si="180"/>
        <v>0.51494345718901458</v>
      </c>
      <c r="EC74" s="31" t="str">
        <f t="shared" si="181"/>
        <v>No</v>
      </c>
      <c r="ED74" s="50">
        <f t="shared" si="182"/>
        <v>37.191249999999997</v>
      </c>
      <c r="EE74" s="51">
        <f t="shared" si="183"/>
        <v>0.87600601182972926</v>
      </c>
      <c r="EF74" s="50" t="str">
        <f t="shared" si="184"/>
        <v>No</v>
      </c>
    </row>
    <row r="75" spans="1:136" x14ac:dyDescent="0.2">
      <c r="A75" s="3">
        <v>73</v>
      </c>
      <c r="B75" s="11" t="s">
        <v>48</v>
      </c>
      <c r="C75" s="11" t="s">
        <v>110</v>
      </c>
      <c r="D75" s="3">
        <v>3</v>
      </c>
      <c r="E75" s="19">
        <v>0</v>
      </c>
      <c r="F75" s="14">
        <f t="shared" si="93"/>
        <v>0</v>
      </c>
      <c r="G75" s="17" t="str">
        <f t="shared" si="94"/>
        <v>No</v>
      </c>
      <c r="H75" s="23">
        <v>0</v>
      </c>
      <c r="I75" s="27">
        <f t="shared" si="95"/>
        <v>0</v>
      </c>
      <c r="J75" s="31" t="str">
        <f t="shared" si="96"/>
        <v>No</v>
      </c>
      <c r="K75" s="30">
        <v>5.9999999999999995E-4</v>
      </c>
      <c r="L75" s="14">
        <f t="shared" si="97"/>
        <v>4.8340315823396703E-4</v>
      </c>
      <c r="M75" s="17" t="str">
        <f t="shared" si="98"/>
        <v>No</v>
      </c>
      <c r="N75" s="20">
        <v>6.1600000000000002E-2</v>
      </c>
      <c r="O75" s="27">
        <f t="shared" si="99"/>
        <v>0.17544859014525777</v>
      </c>
      <c r="P75" s="31" t="str">
        <f t="shared" si="100"/>
        <v>No</v>
      </c>
      <c r="Q75" s="19">
        <v>0</v>
      </c>
      <c r="R75" s="14">
        <f t="shared" si="101"/>
        <v>0</v>
      </c>
      <c r="S75" s="17" t="str">
        <f t="shared" si="102"/>
        <v>No</v>
      </c>
      <c r="T75" s="20">
        <v>1.7567999999999999</v>
      </c>
      <c r="U75" s="27">
        <f t="shared" si="103"/>
        <v>0.88139674894641773</v>
      </c>
      <c r="V75" s="31" t="str">
        <f t="shared" si="104"/>
        <v>Yes</v>
      </c>
      <c r="W75" s="19">
        <v>2.3328000000000002</v>
      </c>
      <c r="X75" s="14">
        <f t="shared" si="105"/>
        <v>0.95552147239263807</v>
      </c>
      <c r="Y75" s="17" t="str">
        <f t="shared" si="106"/>
        <v>No</v>
      </c>
      <c r="Z75" s="20">
        <v>8.8400000000000006E-2</v>
      </c>
      <c r="AA75" s="27">
        <f t="shared" si="107"/>
        <v>7.3697373905794089E-2</v>
      </c>
      <c r="AB75" s="31" t="str">
        <f t="shared" si="108"/>
        <v>No</v>
      </c>
      <c r="AC75" s="19">
        <v>0</v>
      </c>
      <c r="AD75" s="14">
        <f t="shared" si="109"/>
        <v>0</v>
      </c>
      <c r="AE75" s="17" t="str">
        <f t="shared" si="110"/>
        <v>No</v>
      </c>
      <c r="AF75" s="20">
        <v>1E-3</v>
      </c>
      <c r="AG75" s="27">
        <f t="shared" si="111"/>
        <v>7.763975155279503E-3</v>
      </c>
      <c r="AH75" s="31" t="str">
        <f t="shared" si="112"/>
        <v>No</v>
      </c>
      <c r="AI75" s="41">
        <f t="shared" si="113"/>
        <v>10.603</v>
      </c>
      <c r="AJ75" s="42">
        <f t="shared" si="114"/>
        <v>0.52978650137741035</v>
      </c>
      <c r="AK75" s="41" t="str">
        <f t="shared" si="115"/>
        <v>No</v>
      </c>
      <c r="AL75" s="19">
        <v>2.3437999999999999</v>
      </c>
      <c r="AM75" s="35">
        <f t="shared" si="116"/>
        <v>0.94594828331747816</v>
      </c>
      <c r="AN75" s="33" t="str">
        <f t="shared" si="117"/>
        <v>Yes</v>
      </c>
      <c r="AO75" s="20">
        <v>1.25</v>
      </c>
      <c r="AP75" s="27">
        <f t="shared" si="118"/>
        <v>0.5</v>
      </c>
      <c r="AQ75" s="31" t="str">
        <f t="shared" si="119"/>
        <v>Yes</v>
      </c>
      <c r="AR75" s="19">
        <v>2.3106</v>
      </c>
      <c r="AS75" s="35">
        <f t="shared" si="120"/>
        <v>0.92453585147247119</v>
      </c>
      <c r="AT75" s="33" t="str">
        <f t="shared" si="121"/>
        <v>No</v>
      </c>
      <c r="AU75" s="20">
        <v>0.53039999999999998</v>
      </c>
      <c r="AV75" s="27">
        <f t="shared" si="122"/>
        <v>0.37163712200208548</v>
      </c>
      <c r="AW75" s="31" t="str">
        <f t="shared" si="123"/>
        <v>No</v>
      </c>
      <c r="AX75" s="19">
        <v>3.73E-2</v>
      </c>
      <c r="AY75" s="35">
        <f t="shared" si="124"/>
        <v>6.2583892617449663E-2</v>
      </c>
      <c r="AZ75" s="33" t="str">
        <f t="shared" si="125"/>
        <v>No</v>
      </c>
      <c r="BA75" s="20">
        <v>0.20810000000000001</v>
      </c>
      <c r="BB75" s="27">
        <f t="shared" si="126"/>
        <v>0.31722560975609754</v>
      </c>
      <c r="BC75" s="31" t="str">
        <f t="shared" si="127"/>
        <v>No</v>
      </c>
      <c r="BD75" s="19">
        <v>0.20810000000000001</v>
      </c>
      <c r="BE75" s="35">
        <f t="shared" si="128"/>
        <v>0.31722560975609754</v>
      </c>
      <c r="BF75" s="33" t="str">
        <f t="shared" si="129"/>
        <v>No</v>
      </c>
      <c r="BG75" s="20">
        <v>2.2970000000000002</v>
      </c>
      <c r="BH75" s="27">
        <f t="shared" si="130"/>
        <v>0.92101763515466895</v>
      </c>
      <c r="BI75" s="31" t="str">
        <f t="shared" si="131"/>
        <v>Yes</v>
      </c>
      <c r="BJ75" s="19">
        <v>0.20250000000000001</v>
      </c>
      <c r="BK75" s="35">
        <f t="shared" si="132"/>
        <v>8.1000000000000003E-2</v>
      </c>
      <c r="BL75" s="33" t="str">
        <f t="shared" si="133"/>
        <v>No</v>
      </c>
      <c r="BM75" s="20">
        <v>0.1938</v>
      </c>
      <c r="BN75" s="27">
        <f t="shared" si="134"/>
        <v>0.17086214845550945</v>
      </c>
      <c r="BO75" s="31" t="str">
        <f t="shared" si="135"/>
        <v>No</v>
      </c>
      <c r="BP75" s="44">
        <f t="shared" si="136"/>
        <v>23.954000000000004</v>
      </c>
      <c r="BQ75" s="45">
        <f t="shared" si="137"/>
        <v>0.50108091726437043</v>
      </c>
      <c r="BR75" s="44" t="str">
        <f t="shared" si="138"/>
        <v>No</v>
      </c>
      <c r="BS75" s="19">
        <v>6.9999999999999999E-4</v>
      </c>
      <c r="BT75" s="35">
        <f t="shared" si="139"/>
        <v>1.111287505953326E-3</v>
      </c>
      <c r="BU75" s="33" t="str">
        <f t="shared" si="140"/>
        <v>No</v>
      </c>
      <c r="BV75" s="20">
        <v>2.3157999999999999</v>
      </c>
      <c r="BW75" s="27">
        <f t="shared" si="141"/>
        <v>0.74025348949141634</v>
      </c>
      <c r="BX75" s="31" t="str">
        <f t="shared" si="142"/>
        <v>No</v>
      </c>
      <c r="BY75" s="19">
        <v>2.5</v>
      </c>
      <c r="BZ75" s="35">
        <f t="shared" si="143"/>
        <v>1</v>
      </c>
      <c r="CA75" s="33" t="str">
        <f t="shared" si="144"/>
        <v>Yes</v>
      </c>
      <c r="CB75" s="20">
        <v>2.93E-2</v>
      </c>
      <c r="CC75" s="27">
        <f t="shared" si="145"/>
        <v>5.7996832937450518E-2</v>
      </c>
      <c r="CD75" s="31" t="str">
        <f t="shared" si="146"/>
        <v>No</v>
      </c>
      <c r="CE75" s="19">
        <v>6.1699999999999998E-2</v>
      </c>
      <c r="CF75" s="35">
        <f t="shared" si="147"/>
        <v>2.9641102328562274E-2</v>
      </c>
      <c r="CG75" s="33" t="str">
        <f t="shared" si="148"/>
        <v>No</v>
      </c>
      <c r="CH75" s="20">
        <v>1.2E-2</v>
      </c>
      <c r="CI75" s="27">
        <f t="shared" si="149"/>
        <v>4.6417759838546921E-3</v>
      </c>
      <c r="CJ75" s="31" t="str">
        <f t="shared" si="150"/>
        <v>No</v>
      </c>
      <c r="CK75" s="19">
        <v>0.1452</v>
      </c>
      <c r="CL75" s="35">
        <f t="shared" si="151"/>
        <v>0.10236164962989072</v>
      </c>
      <c r="CM75" s="33" t="str">
        <f t="shared" si="152"/>
        <v>No</v>
      </c>
      <c r="CN75" s="20">
        <v>0</v>
      </c>
      <c r="CO75" s="27">
        <f t="shared" si="153"/>
        <v>0</v>
      </c>
      <c r="CP75" s="31" t="str">
        <f t="shared" si="154"/>
        <v>No</v>
      </c>
      <c r="CQ75" s="19">
        <v>0.31059999999999999</v>
      </c>
      <c r="CR75" s="35">
        <f t="shared" si="155"/>
        <v>0.52796467619848608</v>
      </c>
      <c r="CS75" s="33" t="str">
        <f t="shared" si="156"/>
        <v>No</v>
      </c>
      <c r="CT75" s="20">
        <v>0</v>
      </c>
      <c r="CU75" s="27">
        <f t="shared" si="157"/>
        <v>0</v>
      </c>
      <c r="CV75" s="31" t="str">
        <f t="shared" si="158"/>
        <v>No</v>
      </c>
      <c r="CW75" s="47">
        <f t="shared" si="159"/>
        <v>13.438249999999998</v>
      </c>
      <c r="CX75" s="48">
        <f t="shared" si="160"/>
        <v>0.51553410075504391</v>
      </c>
      <c r="CY75" s="47" t="str">
        <f t="shared" si="161"/>
        <v>No</v>
      </c>
      <c r="CZ75" s="19">
        <v>2.5</v>
      </c>
      <c r="DA75" s="35">
        <f t="shared" si="162"/>
        <v>1</v>
      </c>
      <c r="DB75" s="33" t="str">
        <f t="shared" si="163"/>
        <v>Yes</v>
      </c>
      <c r="DC75" s="20">
        <v>2</v>
      </c>
      <c r="DD75" s="27">
        <f t="shared" si="164"/>
        <v>0.8</v>
      </c>
      <c r="DE75" s="31" t="str">
        <f t="shared" si="165"/>
        <v>Yes</v>
      </c>
      <c r="DF75" s="19">
        <v>2.5</v>
      </c>
      <c r="DG75" s="35">
        <f t="shared" si="166"/>
        <v>1</v>
      </c>
      <c r="DH75" s="33" t="str">
        <f t="shared" si="167"/>
        <v>Yes</v>
      </c>
      <c r="DI75" s="20">
        <v>2.5</v>
      </c>
      <c r="DJ75" s="27">
        <f t="shared" si="168"/>
        <v>1</v>
      </c>
      <c r="DK75" s="31" t="str">
        <f t="shared" si="169"/>
        <v>Yes</v>
      </c>
      <c r="DL75" s="19">
        <v>2E-3</v>
      </c>
      <c r="DM75" s="35">
        <f t="shared" si="170"/>
        <v>2.2471910112359553E-2</v>
      </c>
      <c r="DN75" s="33" t="str">
        <f t="shared" si="171"/>
        <v>No</v>
      </c>
      <c r="DO75" s="20">
        <v>2.5</v>
      </c>
      <c r="DP75" s="27">
        <f t="shared" si="172"/>
        <v>1</v>
      </c>
      <c r="DQ75" s="31" t="str">
        <f t="shared" si="173"/>
        <v>Yes</v>
      </c>
      <c r="DR75" s="19">
        <v>0.8639</v>
      </c>
      <c r="DS75" s="35">
        <f t="shared" si="174"/>
        <v>0.53104253749692643</v>
      </c>
      <c r="DT75" s="33" t="str">
        <f t="shared" si="175"/>
        <v>No</v>
      </c>
      <c r="DU75" s="20">
        <v>0.97219999999999995</v>
      </c>
      <c r="DV75" s="27">
        <f t="shared" si="176"/>
        <v>0.70772366601150183</v>
      </c>
      <c r="DW75" s="31" t="str">
        <f t="shared" si="177"/>
        <v>No</v>
      </c>
      <c r="DX75" s="19">
        <v>0</v>
      </c>
      <c r="DY75" s="35">
        <f t="shared" si="178"/>
        <v>0</v>
      </c>
      <c r="DZ75" s="33" t="str">
        <f t="shared" si="179"/>
        <v>No</v>
      </c>
      <c r="EA75" s="20">
        <v>1.095</v>
      </c>
      <c r="EB75" s="27">
        <f t="shared" si="180"/>
        <v>0.55280694668820685</v>
      </c>
      <c r="EC75" s="31" t="str">
        <f t="shared" si="181"/>
        <v>No</v>
      </c>
      <c r="ED75" s="50">
        <f t="shared" si="182"/>
        <v>37.332749999999997</v>
      </c>
      <c r="EE75" s="51">
        <f t="shared" si="183"/>
        <v>0.88057952745725443</v>
      </c>
      <c r="EF75" s="50" t="str">
        <f t="shared" si="184"/>
        <v>No</v>
      </c>
    </row>
    <row r="76" spans="1:136" x14ac:dyDescent="0.2">
      <c r="A76" s="3">
        <v>74</v>
      </c>
      <c r="B76" s="11" t="s">
        <v>59</v>
      </c>
      <c r="C76" s="11" t="s">
        <v>111</v>
      </c>
      <c r="D76" s="3">
        <v>3</v>
      </c>
      <c r="E76" s="19">
        <v>1.6999999999999999E-3</v>
      </c>
      <c r="F76" s="14">
        <f t="shared" si="93"/>
        <v>7.5892857142857133E-3</v>
      </c>
      <c r="G76" s="17" t="str">
        <f t="shared" si="94"/>
        <v>No</v>
      </c>
      <c r="H76" s="23">
        <v>3.5000000000000001E-3</v>
      </c>
      <c r="I76" s="27">
        <f t="shared" si="95"/>
        <v>2.7975381664135557E-3</v>
      </c>
      <c r="J76" s="31" t="str">
        <f t="shared" si="96"/>
        <v>No</v>
      </c>
      <c r="K76" s="30">
        <v>0</v>
      </c>
      <c r="L76" s="14">
        <f t="shared" si="97"/>
        <v>0</v>
      </c>
      <c r="M76" s="17" t="str">
        <f t="shared" si="98"/>
        <v>No</v>
      </c>
      <c r="N76" s="20">
        <v>0.1021</v>
      </c>
      <c r="O76" s="27">
        <f t="shared" si="99"/>
        <v>0.29080034178296776</v>
      </c>
      <c r="P76" s="31" t="str">
        <f t="shared" si="100"/>
        <v>No</v>
      </c>
      <c r="Q76" s="19">
        <v>3.3700000000000001E-2</v>
      </c>
      <c r="R76" s="14">
        <f t="shared" si="101"/>
        <v>0.1312305295950156</v>
      </c>
      <c r="S76" s="17" t="str">
        <f t="shared" si="102"/>
        <v>No</v>
      </c>
      <c r="T76" s="20">
        <v>0.54049999999999998</v>
      </c>
      <c r="U76" s="27">
        <f t="shared" si="103"/>
        <v>0.27117198474814369</v>
      </c>
      <c r="V76" s="31" t="str">
        <f t="shared" si="104"/>
        <v>Yes</v>
      </c>
      <c r="W76" s="19">
        <v>2.3102</v>
      </c>
      <c r="X76" s="14">
        <f t="shared" si="105"/>
        <v>0.93727801097836605</v>
      </c>
      <c r="Y76" s="17" t="str">
        <f t="shared" si="106"/>
        <v>No</v>
      </c>
      <c r="Z76" s="20">
        <v>5.0500000000000003E-2</v>
      </c>
      <c r="AA76" s="27">
        <f t="shared" si="107"/>
        <v>4.2100875364735307E-2</v>
      </c>
      <c r="AB76" s="31" t="str">
        <f t="shared" si="108"/>
        <v>No</v>
      </c>
      <c r="AC76" s="19">
        <v>8.0000000000000004E-4</v>
      </c>
      <c r="AD76" s="14">
        <f t="shared" si="109"/>
        <v>2.0434227330779057E-3</v>
      </c>
      <c r="AE76" s="17" t="str">
        <f t="shared" si="110"/>
        <v>No</v>
      </c>
      <c r="AF76" s="20">
        <v>3.8999999999999998E-3</v>
      </c>
      <c r="AG76" s="27">
        <f t="shared" si="111"/>
        <v>3.027950310559006E-2</v>
      </c>
      <c r="AH76" s="31" t="str">
        <f t="shared" si="112"/>
        <v>No</v>
      </c>
      <c r="AI76" s="41">
        <f t="shared" si="113"/>
        <v>7.6172500000000003</v>
      </c>
      <c r="AJ76" s="42">
        <f t="shared" si="114"/>
        <v>0.27274879476584024</v>
      </c>
      <c r="AK76" s="41" t="str">
        <f t="shared" si="115"/>
        <v>No</v>
      </c>
      <c r="AL76" s="19">
        <v>2.2812999999999999</v>
      </c>
      <c r="AM76" s="35">
        <f t="shared" si="116"/>
        <v>0.89189656663495631</v>
      </c>
      <c r="AN76" s="33" t="str">
        <f t="shared" si="117"/>
        <v>Yes</v>
      </c>
      <c r="AO76" s="20">
        <v>2.5</v>
      </c>
      <c r="AP76" s="27">
        <f t="shared" si="118"/>
        <v>1</v>
      </c>
      <c r="AQ76" s="31" t="str">
        <f t="shared" si="119"/>
        <v>Yes</v>
      </c>
      <c r="AR76" s="19">
        <v>2.3649</v>
      </c>
      <c r="AS76" s="35">
        <f t="shared" si="120"/>
        <v>0.94626280409731112</v>
      </c>
      <c r="AT76" s="33" t="str">
        <f t="shared" si="121"/>
        <v>No</v>
      </c>
      <c r="AU76" s="20">
        <v>0.66830000000000001</v>
      </c>
      <c r="AV76" s="27">
        <f t="shared" si="122"/>
        <v>0.51543274244004167</v>
      </c>
      <c r="AW76" s="31" t="str">
        <f t="shared" si="123"/>
        <v>No</v>
      </c>
      <c r="AX76" s="19">
        <v>2.18E-2</v>
      </c>
      <c r="AY76" s="35">
        <f t="shared" si="124"/>
        <v>3.6577181208053693E-2</v>
      </c>
      <c r="AZ76" s="33" t="str">
        <f t="shared" si="125"/>
        <v>No</v>
      </c>
      <c r="BA76" s="20">
        <v>0.1648</v>
      </c>
      <c r="BB76" s="27">
        <f t="shared" si="126"/>
        <v>0.25121951219512195</v>
      </c>
      <c r="BC76" s="31" t="str">
        <f t="shared" si="127"/>
        <v>No</v>
      </c>
      <c r="BD76" s="19">
        <v>0.1648</v>
      </c>
      <c r="BE76" s="35">
        <f t="shared" si="128"/>
        <v>0.25121951219512195</v>
      </c>
      <c r="BF76" s="33" t="str">
        <f t="shared" si="129"/>
        <v>No</v>
      </c>
      <c r="BG76" s="20">
        <v>1.4523999999999999</v>
      </c>
      <c r="BH76" s="27">
        <f t="shared" si="130"/>
        <v>0.43266840127204387</v>
      </c>
      <c r="BI76" s="31" t="str">
        <f t="shared" si="131"/>
        <v>No</v>
      </c>
      <c r="BJ76" s="19">
        <v>0.2041</v>
      </c>
      <c r="BK76" s="35">
        <f t="shared" si="132"/>
        <v>8.1640000000000004E-2</v>
      </c>
      <c r="BL76" s="33" t="str">
        <f t="shared" si="133"/>
        <v>No</v>
      </c>
      <c r="BM76" s="20">
        <v>0.11840000000000001</v>
      </c>
      <c r="BN76" s="27">
        <f t="shared" si="134"/>
        <v>0.10133702166897188</v>
      </c>
      <c r="BO76" s="31" t="str">
        <f t="shared" si="135"/>
        <v>No</v>
      </c>
      <c r="BP76" s="44">
        <f t="shared" si="136"/>
        <v>24.852</v>
      </c>
      <c r="BQ76" s="45">
        <f t="shared" si="137"/>
        <v>0.57365390443479136</v>
      </c>
      <c r="BR76" s="44" t="str">
        <f t="shared" si="138"/>
        <v>No</v>
      </c>
      <c r="BS76" s="19">
        <v>1.4E-3</v>
      </c>
      <c r="BT76" s="35">
        <f t="shared" si="139"/>
        <v>2.222575011906652E-3</v>
      </c>
      <c r="BU76" s="33" t="str">
        <f t="shared" si="140"/>
        <v>No</v>
      </c>
      <c r="BV76" s="20">
        <v>2.411</v>
      </c>
      <c r="BW76" s="27">
        <f t="shared" si="141"/>
        <v>0.8929889298892989</v>
      </c>
      <c r="BX76" s="31" t="str">
        <f t="shared" si="142"/>
        <v>No</v>
      </c>
      <c r="BY76" s="19">
        <v>2.5</v>
      </c>
      <c r="BZ76" s="35">
        <f t="shared" si="143"/>
        <v>1</v>
      </c>
      <c r="CA76" s="33" t="str">
        <f t="shared" si="144"/>
        <v>Yes</v>
      </c>
      <c r="CB76" s="20">
        <v>2.6100000000000002E-2</v>
      </c>
      <c r="CC76" s="27">
        <f t="shared" si="145"/>
        <v>5.1662707838479816E-2</v>
      </c>
      <c r="CD76" s="31" t="str">
        <f t="shared" si="146"/>
        <v>No</v>
      </c>
      <c r="CE76" s="19">
        <v>4.7699999999999999E-2</v>
      </c>
      <c r="CF76" s="35">
        <f t="shared" si="147"/>
        <v>2.2164067506942962E-2</v>
      </c>
      <c r="CG76" s="33" t="str">
        <f t="shared" si="148"/>
        <v>No</v>
      </c>
      <c r="CH76" s="20">
        <v>1.9099999999999999E-2</v>
      </c>
      <c r="CI76" s="27">
        <f t="shared" si="149"/>
        <v>1.8970736629667001E-2</v>
      </c>
      <c r="CJ76" s="31" t="str">
        <f t="shared" si="150"/>
        <v>No</v>
      </c>
      <c r="CK76" s="19">
        <v>6.2600000000000003E-2</v>
      </c>
      <c r="CL76" s="35">
        <f t="shared" si="151"/>
        <v>4.4131124427211843E-2</v>
      </c>
      <c r="CM76" s="33" t="str">
        <f t="shared" si="152"/>
        <v>No</v>
      </c>
      <c r="CN76" s="20">
        <v>0</v>
      </c>
      <c r="CO76" s="27">
        <f t="shared" si="153"/>
        <v>0</v>
      </c>
      <c r="CP76" s="31" t="str">
        <f t="shared" si="154"/>
        <v>No</v>
      </c>
      <c r="CQ76" s="19">
        <v>0.21479999999999999</v>
      </c>
      <c r="CR76" s="35">
        <f t="shared" si="155"/>
        <v>0.32653490328006723</v>
      </c>
      <c r="CS76" s="33" t="str">
        <f t="shared" si="156"/>
        <v>No</v>
      </c>
      <c r="CT76" s="20">
        <v>2.6599999999999999E-2</v>
      </c>
      <c r="CU76" s="27">
        <f t="shared" si="157"/>
        <v>4.9552906110283151E-2</v>
      </c>
      <c r="CV76" s="31" t="str">
        <f t="shared" si="158"/>
        <v>No</v>
      </c>
      <c r="CW76" s="47">
        <f t="shared" si="159"/>
        <v>13.273249999999999</v>
      </c>
      <c r="CX76" s="48">
        <f t="shared" si="160"/>
        <v>0.50386363234487996</v>
      </c>
      <c r="CY76" s="47" t="str">
        <f t="shared" si="161"/>
        <v>No</v>
      </c>
      <c r="CZ76" s="19">
        <v>2.5</v>
      </c>
      <c r="DA76" s="35">
        <f t="shared" si="162"/>
        <v>1</v>
      </c>
      <c r="DB76" s="33" t="str">
        <f t="shared" si="163"/>
        <v>Yes</v>
      </c>
      <c r="DC76" s="20">
        <v>2.5</v>
      </c>
      <c r="DD76" s="27">
        <f t="shared" si="164"/>
        <v>1</v>
      </c>
      <c r="DE76" s="31" t="str">
        <f t="shared" si="165"/>
        <v>Yes</v>
      </c>
      <c r="DF76" s="19">
        <v>2.5</v>
      </c>
      <c r="DG76" s="35">
        <f t="shared" si="166"/>
        <v>1</v>
      </c>
      <c r="DH76" s="33" t="str">
        <f t="shared" si="167"/>
        <v>Yes</v>
      </c>
      <c r="DI76" s="20">
        <v>2.5</v>
      </c>
      <c r="DJ76" s="27">
        <f t="shared" si="168"/>
        <v>1</v>
      </c>
      <c r="DK76" s="31" t="str">
        <f t="shared" si="169"/>
        <v>Yes</v>
      </c>
      <c r="DL76" s="19">
        <v>0</v>
      </c>
      <c r="DM76" s="35">
        <f t="shared" si="170"/>
        <v>0</v>
      </c>
      <c r="DN76" s="33" t="str">
        <f t="shared" si="171"/>
        <v>No</v>
      </c>
      <c r="DO76" s="20">
        <v>2.5</v>
      </c>
      <c r="DP76" s="27">
        <f t="shared" si="172"/>
        <v>1</v>
      </c>
      <c r="DQ76" s="31" t="str">
        <f t="shared" si="173"/>
        <v>Yes</v>
      </c>
      <c r="DR76" s="19">
        <v>0.86919999999999997</v>
      </c>
      <c r="DS76" s="35">
        <f t="shared" si="174"/>
        <v>0.53430046717482171</v>
      </c>
      <c r="DT76" s="33" t="str">
        <f t="shared" si="175"/>
        <v>No</v>
      </c>
      <c r="DU76" s="20">
        <v>0.97670000000000001</v>
      </c>
      <c r="DV76" s="27">
        <f t="shared" si="176"/>
        <v>0.71099949042731314</v>
      </c>
      <c r="DW76" s="31" t="str">
        <f t="shared" si="177"/>
        <v>No</v>
      </c>
      <c r="DX76" s="19">
        <v>8.6400000000000005E-2</v>
      </c>
      <c r="DY76" s="35">
        <f t="shared" si="178"/>
        <v>0.21181662172101007</v>
      </c>
      <c r="DZ76" s="33" t="str">
        <f t="shared" si="179"/>
        <v>No</v>
      </c>
      <c r="EA76" s="20">
        <v>1.075</v>
      </c>
      <c r="EB76" s="27">
        <f t="shared" si="180"/>
        <v>0.54271001615508885</v>
      </c>
      <c r="EC76" s="31" t="str">
        <f t="shared" si="181"/>
        <v>No</v>
      </c>
      <c r="ED76" s="50">
        <f t="shared" si="182"/>
        <v>38.768250000000002</v>
      </c>
      <c r="EE76" s="51">
        <f t="shared" si="183"/>
        <v>0.9269772778693558</v>
      </c>
      <c r="EF76" s="50" t="str">
        <f t="shared" si="184"/>
        <v>No</v>
      </c>
    </row>
    <row r="77" spans="1:136" x14ac:dyDescent="0.2">
      <c r="A77" s="3">
        <v>75</v>
      </c>
      <c r="B77" s="11" t="s">
        <v>59</v>
      </c>
      <c r="C77" s="11" t="s">
        <v>112</v>
      </c>
      <c r="D77" s="3">
        <v>3</v>
      </c>
      <c r="E77" s="19">
        <v>4.7000000000000002E-3</v>
      </c>
      <c r="F77" s="14">
        <f t="shared" si="93"/>
        <v>2.0982142857142859E-2</v>
      </c>
      <c r="G77" s="17" t="str">
        <f t="shared" si="94"/>
        <v>No</v>
      </c>
      <c r="H77" s="23">
        <v>1.49E-2</v>
      </c>
      <c r="I77" s="27">
        <f t="shared" si="95"/>
        <v>1.1909519622731995E-2</v>
      </c>
      <c r="J77" s="31" t="str">
        <f t="shared" si="96"/>
        <v>No</v>
      </c>
      <c r="K77" s="30">
        <v>4.0000000000000001E-3</v>
      </c>
      <c r="L77" s="14">
        <f t="shared" si="97"/>
        <v>3.2226877215597808E-3</v>
      </c>
      <c r="M77" s="17" t="str">
        <f t="shared" si="98"/>
        <v>No</v>
      </c>
      <c r="N77" s="20">
        <v>4.19E-2</v>
      </c>
      <c r="O77" s="27">
        <f t="shared" si="99"/>
        <v>0.11933921959555681</v>
      </c>
      <c r="P77" s="31" t="str">
        <f t="shared" si="100"/>
        <v>No</v>
      </c>
      <c r="Q77" s="19">
        <v>2.3199999999999998E-2</v>
      </c>
      <c r="R77" s="14">
        <f t="shared" si="101"/>
        <v>9.0342679127725867E-2</v>
      </c>
      <c r="S77" s="17" t="str">
        <f t="shared" si="102"/>
        <v>No</v>
      </c>
      <c r="T77" s="20">
        <v>0.54049999999999998</v>
      </c>
      <c r="U77" s="27">
        <f t="shared" si="103"/>
        <v>0.27117198474814369</v>
      </c>
      <c r="V77" s="31" t="str">
        <f t="shared" si="104"/>
        <v>Yes</v>
      </c>
      <c r="W77" s="19">
        <v>2.3130999999999999</v>
      </c>
      <c r="X77" s="14">
        <f t="shared" si="105"/>
        <v>0.93961898611559558</v>
      </c>
      <c r="Y77" s="17" t="str">
        <f t="shared" si="106"/>
        <v>No</v>
      </c>
      <c r="Z77" s="20">
        <v>5.0500000000000003E-2</v>
      </c>
      <c r="AA77" s="27">
        <f t="shared" si="107"/>
        <v>4.2100875364735307E-2</v>
      </c>
      <c r="AB77" s="31" t="str">
        <f t="shared" si="108"/>
        <v>No</v>
      </c>
      <c r="AC77" s="19">
        <v>1E-3</v>
      </c>
      <c r="AD77" s="14">
        <f t="shared" si="109"/>
        <v>2.554278416347382E-3</v>
      </c>
      <c r="AE77" s="17" t="str">
        <f t="shared" si="110"/>
        <v>No</v>
      </c>
      <c r="AF77" s="20">
        <v>0</v>
      </c>
      <c r="AG77" s="27">
        <f t="shared" si="111"/>
        <v>0</v>
      </c>
      <c r="AH77" s="31" t="str">
        <f t="shared" si="112"/>
        <v>No</v>
      </c>
      <c r="AI77" s="41">
        <f t="shared" si="113"/>
        <v>7.4845000000000006</v>
      </c>
      <c r="AJ77" s="42">
        <f t="shared" si="114"/>
        <v>0.2613205922865014</v>
      </c>
      <c r="AK77" s="41" t="str">
        <f t="shared" si="115"/>
        <v>No</v>
      </c>
      <c r="AL77" s="19">
        <v>2.2812999999999999</v>
      </c>
      <c r="AM77" s="35">
        <f t="shared" si="116"/>
        <v>0.89189656663495631</v>
      </c>
      <c r="AN77" s="33" t="str">
        <f t="shared" si="117"/>
        <v>Yes</v>
      </c>
      <c r="AO77" s="20">
        <v>1.875</v>
      </c>
      <c r="AP77" s="27">
        <f t="shared" si="118"/>
        <v>0.75</v>
      </c>
      <c r="AQ77" s="31" t="str">
        <f t="shared" si="119"/>
        <v>Yes</v>
      </c>
      <c r="AR77" s="19">
        <v>2.3831000000000002</v>
      </c>
      <c r="AS77" s="35">
        <f t="shared" si="120"/>
        <v>0.9535451344430218</v>
      </c>
      <c r="AT77" s="33" t="str">
        <f t="shared" si="121"/>
        <v>No</v>
      </c>
      <c r="AU77" s="20">
        <v>0.67800000000000005</v>
      </c>
      <c r="AV77" s="27">
        <f t="shared" si="122"/>
        <v>0.52554744525547437</v>
      </c>
      <c r="AW77" s="31" t="str">
        <f t="shared" si="123"/>
        <v>No</v>
      </c>
      <c r="AX77" s="19">
        <v>5.04E-2</v>
      </c>
      <c r="AY77" s="35">
        <f t="shared" si="124"/>
        <v>8.4563758389261751E-2</v>
      </c>
      <c r="AZ77" s="33" t="str">
        <f t="shared" si="125"/>
        <v>No</v>
      </c>
      <c r="BA77" s="20">
        <v>0.1827</v>
      </c>
      <c r="BB77" s="27">
        <f t="shared" si="126"/>
        <v>0.27850609756097561</v>
      </c>
      <c r="BC77" s="31" t="str">
        <f t="shared" si="127"/>
        <v>No</v>
      </c>
      <c r="BD77" s="19">
        <v>0.1827</v>
      </c>
      <c r="BE77" s="35">
        <f t="shared" si="128"/>
        <v>0.27850609756097561</v>
      </c>
      <c r="BF77" s="33" t="str">
        <f t="shared" si="129"/>
        <v>No</v>
      </c>
      <c r="BG77" s="20">
        <v>1.3467</v>
      </c>
      <c r="BH77" s="27">
        <f t="shared" si="130"/>
        <v>0.3715524718126626</v>
      </c>
      <c r="BI77" s="31" t="str">
        <f t="shared" si="131"/>
        <v>No</v>
      </c>
      <c r="BJ77" s="19">
        <v>0.16639999999999999</v>
      </c>
      <c r="BK77" s="35">
        <f t="shared" si="132"/>
        <v>6.6559999999999994E-2</v>
      </c>
      <c r="BL77" s="33" t="str">
        <f t="shared" si="133"/>
        <v>No</v>
      </c>
      <c r="BM77" s="20">
        <v>0.2104</v>
      </c>
      <c r="BN77" s="27">
        <f t="shared" si="134"/>
        <v>0.18616874135546335</v>
      </c>
      <c r="BO77" s="31" t="str">
        <f t="shared" si="135"/>
        <v>No</v>
      </c>
      <c r="BP77" s="44">
        <f t="shared" si="136"/>
        <v>23.391750000000002</v>
      </c>
      <c r="BQ77" s="45">
        <f t="shared" si="137"/>
        <v>0.45564198403879191</v>
      </c>
      <c r="BR77" s="44" t="str">
        <f t="shared" si="138"/>
        <v>No</v>
      </c>
      <c r="BS77" s="19">
        <v>2.3999999999999998E-3</v>
      </c>
      <c r="BT77" s="35">
        <f t="shared" si="139"/>
        <v>3.810128591839974E-3</v>
      </c>
      <c r="BU77" s="33" t="str">
        <f t="shared" si="140"/>
        <v>No</v>
      </c>
      <c r="BV77" s="20">
        <v>2.4559000000000002</v>
      </c>
      <c r="BW77" s="27">
        <f t="shared" si="141"/>
        <v>0.96502486763998108</v>
      </c>
      <c r="BX77" s="31" t="str">
        <f t="shared" si="142"/>
        <v>Yes</v>
      </c>
      <c r="BY77" s="19">
        <v>2.5</v>
      </c>
      <c r="BZ77" s="35">
        <f t="shared" si="143"/>
        <v>1</v>
      </c>
      <c r="CA77" s="33" t="str">
        <f t="shared" si="144"/>
        <v>Yes</v>
      </c>
      <c r="CB77" s="20">
        <v>5.0299999999999997E-2</v>
      </c>
      <c r="CC77" s="27">
        <f t="shared" si="145"/>
        <v>9.9564528899445767E-2</v>
      </c>
      <c r="CD77" s="31" t="str">
        <f t="shared" si="146"/>
        <v>No</v>
      </c>
      <c r="CE77" s="19">
        <v>7.6499999999999999E-2</v>
      </c>
      <c r="CF77" s="35">
        <f t="shared" si="147"/>
        <v>3.7545396282845547E-2</v>
      </c>
      <c r="CG77" s="33" t="str">
        <f t="shared" si="148"/>
        <v>No</v>
      </c>
      <c r="CH77" s="20">
        <v>4.0399999999999998E-2</v>
      </c>
      <c r="CI77" s="27">
        <f t="shared" si="149"/>
        <v>6.1957618567103932E-2</v>
      </c>
      <c r="CJ77" s="31" t="str">
        <f t="shared" si="150"/>
        <v>No</v>
      </c>
      <c r="CK77" s="19">
        <v>0.56759999999999999</v>
      </c>
      <c r="CL77" s="35">
        <f t="shared" si="151"/>
        <v>0.40014099400775466</v>
      </c>
      <c r="CM77" s="33" t="str">
        <f t="shared" si="152"/>
        <v>Yes</v>
      </c>
      <c r="CN77" s="20">
        <v>0</v>
      </c>
      <c r="CO77" s="27">
        <f t="shared" si="153"/>
        <v>0</v>
      </c>
      <c r="CP77" s="31" t="str">
        <f t="shared" si="154"/>
        <v>No</v>
      </c>
      <c r="CQ77" s="19">
        <v>0.22489999999999999</v>
      </c>
      <c r="CR77" s="35">
        <f t="shared" si="155"/>
        <v>0.34777123633305296</v>
      </c>
      <c r="CS77" s="33" t="str">
        <f t="shared" si="156"/>
        <v>No</v>
      </c>
      <c r="CT77" s="20">
        <v>4.9700000000000001E-2</v>
      </c>
      <c r="CU77" s="27">
        <f t="shared" si="157"/>
        <v>9.2585692995529059E-2</v>
      </c>
      <c r="CV77" s="31" t="str">
        <f t="shared" si="158"/>
        <v>No</v>
      </c>
      <c r="CW77" s="47">
        <f t="shared" si="159"/>
        <v>14.919250000000002</v>
      </c>
      <c r="CX77" s="48">
        <f t="shared" si="160"/>
        <v>0.62028539600021237</v>
      </c>
      <c r="CY77" s="47" t="str">
        <f t="shared" si="161"/>
        <v>No</v>
      </c>
      <c r="CZ77" s="19">
        <v>2.5</v>
      </c>
      <c r="DA77" s="35">
        <f t="shared" si="162"/>
        <v>1</v>
      </c>
      <c r="DB77" s="33" t="str">
        <f t="shared" si="163"/>
        <v>Yes</v>
      </c>
      <c r="DC77" s="20">
        <v>2</v>
      </c>
      <c r="DD77" s="27">
        <f t="shared" si="164"/>
        <v>0.8</v>
      </c>
      <c r="DE77" s="31" t="str">
        <f t="shared" si="165"/>
        <v>Yes</v>
      </c>
      <c r="DF77" s="19">
        <v>2.5</v>
      </c>
      <c r="DG77" s="35">
        <f t="shared" si="166"/>
        <v>1</v>
      </c>
      <c r="DH77" s="33" t="str">
        <f t="shared" si="167"/>
        <v>Yes</v>
      </c>
      <c r="DI77" s="20">
        <v>2.5</v>
      </c>
      <c r="DJ77" s="27">
        <f t="shared" si="168"/>
        <v>1</v>
      </c>
      <c r="DK77" s="31" t="str">
        <f t="shared" si="169"/>
        <v>Yes</v>
      </c>
      <c r="DL77" s="19">
        <v>0</v>
      </c>
      <c r="DM77" s="35">
        <f t="shared" si="170"/>
        <v>0</v>
      </c>
      <c r="DN77" s="33" t="str">
        <f t="shared" si="171"/>
        <v>No</v>
      </c>
      <c r="DO77" s="20">
        <v>2.5</v>
      </c>
      <c r="DP77" s="27">
        <f t="shared" si="172"/>
        <v>1</v>
      </c>
      <c r="DQ77" s="31" t="str">
        <f t="shared" si="173"/>
        <v>Yes</v>
      </c>
      <c r="DR77" s="19">
        <v>0.86280000000000001</v>
      </c>
      <c r="DS77" s="35">
        <f t="shared" si="174"/>
        <v>0.53036636341283505</v>
      </c>
      <c r="DT77" s="33" t="str">
        <f t="shared" si="175"/>
        <v>No</v>
      </c>
      <c r="DU77" s="20">
        <v>0.97689999999999999</v>
      </c>
      <c r="DV77" s="27">
        <f t="shared" si="176"/>
        <v>0.71114508262357146</v>
      </c>
      <c r="DW77" s="31" t="str">
        <f t="shared" si="177"/>
        <v>No</v>
      </c>
      <c r="DX77" s="19">
        <v>7.7600000000000002E-2</v>
      </c>
      <c r="DY77" s="35">
        <f t="shared" si="178"/>
        <v>0.19024270654572201</v>
      </c>
      <c r="DZ77" s="33" t="str">
        <f t="shared" si="179"/>
        <v>No</v>
      </c>
      <c r="EA77" s="20">
        <v>1.0325</v>
      </c>
      <c r="EB77" s="27">
        <f t="shared" si="180"/>
        <v>0.52125403877221321</v>
      </c>
      <c r="EC77" s="31" t="str">
        <f t="shared" si="181"/>
        <v>No</v>
      </c>
      <c r="ED77" s="50">
        <f t="shared" si="182"/>
        <v>37.374499999999998</v>
      </c>
      <c r="EE77" s="51">
        <f t="shared" si="183"/>
        <v>0.8819289569798634</v>
      </c>
      <c r="EF77" s="50" t="str">
        <f t="shared" si="184"/>
        <v>No</v>
      </c>
    </row>
    <row r="78" spans="1:136" x14ac:dyDescent="0.2">
      <c r="A78" s="3">
        <v>76</v>
      </c>
      <c r="B78" s="11" t="s">
        <v>59</v>
      </c>
      <c r="C78" s="11" t="s">
        <v>113</v>
      </c>
      <c r="D78" s="3">
        <v>3</v>
      </c>
      <c r="E78" s="19">
        <v>1.8E-3</v>
      </c>
      <c r="F78" s="14">
        <f t="shared" si="93"/>
        <v>8.0357142857142849E-3</v>
      </c>
      <c r="G78" s="17" t="str">
        <f t="shared" si="94"/>
        <v>No</v>
      </c>
      <c r="H78" s="23">
        <v>1E-3</v>
      </c>
      <c r="I78" s="27">
        <f t="shared" si="95"/>
        <v>7.9929661897530169E-4</v>
      </c>
      <c r="J78" s="31" t="str">
        <f t="shared" si="96"/>
        <v>No</v>
      </c>
      <c r="K78" s="30">
        <v>7.7700000000000005E-2</v>
      </c>
      <c r="L78" s="14">
        <f t="shared" si="97"/>
        <v>6.2600708991298742E-2</v>
      </c>
      <c r="M78" s="17" t="str">
        <f t="shared" si="98"/>
        <v>No</v>
      </c>
      <c r="N78" s="20">
        <v>7.85E-2</v>
      </c>
      <c r="O78" s="27">
        <f t="shared" si="99"/>
        <v>0.22358302477926514</v>
      </c>
      <c r="P78" s="31" t="str">
        <f t="shared" si="100"/>
        <v>No</v>
      </c>
      <c r="Q78" s="19">
        <v>2.3300000000000001E-2</v>
      </c>
      <c r="R78" s="14">
        <f t="shared" si="101"/>
        <v>9.073208722741434E-2</v>
      </c>
      <c r="S78" s="17" t="str">
        <f t="shared" si="102"/>
        <v>No</v>
      </c>
      <c r="T78" s="20">
        <v>0.54049999999999998</v>
      </c>
      <c r="U78" s="27">
        <f t="shared" si="103"/>
        <v>0.27117198474814369</v>
      </c>
      <c r="V78" s="31" t="str">
        <f t="shared" si="104"/>
        <v>Yes</v>
      </c>
      <c r="W78" s="19">
        <v>2.3677999999999999</v>
      </c>
      <c r="X78" s="14">
        <f t="shared" si="105"/>
        <v>0.98377462060058107</v>
      </c>
      <c r="Y78" s="17" t="str">
        <f t="shared" si="106"/>
        <v>Yes</v>
      </c>
      <c r="Z78" s="20">
        <v>7.5800000000000006E-2</v>
      </c>
      <c r="AA78" s="27">
        <f t="shared" si="107"/>
        <v>6.319299708211755E-2</v>
      </c>
      <c r="AB78" s="31" t="str">
        <f t="shared" si="108"/>
        <v>No</v>
      </c>
      <c r="AC78" s="19">
        <v>1.1000000000000001E-3</v>
      </c>
      <c r="AD78" s="14">
        <f t="shared" si="109"/>
        <v>2.80970625798212E-3</v>
      </c>
      <c r="AE78" s="17" t="str">
        <f t="shared" si="110"/>
        <v>No</v>
      </c>
      <c r="AF78" s="20">
        <v>3.0000000000000001E-3</v>
      </c>
      <c r="AG78" s="27">
        <f t="shared" si="111"/>
        <v>2.3291925465838512E-2</v>
      </c>
      <c r="AH78" s="31" t="str">
        <f t="shared" si="112"/>
        <v>No</v>
      </c>
      <c r="AI78" s="41">
        <f t="shared" si="113"/>
        <v>7.9262499999999996</v>
      </c>
      <c r="AJ78" s="42">
        <f t="shared" si="114"/>
        <v>0.29935003443526165</v>
      </c>
      <c r="AK78" s="41" t="str">
        <f t="shared" si="115"/>
        <v>No</v>
      </c>
      <c r="AL78" s="19">
        <v>2.2812999999999999</v>
      </c>
      <c r="AM78" s="35">
        <f t="shared" si="116"/>
        <v>0.89189656663495631</v>
      </c>
      <c r="AN78" s="33" t="str">
        <f t="shared" si="117"/>
        <v>Yes</v>
      </c>
      <c r="AO78" s="20">
        <v>1.875</v>
      </c>
      <c r="AP78" s="27">
        <f t="shared" si="118"/>
        <v>0.75</v>
      </c>
      <c r="AQ78" s="31" t="str">
        <f t="shared" si="119"/>
        <v>Yes</v>
      </c>
      <c r="AR78" s="19">
        <v>2.4376000000000002</v>
      </c>
      <c r="AS78" s="35">
        <f t="shared" si="120"/>
        <v>0.97535211267605637</v>
      </c>
      <c r="AT78" s="33" t="str">
        <f t="shared" si="121"/>
        <v>Yes</v>
      </c>
      <c r="AU78" s="20">
        <v>0.45240000000000002</v>
      </c>
      <c r="AV78" s="27">
        <f t="shared" si="122"/>
        <v>0.29030239833159543</v>
      </c>
      <c r="AW78" s="31" t="str">
        <f t="shared" si="123"/>
        <v>No</v>
      </c>
      <c r="AX78" s="19">
        <v>0.32040000000000002</v>
      </c>
      <c r="AY78" s="35">
        <f t="shared" si="124"/>
        <v>0.53758389261744977</v>
      </c>
      <c r="AZ78" s="33" t="str">
        <f t="shared" si="125"/>
        <v>Yes</v>
      </c>
      <c r="BA78" s="20">
        <v>0.16270000000000001</v>
      </c>
      <c r="BB78" s="27">
        <f t="shared" si="126"/>
        <v>0.24801829268292683</v>
      </c>
      <c r="BC78" s="31" t="str">
        <f t="shared" si="127"/>
        <v>No</v>
      </c>
      <c r="BD78" s="19">
        <v>0.16270000000000001</v>
      </c>
      <c r="BE78" s="35">
        <f t="shared" si="128"/>
        <v>0.24801829268292683</v>
      </c>
      <c r="BF78" s="33" t="str">
        <f t="shared" si="129"/>
        <v>No</v>
      </c>
      <c r="BG78" s="20">
        <v>0.99880000000000002</v>
      </c>
      <c r="BH78" s="27">
        <f t="shared" si="130"/>
        <v>0.17039606822781153</v>
      </c>
      <c r="BI78" s="31" t="str">
        <f t="shared" si="131"/>
        <v>No</v>
      </c>
      <c r="BJ78" s="19">
        <v>0.19189999999999999</v>
      </c>
      <c r="BK78" s="35">
        <f t="shared" si="132"/>
        <v>7.6759999999999995E-2</v>
      </c>
      <c r="BL78" s="33" t="str">
        <f t="shared" si="133"/>
        <v>No</v>
      </c>
      <c r="BM78" s="20">
        <v>0.14499999999999999</v>
      </c>
      <c r="BN78" s="27">
        <f t="shared" si="134"/>
        <v>0.12586445366528351</v>
      </c>
      <c r="BO78" s="31" t="str">
        <f t="shared" si="135"/>
        <v>No</v>
      </c>
      <c r="BP78" s="44">
        <f t="shared" si="136"/>
        <v>22.569499999999998</v>
      </c>
      <c r="BQ78" s="45">
        <f t="shared" si="137"/>
        <v>0.3891908273562984</v>
      </c>
      <c r="BR78" s="44" t="str">
        <f t="shared" si="138"/>
        <v>No</v>
      </c>
      <c r="BS78" s="19">
        <v>1.8E-3</v>
      </c>
      <c r="BT78" s="35">
        <f t="shared" si="139"/>
        <v>2.857596443879981E-3</v>
      </c>
      <c r="BU78" s="33" t="str">
        <f t="shared" si="140"/>
        <v>No</v>
      </c>
      <c r="BV78" s="20">
        <v>2.4247000000000001</v>
      </c>
      <c r="BW78" s="27">
        <f t="shared" si="141"/>
        <v>0.91496871490454046</v>
      </c>
      <c r="BX78" s="31" t="str">
        <f t="shared" si="142"/>
        <v>No</v>
      </c>
      <c r="BY78" s="19">
        <v>2.5</v>
      </c>
      <c r="BZ78" s="35">
        <f t="shared" si="143"/>
        <v>1</v>
      </c>
      <c r="CA78" s="33" t="str">
        <f t="shared" si="144"/>
        <v>Yes</v>
      </c>
      <c r="CB78" s="20">
        <v>6.2700000000000006E-2</v>
      </c>
      <c r="CC78" s="27">
        <f t="shared" si="145"/>
        <v>0.12410926365795726</v>
      </c>
      <c r="CD78" s="31" t="str">
        <f t="shared" si="146"/>
        <v>No</v>
      </c>
      <c r="CE78" s="19">
        <v>5.2900000000000003E-2</v>
      </c>
      <c r="CF78" s="35">
        <f t="shared" si="147"/>
        <v>2.4941251869258708E-2</v>
      </c>
      <c r="CG78" s="33" t="str">
        <f t="shared" si="148"/>
        <v>No</v>
      </c>
      <c r="CH78" s="20">
        <v>5.4199999999999998E-2</v>
      </c>
      <c r="CI78" s="27">
        <f t="shared" si="149"/>
        <v>8.9808274470232083E-2</v>
      </c>
      <c r="CJ78" s="31" t="str">
        <f t="shared" si="150"/>
        <v>No</v>
      </c>
      <c r="CK78" s="19">
        <v>0.67620000000000002</v>
      </c>
      <c r="CL78" s="35">
        <f t="shared" si="151"/>
        <v>0.4767007402185407</v>
      </c>
      <c r="CM78" s="33" t="str">
        <f t="shared" si="152"/>
        <v>Yes</v>
      </c>
      <c r="CN78" s="20">
        <v>0</v>
      </c>
      <c r="CO78" s="27">
        <f t="shared" si="153"/>
        <v>0</v>
      </c>
      <c r="CP78" s="31" t="str">
        <f t="shared" si="154"/>
        <v>No</v>
      </c>
      <c r="CQ78" s="19">
        <v>0.31059999999999999</v>
      </c>
      <c r="CR78" s="35">
        <f t="shared" si="155"/>
        <v>0.52796467619848608</v>
      </c>
      <c r="CS78" s="33" t="str">
        <f t="shared" si="156"/>
        <v>No</v>
      </c>
      <c r="CT78" s="20">
        <v>7.6300000000000007E-2</v>
      </c>
      <c r="CU78" s="27">
        <f t="shared" si="157"/>
        <v>0.14213859910581222</v>
      </c>
      <c r="CV78" s="31" t="str">
        <f t="shared" si="158"/>
        <v>No</v>
      </c>
      <c r="CW78" s="47">
        <f t="shared" si="159"/>
        <v>15.398500000000002</v>
      </c>
      <c r="CX78" s="48">
        <f t="shared" si="160"/>
        <v>0.65418280197337031</v>
      </c>
      <c r="CY78" s="47" t="str">
        <f t="shared" si="161"/>
        <v>No</v>
      </c>
      <c r="CZ78" s="19">
        <v>0</v>
      </c>
      <c r="DA78" s="35">
        <f t="shared" si="162"/>
        <v>0</v>
      </c>
      <c r="DB78" s="33" t="str">
        <f t="shared" si="163"/>
        <v>No</v>
      </c>
      <c r="DC78" s="20">
        <v>2.5</v>
      </c>
      <c r="DD78" s="27">
        <f t="shared" si="164"/>
        <v>1</v>
      </c>
      <c r="DE78" s="31" t="str">
        <f t="shared" si="165"/>
        <v>Yes</v>
      </c>
      <c r="DF78" s="19">
        <v>2.5</v>
      </c>
      <c r="DG78" s="35">
        <f t="shared" si="166"/>
        <v>1</v>
      </c>
      <c r="DH78" s="33" t="str">
        <f t="shared" si="167"/>
        <v>Yes</v>
      </c>
      <c r="DI78" s="20">
        <v>2.5</v>
      </c>
      <c r="DJ78" s="27">
        <f t="shared" si="168"/>
        <v>1</v>
      </c>
      <c r="DK78" s="31" t="str">
        <f t="shared" si="169"/>
        <v>Yes</v>
      </c>
      <c r="DL78" s="19">
        <v>2E-3</v>
      </c>
      <c r="DM78" s="35">
        <f t="shared" si="170"/>
        <v>2.2471910112359553E-2</v>
      </c>
      <c r="DN78" s="33" t="str">
        <f t="shared" si="171"/>
        <v>No</v>
      </c>
      <c r="DO78" s="20">
        <v>2.5</v>
      </c>
      <c r="DP78" s="27">
        <f t="shared" si="172"/>
        <v>1</v>
      </c>
      <c r="DQ78" s="31" t="str">
        <f t="shared" si="173"/>
        <v>Yes</v>
      </c>
      <c r="DR78" s="19">
        <v>0.87090000000000001</v>
      </c>
      <c r="DS78" s="35">
        <f t="shared" si="174"/>
        <v>0.5353454634865995</v>
      </c>
      <c r="DT78" s="33" t="str">
        <f t="shared" si="175"/>
        <v>No</v>
      </c>
      <c r="DU78" s="20">
        <v>1.0003</v>
      </c>
      <c r="DV78" s="27">
        <f t="shared" si="176"/>
        <v>0.72817936958579021</v>
      </c>
      <c r="DW78" s="31" t="str">
        <f t="shared" si="177"/>
        <v>No</v>
      </c>
      <c r="DX78" s="19">
        <v>8.1900000000000001E-2</v>
      </c>
      <c r="DY78" s="35">
        <f t="shared" si="178"/>
        <v>0.20078450600637412</v>
      </c>
      <c r="DZ78" s="33" t="str">
        <f t="shared" si="179"/>
        <v>No</v>
      </c>
      <c r="EA78" s="20">
        <v>1.5630999999999999</v>
      </c>
      <c r="EB78" s="27">
        <f t="shared" si="180"/>
        <v>0.78912560581583202</v>
      </c>
      <c r="EC78" s="31" t="str">
        <f t="shared" si="181"/>
        <v>No</v>
      </c>
      <c r="ED78" s="50">
        <f t="shared" si="182"/>
        <v>33.795500000000004</v>
      </c>
      <c r="EE78" s="51">
        <f t="shared" si="183"/>
        <v>0.76624971718542945</v>
      </c>
      <c r="EF78" s="50" t="str">
        <f t="shared" si="184"/>
        <v>No</v>
      </c>
    </row>
    <row r="79" spans="1:136" x14ac:dyDescent="0.2">
      <c r="A79" s="3">
        <v>77</v>
      </c>
      <c r="B79" s="11" t="s">
        <v>50</v>
      </c>
      <c r="C79" s="11" t="s">
        <v>114</v>
      </c>
      <c r="D79" s="3">
        <v>3</v>
      </c>
      <c r="E79" s="19">
        <v>2.0000000000000001E-4</v>
      </c>
      <c r="F79" s="14">
        <f t="shared" si="93"/>
        <v>8.9285714285714283E-4</v>
      </c>
      <c r="G79" s="17" t="str">
        <f t="shared" si="94"/>
        <v>No</v>
      </c>
      <c r="H79" s="23">
        <v>0</v>
      </c>
      <c r="I79" s="27">
        <f t="shared" si="95"/>
        <v>0</v>
      </c>
      <c r="J79" s="31" t="str">
        <f t="shared" si="96"/>
        <v>No</v>
      </c>
      <c r="K79" s="30">
        <v>3.2300000000000002E-2</v>
      </c>
      <c r="L79" s="14">
        <f t="shared" si="97"/>
        <v>2.602320335159523E-2</v>
      </c>
      <c r="M79" s="17" t="str">
        <f t="shared" si="98"/>
        <v>No</v>
      </c>
      <c r="N79" s="20">
        <v>0.02</v>
      </c>
      <c r="O79" s="27">
        <f t="shared" si="99"/>
        <v>5.6963827969239531E-2</v>
      </c>
      <c r="P79" s="31" t="str">
        <f t="shared" si="100"/>
        <v>No</v>
      </c>
      <c r="Q79" s="19">
        <v>6.7000000000000002E-3</v>
      </c>
      <c r="R79" s="14">
        <f t="shared" si="101"/>
        <v>2.6090342679127729E-2</v>
      </c>
      <c r="S79" s="17" t="str">
        <f t="shared" si="102"/>
        <v>No</v>
      </c>
      <c r="T79" s="20">
        <v>1.9932000000000001</v>
      </c>
      <c r="U79" s="27">
        <f t="shared" si="103"/>
        <v>1</v>
      </c>
      <c r="V79" s="31" t="str">
        <f t="shared" si="104"/>
        <v>Yes</v>
      </c>
      <c r="W79" s="19">
        <v>2.2740999999999998</v>
      </c>
      <c r="X79" s="14">
        <f t="shared" si="105"/>
        <v>0.90813690668388736</v>
      </c>
      <c r="Y79" s="17" t="str">
        <f t="shared" si="106"/>
        <v>No</v>
      </c>
      <c r="Z79" s="20">
        <v>1.26E-2</v>
      </c>
      <c r="AA79" s="27">
        <f t="shared" si="107"/>
        <v>1.0504376823676533E-2</v>
      </c>
      <c r="AB79" s="31" t="str">
        <f t="shared" si="108"/>
        <v>No</v>
      </c>
      <c r="AC79" s="19">
        <v>2.0000000000000001E-4</v>
      </c>
      <c r="AD79" s="14">
        <f t="shared" si="109"/>
        <v>5.1085568326947643E-4</v>
      </c>
      <c r="AE79" s="17" t="str">
        <f t="shared" si="110"/>
        <v>No</v>
      </c>
      <c r="AF79" s="20">
        <v>2E-3</v>
      </c>
      <c r="AG79" s="27">
        <f t="shared" si="111"/>
        <v>1.5527950310559006E-2</v>
      </c>
      <c r="AH79" s="31" t="str">
        <f t="shared" si="112"/>
        <v>No</v>
      </c>
      <c r="AI79" s="41">
        <f t="shared" si="113"/>
        <v>10.853250000000001</v>
      </c>
      <c r="AJ79" s="42">
        <f t="shared" si="114"/>
        <v>0.55133006198347112</v>
      </c>
      <c r="AK79" s="41" t="str">
        <f t="shared" si="115"/>
        <v>No</v>
      </c>
      <c r="AL79" s="19">
        <v>2.25</v>
      </c>
      <c r="AM79" s="35">
        <f t="shared" si="116"/>
        <v>0.86482746692034951</v>
      </c>
      <c r="AN79" s="33" t="str">
        <f t="shared" si="117"/>
        <v>Yes</v>
      </c>
      <c r="AO79" s="20">
        <v>1.875</v>
      </c>
      <c r="AP79" s="27">
        <f t="shared" si="118"/>
        <v>0.75</v>
      </c>
      <c r="AQ79" s="31" t="str">
        <f t="shared" si="119"/>
        <v>Yes</v>
      </c>
      <c r="AR79" s="19">
        <v>2.3996</v>
      </c>
      <c r="AS79" s="35">
        <f t="shared" si="120"/>
        <v>0.96014724711907806</v>
      </c>
      <c r="AT79" s="33" t="str">
        <f t="shared" si="121"/>
        <v>No</v>
      </c>
      <c r="AU79" s="20">
        <v>0.2676</v>
      </c>
      <c r="AV79" s="27">
        <f t="shared" si="122"/>
        <v>9.7601668404588116E-2</v>
      </c>
      <c r="AW79" s="31" t="str">
        <f t="shared" si="123"/>
        <v>No</v>
      </c>
      <c r="AX79" s="19">
        <v>4.4299999999999999E-2</v>
      </c>
      <c r="AY79" s="35">
        <f t="shared" si="124"/>
        <v>7.432885906040268E-2</v>
      </c>
      <c r="AZ79" s="33" t="str">
        <f t="shared" si="125"/>
        <v>No</v>
      </c>
      <c r="BA79" s="20">
        <v>0.12570000000000001</v>
      </c>
      <c r="BB79" s="27">
        <f t="shared" si="126"/>
        <v>0.19161585365853659</v>
      </c>
      <c r="BC79" s="31" t="str">
        <f t="shared" si="127"/>
        <v>No</v>
      </c>
      <c r="BD79" s="19">
        <v>0.12570000000000001</v>
      </c>
      <c r="BE79" s="35">
        <f t="shared" si="128"/>
        <v>0.19161585365853659</v>
      </c>
      <c r="BF79" s="33" t="str">
        <f t="shared" si="129"/>
        <v>No</v>
      </c>
      <c r="BG79" s="20">
        <v>1.3467</v>
      </c>
      <c r="BH79" s="27">
        <f t="shared" si="130"/>
        <v>0.3715524718126626</v>
      </c>
      <c r="BI79" s="31" t="str">
        <f t="shared" si="131"/>
        <v>No</v>
      </c>
      <c r="BJ79" s="19">
        <v>0.43830000000000002</v>
      </c>
      <c r="BK79" s="35">
        <f t="shared" si="132"/>
        <v>0.17532</v>
      </c>
      <c r="BL79" s="33" t="str">
        <f t="shared" si="133"/>
        <v>No</v>
      </c>
      <c r="BM79" s="20">
        <v>0.1009</v>
      </c>
      <c r="BN79" s="27">
        <f t="shared" si="134"/>
        <v>8.5200553250345784E-2</v>
      </c>
      <c r="BO79" s="31" t="str">
        <f t="shared" si="135"/>
        <v>No</v>
      </c>
      <c r="BP79" s="44">
        <f t="shared" si="136"/>
        <v>22.4345</v>
      </c>
      <c r="BQ79" s="45">
        <f t="shared" si="137"/>
        <v>0.37828063440751586</v>
      </c>
      <c r="BR79" s="44" t="str">
        <f t="shared" si="138"/>
        <v>No</v>
      </c>
      <c r="BS79" s="19">
        <v>6.9999999999999999E-4</v>
      </c>
      <c r="BT79" s="35">
        <f t="shared" si="139"/>
        <v>1.111287505953326E-3</v>
      </c>
      <c r="BU79" s="33" t="str">
        <f t="shared" si="140"/>
        <v>No</v>
      </c>
      <c r="BV79" s="20">
        <v>2.3559999999999999</v>
      </c>
      <c r="BW79" s="27">
        <f t="shared" si="141"/>
        <v>0.80474891705438767</v>
      </c>
      <c r="BX79" s="31" t="str">
        <f t="shared" si="142"/>
        <v>No</v>
      </c>
      <c r="BY79" s="19">
        <v>2.5</v>
      </c>
      <c r="BZ79" s="35">
        <f t="shared" si="143"/>
        <v>1</v>
      </c>
      <c r="CA79" s="33" t="str">
        <f t="shared" si="144"/>
        <v>Yes</v>
      </c>
      <c r="CB79" s="20">
        <v>1.15E-2</v>
      </c>
      <c r="CC79" s="27">
        <f t="shared" si="145"/>
        <v>2.2763262074425972E-2</v>
      </c>
      <c r="CD79" s="31" t="str">
        <f t="shared" si="146"/>
        <v>No</v>
      </c>
      <c r="CE79" s="19">
        <v>1.5800000000000002E-2</v>
      </c>
      <c r="CF79" s="35">
        <f t="shared" si="147"/>
        <v>5.1271095919675283E-3</v>
      </c>
      <c r="CG79" s="33" t="str">
        <f t="shared" si="148"/>
        <v>No</v>
      </c>
      <c r="CH79" s="20">
        <v>4.9200000000000001E-2</v>
      </c>
      <c r="CI79" s="27">
        <f t="shared" si="149"/>
        <v>7.9717457114026238E-2</v>
      </c>
      <c r="CJ79" s="31" t="str">
        <f t="shared" si="150"/>
        <v>No</v>
      </c>
      <c r="CK79" s="19">
        <v>0.60160000000000002</v>
      </c>
      <c r="CL79" s="35">
        <f t="shared" si="151"/>
        <v>0.4241099753260486</v>
      </c>
      <c r="CM79" s="33" t="str">
        <f t="shared" si="152"/>
        <v>Yes</v>
      </c>
      <c r="CN79" s="20">
        <v>0</v>
      </c>
      <c r="CO79" s="27">
        <f t="shared" si="153"/>
        <v>0</v>
      </c>
      <c r="CP79" s="31" t="str">
        <f t="shared" si="154"/>
        <v>No</v>
      </c>
      <c r="CQ79" s="19">
        <v>0.11899999999999999</v>
      </c>
      <c r="CR79" s="35">
        <f t="shared" si="155"/>
        <v>0.12510513036164844</v>
      </c>
      <c r="CS79" s="33" t="str">
        <f t="shared" si="156"/>
        <v>No</v>
      </c>
      <c r="CT79" s="20">
        <v>0</v>
      </c>
      <c r="CU79" s="27">
        <f t="shared" si="157"/>
        <v>0</v>
      </c>
      <c r="CV79" s="31" t="str">
        <f t="shared" si="158"/>
        <v>No</v>
      </c>
      <c r="CW79" s="47">
        <f t="shared" si="159"/>
        <v>14.134499999999999</v>
      </c>
      <c r="CX79" s="48">
        <f t="shared" si="160"/>
        <v>0.56477994094035677</v>
      </c>
      <c r="CY79" s="47" t="str">
        <f t="shared" si="161"/>
        <v>No</v>
      </c>
      <c r="CZ79" s="19">
        <v>2.5</v>
      </c>
      <c r="DA79" s="35">
        <f t="shared" si="162"/>
        <v>1</v>
      </c>
      <c r="DB79" s="33" t="str">
        <f t="shared" si="163"/>
        <v>Yes</v>
      </c>
      <c r="DC79" s="20">
        <v>2.5</v>
      </c>
      <c r="DD79" s="27">
        <f t="shared" si="164"/>
        <v>1</v>
      </c>
      <c r="DE79" s="31" t="str">
        <f t="shared" si="165"/>
        <v>Yes</v>
      </c>
      <c r="DF79" s="19">
        <v>2.5</v>
      </c>
      <c r="DG79" s="35">
        <f t="shared" si="166"/>
        <v>1</v>
      </c>
      <c r="DH79" s="33" t="str">
        <f t="shared" si="167"/>
        <v>Yes</v>
      </c>
      <c r="DI79" s="20">
        <v>2.5</v>
      </c>
      <c r="DJ79" s="27">
        <f t="shared" si="168"/>
        <v>1</v>
      </c>
      <c r="DK79" s="31" t="str">
        <f t="shared" si="169"/>
        <v>Yes</v>
      </c>
      <c r="DL79" s="19">
        <v>2.0999999999999999E-3</v>
      </c>
      <c r="DM79" s="35">
        <f t="shared" si="170"/>
        <v>2.3595505617977526E-2</v>
      </c>
      <c r="DN79" s="33" t="str">
        <f t="shared" si="171"/>
        <v>No</v>
      </c>
      <c r="DO79" s="20">
        <v>2.5</v>
      </c>
      <c r="DP79" s="27">
        <f t="shared" si="172"/>
        <v>1</v>
      </c>
      <c r="DQ79" s="31" t="str">
        <f t="shared" si="173"/>
        <v>Yes</v>
      </c>
      <c r="DR79" s="19">
        <v>0.8639</v>
      </c>
      <c r="DS79" s="35">
        <f t="shared" si="174"/>
        <v>0.53104253749692643</v>
      </c>
      <c r="DT79" s="33" t="str">
        <f t="shared" si="175"/>
        <v>No</v>
      </c>
      <c r="DU79" s="20">
        <v>0.97589999999999999</v>
      </c>
      <c r="DV79" s="27">
        <f t="shared" si="176"/>
        <v>0.71041712164227999</v>
      </c>
      <c r="DW79" s="31" t="str">
        <f t="shared" si="177"/>
        <v>No</v>
      </c>
      <c r="DX79" s="19">
        <v>2.86E-2</v>
      </c>
      <c r="DY79" s="35">
        <f t="shared" si="178"/>
        <v>7.0115224319686198E-2</v>
      </c>
      <c r="DZ79" s="33" t="str">
        <f t="shared" si="179"/>
        <v>No</v>
      </c>
      <c r="EA79" s="20">
        <v>1</v>
      </c>
      <c r="EB79" s="27">
        <f t="shared" si="180"/>
        <v>0.50484652665589669</v>
      </c>
      <c r="EC79" s="31" t="str">
        <f t="shared" si="181"/>
        <v>No</v>
      </c>
      <c r="ED79" s="50">
        <f t="shared" si="182"/>
        <v>38.426249999999996</v>
      </c>
      <c r="EE79" s="51">
        <f t="shared" si="183"/>
        <v>0.91592326836678606</v>
      </c>
      <c r="EF79" s="50" t="str">
        <f t="shared" si="184"/>
        <v>No</v>
      </c>
    </row>
    <row r="80" spans="1:136" x14ac:dyDescent="0.2">
      <c r="A80" s="3">
        <v>78</v>
      </c>
      <c r="B80" s="11" t="s">
        <v>59</v>
      </c>
      <c r="C80" s="11" t="s">
        <v>115</v>
      </c>
      <c r="D80" s="3">
        <v>3</v>
      </c>
      <c r="E80" s="19">
        <v>5.4999999999999997E-3</v>
      </c>
      <c r="F80" s="14">
        <f t="shared" si="93"/>
        <v>2.4553571428571428E-2</v>
      </c>
      <c r="G80" s="17" t="str">
        <f t="shared" si="94"/>
        <v>No</v>
      </c>
      <c r="H80" s="23">
        <v>4.3E-3</v>
      </c>
      <c r="I80" s="27">
        <f t="shared" si="95"/>
        <v>3.4369754615937971E-3</v>
      </c>
      <c r="J80" s="31" t="str">
        <f t="shared" si="96"/>
        <v>No</v>
      </c>
      <c r="K80" s="30">
        <v>0</v>
      </c>
      <c r="L80" s="14">
        <f t="shared" si="97"/>
        <v>0</v>
      </c>
      <c r="M80" s="17" t="str">
        <f t="shared" si="98"/>
        <v>No</v>
      </c>
      <c r="N80" s="20">
        <v>4.4400000000000002E-2</v>
      </c>
      <c r="O80" s="27">
        <f t="shared" si="99"/>
        <v>0.12645969809171176</v>
      </c>
      <c r="P80" s="31" t="str">
        <f t="shared" si="100"/>
        <v>No</v>
      </c>
      <c r="Q80" s="19">
        <v>1.7600000000000001E-2</v>
      </c>
      <c r="R80" s="14">
        <f t="shared" si="101"/>
        <v>6.8535825545171347E-2</v>
      </c>
      <c r="S80" s="17" t="str">
        <f t="shared" si="102"/>
        <v>No</v>
      </c>
      <c r="T80" s="20">
        <v>0.54049999999999998</v>
      </c>
      <c r="U80" s="27">
        <f t="shared" si="103"/>
        <v>0.27117198474814369</v>
      </c>
      <c r="V80" s="31" t="str">
        <f t="shared" si="104"/>
        <v>Yes</v>
      </c>
      <c r="W80" s="19">
        <v>2.2951999999999999</v>
      </c>
      <c r="X80" s="14">
        <f t="shared" si="105"/>
        <v>0.92516951888924748</v>
      </c>
      <c r="Y80" s="17" t="str">
        <f t="shared" si="106"/>
        <v>No</v>
      </c>
      <c r="Z80" s="20">
        <v>3.7900000000000003E-2</v>
      </c>
      <c r="AA80" s="27">
        <f t="shared" si="107"/>
        <v>3.1596498541058775E-2</v>
      </c>
      <c r="AB80" s="31" t="str">
        <f t="shared" si="108"/>
        <v>No</v>
      </c>
      <c r="AC80" s="19">
        <v>3.8999999999999998E-3</v>
      </c>
      <c r="AD80" s="14">
        <f t="shared" si="109"/>
        <v>9.961685823754788E-3</v>
      </c>
      <c r="AE80" s="17" t="str">
        <f t="shared" si="110"/>
        <v>No</v>
      </c>
      <c r="AF80" s="20">
        <v>5.5100000000000003E-2</v>
      </c>
      <c r="AG80" s="27">
        <f t="shared" si="111"/>
        <v>0.42779503105590067</v>
      </c>
      <c r="AH80" s="31" t="str">
        <f t="shared" si="112"/>
        <v>Yes</v>
      </c>
      <c r="AI80" s="41">
        <f t="shared" si="113"/>
        <v>7.5109999999999992</v>
      </c>
      <c r="AJ80" s="42">
        <f t="shared" si="114"/>
        <v>0.26360192837465557</v>
      </c>
      <c r="AK80" s="41" t="str">
        <f t="shared" si="115"/>
        <v>No</v>
      </c>
      <c r="AL80" s="19">
        <v>2.2812999999999999</v>
      </c>
      <c r="AM80" s="35">
        <f t="shared" si="116"/>
        <v>0.89189656663495631</v>
      </c>
      <c r="AN80" s="33" t="str">
        <f t="shared" si="117"/>
        <v>Yes</v>
      </c>
      <c r="AO80" s="20">
        <v>0.625</v>
      </c>
      <c r="AP80" s="27">
        <f t="shared" si="118"/>
        <v>0.25</v>
      </c>
      <c r="AQ80" s="31" t="str">
        <f t="shared" si="119"/>
        <v>Yes</v>
      </c>
      <c r="AR80" s="19">
        <v>2.0246</v>
      </c>
      <c r="AS80" s="35">
        <f t="shared" si="120"/>
        <v>0.81009923175416132</v>
      </c>
      <c r="AT80" s="33" t="str">
        <f t="shared" si="121"/>
        <v>No</v>
      </c>
      <c r="AU80" s="20">
        <v>0.51259999999999994</v>
      </c>
      <c r="AV80" s="27">
        <f t="shared" si="122"/>
        <v>0.35307612095933255</v>
      </c>
      <c r="AW80" s="31" t="str">
        <f t="shared" si="123"/>
        <v>No</v>
      </c>
      <c r="AX80" s="19">
        <v>0.18629999999999999</v>
      </c>
      <c r="AY80" s="35">
        <f t="shared" si="124"/>
        <v>0.31258389261744968</v>
      </c>
      <c r="AZ80" s="33" t="str">
        <f t="shared" si="125"/>
        <v>No</v>
      </c>
      <c r="BA80" s="20">
        <v>0.19089999999999999</v>
      </c>
      <c r="BB80" s="27">
        <f t="shared" si="126"/>
        <v>0.29100609756097556</v>
      </c>
      <c r="BC80" s="31" t="str">
        <f t="shared" si="127"/>
        <v>No</v>
      </c>
      <c r="BD80" s="19">
        <v>0.19089999999999999</v>
      </c>
      <c r="BE80" s="35">
        <f t="shared" si="128"/>
        <v>0.29100609756097556</v>
      </c>
      <c r="BF80" s="33" t="str">
        <f t="shared" si="129"/>
        <v>No</v>
      </c>
      <c r="BG80" s="20">
        <v>1.4637</v>
      </c>
      <c r="BH80" s="27">
        <f t="shared" si="130"/>
        <v>0.43920208152645268</v>
      </c>
      <c r="BI80" s="31" t="str">
        <f t="shared" si="131"/>
        <v>No</v>
      </c>
      <c r="BJ80" s="19">
        <v>0.20730000000000001</v>
      </c>
      <c r="BK80" s="35">
        <f t="shared" si="132"/>
        <v>8.2920000000000008E-2</v>
      </c>
      <c r="BL80" s="33" t="str">
        <f t="shared" si="133"/>
        <v>No</v>
      </c>
      <c r="BM80" s="20">
        <v>0.14899999999999999</v>
      </c>
      <c r="BN80" s="27">
        <f t="shared" si="134"/>
        <v>0.12955278930382663</v>
      </c>
      <c r="BO80" s="31" t="str">
        <f t="shared" si="135"/>
        <v>No</v>
      </c>
      <c r="BP80" s="44">
        <f t="shared" si="136"/>
        <v>19.578999999999994</v>
      </c>
      <c r="BQ80" s="45">
        <f t="shared" si="137"/>
        <v>0.14750984947974488</v>
      </c>
      <c r="BR80" s="44" t="str">
        <f t="shared" si="138"/>
        <v>No</v>
      </c>
      <c r="BS80" s="19">
        <v>5.4000000000000003E-3</v>
      </c>
      <c r="BT80" s="35">
        <f t="shared" si="139"/>
        <v>8.5727893316399437E-3</v>
      </c>
      <c r="BU80" s="33" t="str">
        <f t="shared" si="140"/>
        <v>No</v>
      </c>
      <c r="BV80" s="20">
        <v>2.4777</v>
      </c>
      <c r="BW80" s="27">
        <f t="shared" si="141"/>
        <v>1</v>
      </c>
      <c r="BX80" s="31" t="str">
        <f t="shared" si="142"/>
        <v>Yes</v>
      </c>
      <c r="BY80" s="19">
        <v>2.5</v>
      </c>
      <c r="BZ80" s="35">
        <f t="shared" si="143"/>
        <v>1</v>
      </c>
      <c r="CA80" s="33" t="str">
        <f t="shared" si="144"/>
        <v>Yes</v>
      </c>
      <c r="CB80" s="20">
        <v>4.6699999999999998E-2</v>
      </c>
      <c r="CC80" s="27">
        <f t="shared" si="145"/>
        <v>9.2438638163103715E-2</v>
      </c>
      <c r="CD80" s="31" t="str">
        <f t="shared" si="146"/>
        <v>No</v>
      </c>
      <c r="CE80" s="19">
        <v>4.7800000000000002E-2</v>
      </c>
      <c r="CF80" s="35">
        <f t="shared" si="147"/>
        <v>2.2217474898525959E-2</v>
      </c>
      <c r="CG80" s="33" t="str">
        <f t="shared" si="148"/>
        <v>No</v>
      </c>
      <c r="CH80" s="20">
        <v>6.7699999999999996E-2</v>
      </c>
      <c r="CI80" s="27">
        <f t="shared" si="149"/>
        <v>0.11705348133198788</v>
      </c>
      <c r="CJ80" s="31" t="str">
        <f t="shared" si="150"/>
        <v>No</v>
      </c>
      <c r="CK80" s="19">
        <v>0.161</v>
      </c>
      <c r="CL80" s="35">
        <f t="shared" si="151"/>
        <v>0.11350017624250969</v>
      </c>
      <c r="CM80" s="33" t="str">
        <f t="shared" si="152"/>
        <v>No</v>
      </c>
      <c r="CN80" s="20">
        <v>0</v>
      </c>
      <c r="CO80" s="27">
        <f t="shared" si="153"/>
        <v>0</v>
      </c>
      <c r="CP80" s="31" t="str">
        <f t="shared" si="154"/>
        <v>No</v>
      </c>
      <c r="CQ80" s="19">
        <v>0.42930000000000001</v>
      </c>
      <c r="CR80" s="35">
        <f t="shared" si="155"/>
        <v>0.77754415475189231</v>
      </c>
      <c r="CS80" s="33" t="str">
        <f t="shared" si="156"/>
        <v>Yes</v>
      </c>
      <c r="CT80" s="20">
        <v>5.3199999999999997E-2</v>
      </c>
      <c r="CU80" s="27">
        <f t="shared" si="157"/>
        <v>9.9105812220566303E-2</v>
      </c>
      <c r="CV80" s="31" t="str">
        <f t="shared" si="158"/>
        <v>No</v>
      </c>
      <c r="CW80" s="47">
        <f t="shared" si="159"/>
        <v>14.472000000000001</v>
      </c>
      <c r="CX80" s="48">
        <f t="shared" si="160"/>
        <v>0.58865135359751042</v>
      </c>
      <c r="CY80" s="47" t="str">
        <f t="shared" si="161"/>
        <v>No</v>
      </c>
      <c r="CZ80" s="19">
        <v>2.5</v>
      </c>
      <c r="DA80" s="35">
        <f t="shared" si="162"/>
        <v>1</v>
      </c>
      <c r="DB80" s="33" t="str">
        <f t="shared" si="163"/>
        <v>Yes</v>
      </c>
      <c r="DC80" s="20">
        <v>2.5</v>
      </c>
      <c r="DD80" s="27">
        <f t="shared" si="164"/>
        <v>1</v>
      </c>
      <c r="DE80" s="31" t="str">
        <f t="shared" si="165"/>
        <v>Yes</v>
      </c>
      <c r="DF80" s="19">
        <v>2.5</v>
      </c>
      <c r="DG80" s="35">
        <f t="shared" si="166"/>
        <v>1</v>
      </c>
      <c r="DH80" s="33" t="str">
        <f t="shared" si="167"/>
        <v>Yes</v>
      </c>
      <c r="DI80" s="20">
        <v>2.5</v>
      </c>
      <c r="DJ80" s="27">
        <f t="shared" si="168"/>
        <v>1</v>
      </c>
      <c r="DK80" s="31" t="str">
        <f t="shared" si="169"/>
        <v>Yes</v>
      </c>
      <c r="DL80" s="19">
        <v>2.0999999999999999E-3</v>
      </c>
      <c r="DM80" s="35">
        <f t="shared" si="170"/>
        <v>2.3595505617977526E-2</v>
      </c>
      <c r="DN80" s="33" t="str">
        <f t="shared" si="171"/>
        <v>No</v>
      </c>
      <c r="DO80" s="20">
        <v>2.5</v>
      </c>
      <c r="DP80" s="27">
        <f t="shared" si="172"/>
        <v>1</v>
      </c>
      <c r="DQ80" s="31" t="str">
        <f t="shared" si="173"/>
        <v>Yes</v>
      </c>
      <c r="DR80" s="19">
        <v>0.9224</v>
      </c>
      <c r="DS80" s="35">
        <f t="shared" si="174"/>
        <v>0.5670027046963364</v>
      </c>
      <c r="DT80" s="33" t="str">
        <f t="shared" si="175"/>
        <v>No</v>
      </c>
      <c r="DU80" s="20">
        <v>1.0145999999999999</v>
      </c>
      <c r="DV80" s="27">
        <f t="shared" si="176"/>
        <v>0.7385892116182573</v>
      </c>
      <c r="DW80" s="31" t="str">
        <f t="shared" si="177"/>
        <v>No</v>
      </c>
      <c r="DX80" s="19">
        <v>7.9200000000000007E-2</v>
      </c>
      <c r="DY80" s="35">
        <f t="shared" si="178"/>
        <v>0.19416523657759258</v>
      </c>
      <c r="DZ80" s="33" t="str">
        <f t="shared" si="179"/>
        <v>No</v>
      </c>
      <c r="EA80" s="20">
        <v>1.579</v>
      </c>
      <c r="EB80" s="27">
        <f t="shared" si="180"/>
        <v>0.7971526655896608</v>
      </c>
      <c r="EC80" s="31" t="str">
        <f t="shared" si="181"/>
        <v>No</v>
      </c>
      <c r="ED80" s="50">
        <f t="shared" si="182"/>
        <v>40.243249999999996</v>
      </c>
      <c r="EE80" s="51">
        <f t="shared" si="183"/>
        <v>0.9746517340573384</v>
      </c>
      <c r="EF80" s="50" t="str">
        <f t="shared" si="184"/>
        <v>No</v>
      </c>
    </row>
    <row r="81" spans="1:136" x14ac:dyDescent="0.2">
      <c r="A81" s="3">
        <v>79</v>
      </c>
      <c r="B81" s="11" t="s">
        <v>50</v>
      </c>
      <c r="C81" s="11" t="s">
        <v>116</v>
      </c>
      <c r="D81" s="3">
        <v>3</v>
      </c>
      <c r="E81" s="19">
        <v>4.0000000000000002E-4</v>
      </c>
      <c r="F81" s="14">
        <f t="shared" si="93"/>
        <v>1.7857142857142857E-3</v>
      </c>
      <c r="G81" s="17" t="str">
        <f t="shared" si="94"/>
        <v>No</v>
      </c>
      <c r="H81" s="23">
        <v>4.1999999999999997E-3</v>
      </c>
      <c r="I81" s="27">
        <f t="shared" si="95"/>
        <v>3.357045799696267E-3</v>
      </c>
      <c r="J81" s="31" t="str">
        <f t="shared" si="96"/>
        <v>No</v>
      </c>
      <c r="K81" s="30">
        <v>3.6200000000000003E-2</v>
      </c>
      <c r="L81" s="14">
        <f t="shared" si="97"/>
        <v>2.9165323880116018E-2</v>
      </c>
      <c r="M81" s="17" t="str">
        <f t="shared" si="98"/>
        <v>No</v>
      </c>
      <c r="N81" s="20">
        <v>3.0099999999999998E-2</v>
      </c>
      <c r="O81" s="27">
        <f t="shared" si="99"/>
        <v>8.5730561093705485E-2</v>
      </c>
      <c r="P81" s="31" t="str">
        <f t="shared" si="100"/>
        <v>No</v>
      </c>
      <c r="Q81" s="19">
        <v>8.6999999999999994E-3</v>
      </c>
      <c r="R81" s="14">
        <f t="shared" si="101"/>
        <v>3.38785046728972E-2</v>
      </c>
      <c r="S81" s="17" t="str">
        <f t="shared" si="102"/>
        <v>No</v>
      </c>
      <c r="T81" s="20">
        <v>1.9932000000000001</v>
      </c>
      <c r="U81" s="27">
        <f t="shared" si="103"/>
        <v>1</v>
      </c>
      <c r="V81" s="31" t="str">
        <f t="shared" si="104"/>
        <v>Yes</v>
      </c>
      <c r="W81" s="19">
        <v>1.9214</v>
      </c>
      <c r="X81" s="14">
        <f t="shared" si="105"/>
        <v>0.62342589602841447</v>
      </c>
      <c r="Y81" s="17" t="str">
        <f t="shared" si="106"/>
        <v>No</v>
      </c>
      <c r="Z81" s="20">
        <v>2.53E-2</v>
      </c>
      <c r="AA81" s="27">
        <f t="shared" si="107"/>
        <v>2.1092121717382242E-2</v>
      </c>
      <c r="AB81" s="31" t="str">
        <f t="shared" si="108"/>
        <v>No</v>
      </c>
      <c r="AC81" s="19">
        <v>8.9999999999999998E-4</v>
      </c>
      <c r="AD81" s="14">
        <f t="shared" si="109"/>
        <v>2.2988505747126436E-3</v>
      </c>
      <c r="AE81" s="17" t="str">
        <f t="shared" si="110"/>
        <v>No</v>
      </c>
      <c r="AF81" s="20">
        <v>1E-3</v>
      </c>
      <c r="AG81" s="27">
        <f t="shared" si="111"/>
        <v>7.763975155279503E-3</v>
      </c>
      <c r="AH81" s="31" t="str">
        <f t="shared" si="112"/>
        <v>No</v>
      </c>
      <c r="AI81" s="41">
        <f t="shared" si="113"/>
        <v>10.0535</v>
      </c>
      <c r="AJ81" s="42">
        <f t="shared" si="114"/>
        <v>0.48248106060606055</v>
      </c>
      <c r="AK81" s="41" t="str">
        <f t="shared" si="115"/>
        <v>No</v>
      </c>
      <c r="AL81" s="19">
        <v>2.25</v>
      </c>
      <c r="AM81" s="35">
        <f t="shared" si="116"/>
        <v>0.86482746692034951</v>
      </c>
      <c r="AN81" s="33" t="str">
        <f t="shared" si="117"/>
        <v>Yes</v>
      </c>
      <c r="AO81" s="20">
        <v>2.5</v>
      </c>
      <c r="AP81" s="27">
        <f t="shared" si="118"/>
        <v>1</v>
      </c>
      <c r="AQ81" s="31" t="str">
        <f t="shared" si="119"/>
        <v>Yes</v>
      </c>
      <c r="AR81" s="19">
        <v>2.3906999999999998</v>
      </c>
      <c r="AS81" s="35">
        <f t="shared" si="120"/>
        <v>0.95658610755441731</v>
      </c>
      <c r="AT81" s="33" t="str">
        <f t="shared" si="121"/>
        <v>No</v>
      </c>
      <c r="AU81" s="20">
        <v>0.30809999999999998</v>
      </c>
      <c r="AV81" s="27">
        <f t="shared" si="122"/>
        <v>0.13983315954118872</v>
      </c>
      <c r="AW81" s="31" t="str">
        <f t="shared" si="123"/>
        <v>No</v>
      </c>
      <c r="AX81" s="19">
        <v>2.5700000000000001E-2</v>
      </c>
      <c r="AY81" s="35">
        <f t="shared" si="124"/>
        <v>4.3120805369127518E-2</v>
      </c>
      <c r="AZ81" s="33" t="str">
        <f t="shared" si="125"/>
        <v>No</v>
      </c>
      <c r="BA81" s="20">
        <v>0.11119999999999999</v>
      </c>
      <c r="BB81" s="27">
        <f t="shared" si="126"/>
        <v>0.1695121951219512</v>
      </c>
      <c r="BC81" s="31" t="str">
        <f t="shared" si="127"/>
        <v>No</v>
      </c>
      <c r="BD81" s="19">
        <v>0.11119999999999999</v>
      </c>
      <c r="BE81" s="35">
        <f t="shared" si="128"/>
        <v>0.1695121951219512</v>
      </c>
      <c r="BF81" s="33" t="str">
        <f t="shared" si="129"/>
        <v>No</v>
      </c>
      <c r="BG81" s="20">
        <v>1.4514</v>
      </c>
      <c r="BH81" s="27">
        <f t="shared" si="130"/>
        <v>0.43209019947961835</v>
      </c>
      <c r="BI81" s="31" t="str">
        <f t="shared" si="131"/>
        <v>No</v>
      </c>
      <c r="BJ81" s="19">
        <v>0.61629999999999996</v>
      </c>
      <c r="BK81" s="35">
        <f t="shared" si="132"/>
        <v>0.24651999999999999</v>
      </c>
      <c r="BL81" s="33" t="str">
        <f t="shared" si="133"/>
        <v>No</v>
      </c>
      <c r="BM81" s="20">
        <v>6.7000000000000004E-2</v>
      </c>
      <c r="BN81" s="27">
        <f t="shared" si="134"/>
        <v>5.3941908713692949E-2</v>
      </c>
      <c r="BO81" s="31" t="str">
        <f t="shared" si="135"/>
        <v>No</v>
      </c>
      <c r="BP81" s="44">
        <f t="shared" si="136"/>
        <v>24.578999999999997</v>
      </c>
      <c r="BQ81" s="45">
        <f t="shared" si="137"/>
        <v>0.55159106980503048</v>
      </c>
      <c r="BR81" s="44" t="str">
        <f t="shared" si="138"/>
        <v>No</v>
      </c>
      <c r="BS81" s="19">
        <v>2.8E-3</v>
      </c>
      <c r="BT81" s="35">
        <f t="shared" si="139"/>
        <v>4.4451500238133039E-3</v>
      </c>
      <c r="BU81" s="33" t="str">
        <f t="shared" si="140"/>
        <v>No</v>
      </c>
      <c r="BV81" s="20">
        <v>2.3519000000000001</v>
      </c>
      <c r="BW81" s="27">
        <f t="shared" si="141"/>
        <v>0.79817102518851291</v>
      </c>
      <c r="BX81" s="31" t="str">
        <f t="shared" si="142"/>
        <v>No</v>
      </c>
      <c r="BY81" s="19">
        <v>2.5</v>
      </c>
      <c r="BZ81" s="35">
        <f t="shared" si="143"/>
        <v>1</v>
      </c>
      <c r="CA81" s="33" t="str">
        <f t="shared" si="144"/>
        <v>Yes</v>
      </c>
      <c r="CB81" s="20">
        <v>8.2000000000000007E-3</v>
      </c>
      <c r="CC81" s="27">
        <f t="shared" si="145"/>
        <v>1.6231195566112432E-2</v>
      </c>
      <c r="CD81" s="31" t="str">
        <f t="shared" si="146"/>
        <v>No</v>
      </c>
      <c r="CE81" s="19">
        <v>1.0999999999999999E-2</v>
      </c>
      <c r="CF81" s="35">
        <f t="shared" si="147"/>
        <v>2.5635547959837637E-3</v>
      </c>
      <c r="CG81" s="33" t="str">
        <f t="shared" si="148"/>
        <v>No</v>
      </c>
      <c r="CH81" s="20">
        <v>2.4400000000000002E-2</v>
      </c>
      <c r="CI81" s="27">
        <f t="shared" si="149"/>
        <v>2.966700302724521E-2</v>
      </c>
      <c r="CJ81" s="31" t="str">
        <f t="shared" si="150"/>
        <v>No</v>
      </c>
      <c r="CK81" s="19">
        <v>0.4909</v>
      </c>
      <c r="CL81" s="35">
        <f t="shared" si="151"/>
        <v>0.34606979203383853</v>
      </c>
      <c r="CM81" s="33" t="str">
        <f t="shared" si="152"/>
        <v>No</v>
      </c>
      <c r="CN81" s="20">
        <v>0</v>
      </c>
      <c r="CO81" s="27">
        <f t="shared" si="153"/>
        <v>0</v>
      </c>
      <c r="CP81" s="31" t="str">
        <f t="shared" si="154"/>
        <v>No</v>
      </c>
      <c r="CQ81" s="19">
        <v>0.1915</v>
      </c>
      <c r="CR81" s="35">
        <f t="shared" si="155"/>
        <v>0.27754415475189237</v>
      </c>
      <c r="CS81" s="33" t="str">
        <f t="shared" si="156"/>
        <v>No</v>
      </c>
      <c r="CT81" s="20">
        <v>0</v>
      </c>
      <c r="CU81" s="27">
        <f t="shared" si="157"/>
        <v>0</v>
      </c>
      <c r="CV81" s="31" t="str">
        <f t="shared" si="158"/>
        <v>No</v>
      </c>
      <c r="CW81" s="47">
        <f t="shared" si="159"/>
        <v>13.951749999999999</v>
      </c>
      <c r="CX81" s="48">
        <f t="shared" si="160"/>
        <v>0.55185401304970549</v>
      </c>
      <c r="CY81" s="47" t="str">
        <f t="shared" si="161"/>
        <v>No</v>
      </c>
      <c r="CZ81" s="19">
        <v>2.5</v>
      </c>
      <c r="DA81" s="35">
        <f t="shared" si="162"/>
        <v>1</v>
      </c>
      <c r="DB81" s="33" t="str">
        <f t="shared" si="163"/>
        <v>Yes</v>
      </c>
      <c r="DC81" s="20">
        <v>2.5</v>
      </c>
      <c r="DD81" s="27">
        <f t="shared" si="164"/>
        <v>1</v>
      </c>
      <c r="DE81" s="31" t="str">
        <f t="shared" si="165"/>
        <v>Yes</v>
      </c>
      <c r="DF81" s="19">
        <v>2.5</v>
      </c>
      <c r="DG81" s="35">
        <f t="shared" si="166"/>
        <v>1</v>
      </c>
      <c r="DH81" s="33" t="str">
        <f t="shared" si="167"/>
        <v>Yes</v>
      </c>
      <c r="DI81" s="20">
        <v>2.5</v>
      </c>
      <c r="DJ81" s="27">
        <f t="shared" si="168"/>
        <v>1</v>
      </c>
      <c r="DK81" s="31" t="str">
        <f t="shared" si="169"/>
        <v>Yes</v>
      </c>
      <c r="DL81" s="19">
        <v>1.4E-3</v>
      </c>
      <c r="DM81" s="35">
        <f t="shared" si="170"/>
        <v>1.5730337078651686E-2</v>
      </c>
      <c r="DN81" s="33" t="str">
        <f t="shared" si="171"/>
        <v>No</v>
      </c>
      <c r="DO81" s="20">
        <v>1.25</v>
      </c>
      <c r="DP81" s="27">
        <f t="shared" si="172"/>
        <v>0.5</v>
      </c>
      <c r="DQ81" s="31" t="str">
        <f t="shared" si="173"/>
        <v>Yes</v>
      </c>
      <c r="DR81" s="19">
        <v>0.89090000000000003</v>
      </c>
      <c r="DS81" s="35">
        <f t="shared" si="174"/>
        <v>0.54763953774280794</v>
      </c>
      <c r="DT81" s="33" t="str">
        <f t="shared" si="175"/>
        <v>No</v>
      </c>
      <c r="DU81" s="20">
        <v>0.99150000000000005</v>
      </c>
      <c r="DV81" s="27">
        <f t="shared" si="176"/>
        <v>0.7217733129504259</v>
      </c>
      <c r="DW81" s="31" t="str">
        <f t="shared" si="177"/>
        <v>No</v>
      </c>
      <c r="DX81" s="19">
        <v>4.36E-2</v>
      </c>
      <c r="DY81" s="35">
        <f t="shared" si="178"/>
        <v>0.10688894336847267</v>
      </c>
      <c r="DZ81" s="33" t="str">
        <f t="shared" si="179"/>
        <v>No</v>
      </c>
      <c r="EA81" s="20">
        <v>1.5915999999999999</v>
      </c>
      <c r="EB81" s="27">
        <f t="shared" si="180"/>
        <v>0.80351373182552499</v>
      </c>
      <c r="EC81" s="31" t="str">
        <f t="shared" si="181"/>
        <v>Yes</v>
      </c>
      <c r="ED81" s="50">
        <f t="shared" si="182"/>
        <v>36.922499999999999</v>
      </c>
      <c r="EE81" s="51">
        <f t="shared" si="183"/>
        <v>0.86731956430395285</v>
      </c>
      <c r="EF81" s="50" t="str">
        <f t="shared" si="184"/>
        <v>No</v>
      </c>
    </row>
    <row r="82" spans="1:136" x14ac:dyDescent="0.2">
      <c r="A82" s="3">
        <v>80</v>
      </c>
      <c r="B82" s="11" t="s">
        <v>50</v>
      </c>
      <c r="C82" s="11" t="s">
        <v>117</v>
      </c>
      <c r="D82" s="3">
        <v>3</v>
      </c>
      <c r="E82" s="19">
        <v>1.6999999999999999E-3</v>
      </c>
      <c r="F82" s="14">
        <f t="shared" si="93"/>
        <v>7.5892857142857133E-3</v>
      </c>
      <c r="G82" s="17" t="str">
        <f t="shared" si="94"/>
        <v>No</v>
      </c>
      <c r="H82" s="23">
        <v>8.6999999999999994E-3</v>
      </c>
      <c r="I82" s="27">
        <f t="shared" si="95"/>
        <v>6.9538805850851244E-3</v>
      </c>
      <c r="J82" s="31" t="str">
        <f t="shared" si="96"/>
        <v>No</v>
      </c>
      <c r="K82" s="30">
        <v>5.79E-2</v>
      </c>
      <c r="L82" s="14">
        <f t="shared" si="97"/>
        <v>4.6648404769577823E-2</v>
      </c>
      <c r="M82" s="17" t="str">
        <f t="shared" si="98"/>
        <v>No</v>
      </c>
      <c r="N82" s="20">
        <v>5.5E-2</v>
      </c>
      <c r="O82" s="27">
        <f t="shared" si="99"/>
        <v>0.15665052691540871</v>
      </c>
      <c r="P82" s="31" t="str">
        <f t="shared" si="100"/>
        <v>No</v>
      </c>
      <c r="Q82" s="19">
        <v>5.7000000000000002E-3</v>
      </c>
      <c r="R82" s="14">
        <f t="shared" si="101"/>
        <v>2.2196261682242993E-2</v>
      </c>
      <c r="S82" s="17" t="str">
        <f t="shared" si="102"/>
        <v>No</v>
      </c>
      <c r="T82" s="20">
        <v>1.9932000000000001</v>
      </c>
      <c r="U82" s="27">
        <f t="shared" si="103"/>
        <v>1</v>
      </c>
      <c r="V82" s="31" t="str">
        <f t="shared" si="104"/>
        <v>Yes</v>
      </c>
      <c r="W82" s="19">
        <v>1.2081999999999999</v>
      </c>
      <c r="X82" s="14">
        <f t="shared" si="105"/>
        <v>4.7707458831126835E-2</v>
      </c>
      <c r="Y82" s="17" t="str">
        <f t="shared" si="106"/>
        <v>No</v>
      </c>
      <c r="Z82" s="20">
        <v>1.26E-2</v>
      </c>
      <c r="AA82" s="27">
        <f t="shared" si="107"/>
        <v>1.0504376823676533E-2</v>
      </c>
      <c r="AB82" s="31" t="str">
        <f t="shared" si="108"/>
        <v>No</v>
      </c>
      <c r="AC82" s="19">
        <v>1.1999999999999999E-3</v>
      </c>
      <c r="AD82" s="14">
        <f t="shared" si="109"/>
        <v>3.0651340996168579E-3</v>
      </c>
      <c r="AE82" s="17" t="str">
        <f t="shared" si="110"/>
        <v>No</v>
      </c>
      <c r="AF82" s="20">
        <v>0</v>
      </c>
      <c r="AG82" s="27">
        <f t="shared" si="111"/>
        <v>0</v>
      </c>
      <c r="AH82" s="31" t="str">
        <f t="shared" si="112"/>
        <v>No</v>
      </c>
      <c r="AI82" s="41">
        <f t="shared" si="113"/>
        <v>8.3605</v>
      </c>
      <c r="AJ82" s="42">
        <f t="shared" si="114"/>
        <v>0.33673381542699721</v>
      </c>
      <c r="AK82" s="41" t="str">
        <f t="shared" si="115"/>
        <v>No</v>
      </c>
      <c r="AL82" s="19">
        <v>2.3125</v>
      </c>
      <c r="AM82" s="35">
        <f t="shared" si="116"/>
        <v>0.91887918360287135</v>
      </c>
      <c r="AN82" s="33" t="str">
        <f t="shared" si="117"/>
        <v>Yes</v>
      </c>
      <c r="AO82" s="20">
        <v>2.5</v>
      </c>
      <c r="AP82" s="27">
        <f t="shared" si="118"/>
        <v>1</v>
      </c>
      <c r="AQ82" s="31" t="str">
        <f t="shared" si="119"/>
        <v>Yes</v>
      </c>
      <c r="AR82" s="19">
        <v>2.3649</v>
      </c>
      <c r="AS82" s="35">
        <f t="shared" si="120"/>
        <v>0.94626280409731112</v>
      </c>
      <c r="AT82" s="33" t="str">
        <f t="shared" si="121"/>
        <v>No</v>
      </c>
      <c r="AU82" s="20">
        <v>0.73640000000000005</v>
      </c>
      <c r="AV82" s="27">
        <f t="shared" si="122"/>
        <v>0.58644421272158498</v>
      </c>
      <c r="AW82" s="31" t="str">
        <f t="shared" si="123"/>
        <v>No</v>
      </c>
      <c r="AX82" s="19">
        <v>5.5199999999999999E-2</v>
      </c>
      <c r="AY82" s="35">
        <f t="shared" si="124"/>
        <v>9.261744966442953E-2</v>
      </c>
      <c r="AZ82" s="33" t="str">
        <f t="shared" si="125"/>
        <v>No</v>
      </c>
      <c r="BA82" s="20">
        <v>0.2089</v>
      </c>
      <c r="BB82" s="27">
        <f t="shared" si="126"/>
        <v>0.31844512195121949</v>
      </c>
      <c r="BC82" s="31" t="str">
        <f t="shared" si="127"/>
        <v>No</v>
      </c>
      <c r="BD82" s="19">
        <v>0.2089</v>
      </c>
      <c r="BE82" s="35">
        <f t="shared" si="128"/>
        <v>0.31844512195121949</v>
      </c>
      <c r="BF82" s="33" t="str">
        <f t="shared" si="129"/>
        <v>No</v>
      </c>
      <c r="BG82" s="20">
        <v>1.4227000000000001</v>
      </c>
      <c r="BH82" s="27">
        <f t="shared" si="130"/>
        <v>0.41549580803700492</v>
      </c>
      <c r="BI82" s="31" t="str">
        <f t="shared" si="131"/>
        <v>No</v>
      </c>
      <c r="BJ82" s="19">
        <v>0.40389999999999998</v>
      </c>
      <c r="BK82" s="35">
        <f t="shared" si="132"/>
        <v>0.16155999999999998</v>
      </c>
      <c r="BL82" s="33" t="str">
        <f t="shared" si="133"/>
        <v>No</v>
      </c>
      <c r="BM82" s="20">
        <v>0.12759999999999999</v>
      </c>
      <c r="BN82" s="27">
        <f t="shared" si="134"/>
        <v>0.10982019363762101</v>
      </c>
      <c r="BO82" s="31" t="str">
        <f t="shared" si="135"/>
        <v>No</v>
      </c>
      <c r="BP82" s="44">
        <f t="shared" si="136"/>
        <v>25.852500000000003</v>
      </c>
      <c r="BQ82" s="45">
        <f t="shared" si="137"/>
        <v>0.65451055662188118</v>
      </c>
      <c r="BR82" s="44" t="str">
        <f t="shared" si="138"/>
        <v>No</v>
      </c>
      <c r="BS82" s="19">
        <v>4.8999999999999998E-3</v>
      </c>
      <c r="BT82" s="35">
        <f t="shared" si="139"/>
        <v>7.779012541673281E-3</v>
      </c>
      <c r="BU82" s="33" t="str">
        <f t="shared" si="140"/>
        <v>No</v>
      </c>
      <c r="BV82" s="20">
        <v>2.4632999999999998</v>
      </c>
      <c r="BW82" s="27">
        <f t="shared" si="141"/>
        <v>0.9768971602759503</v>
      </c>
      <c r="BX82" s="31" t="str">
        <f t="shared" si="142"/>
        <v>Yes</v>
      </c>
      <c r="BY82" s="19">
        <v>2.5</v>
      </c>
      <c r="BZ82" s="35">
        <f t="shared" si="143"/>
        <v>1</v>
      </c>
      <c r="CA82" s="33" t="str">
        <f t="shared" si="144"/>
        <v>Yes</v>
      </c>
      <c r="CB82" s="20">
        <v>1.2500000000000001E-2</v>
      </c>
      <c r="CC82" s="27">
        <f t="shared" si="145"/>
        <v>2.4742676167854319E-2</v>
      </c>
      <c r="CD82" s="31" t="str">
        <f t="shared" si="146"/>
        <v>No</v>
      </c>
      <c r="CE82" s="19">
        <v>1.8700000000000001E-2</v>
      </c>
      <c r="CF82" s="35">
        <f t="shared" si="147"/>
        <v>6.675923947874386E-3</v>
      </c>
      <c r="CG82" s="33" t="str">
        <f t="shared" si="148"/>
        <v>No</v>
      </c>
      <c r="CH82" s="20">
        <v>6.4899999999999999E-2</v>
      </c>
      <c r="CI82" s="27">
        <f t="shared" si="149"/>
        <v>0.11140262361251262</v>
      </c>
      <c r="CJ82" s="31" t="str">
        <f t="shared" si="150"/>
        <v>No</v>
      </c>
      <c r="CK82" s="19">
        <v>0.22539999999999999</v>
      </c>
      <c r="CL82" s="35">
        <f t="shared" si="151"/>
        <v>0.15890024673951356</v>
      </c>
      <c r="CM82" s="33" t="str">
        <f t="shared" si="152"/>
        <v>No</v>
      </c>
      <c r="CN82" s="20">
        <v>5.7000000000000002E-3</v>
      </c>
      <c r="CO82" s="27">
        <f t="shared" si="153"/>
        <v>2.7417027417027416E-2</v>
      </c>
      <c r="CP82" s="31" t="str">
        <f t="shared" si="154"/>
        <v>No</v>
      </c>
      <c r="CQ82" s="19">
        <v>0.25069999999999998</v>
      </c>
      <c r="CR82" s="35">
        <f t="shared" si="155"/>
        <v>0.40201850294365005</v>
      </c>
      <c r="CS82" s="33" t="str">
        <f t="shared" si="156"/>
        <v>No</v>
      </c>
      <c r="CT82" s="20">
        <v>0</v>
      </c>
      <c r="CU82" s="27">
        <f t="shared" si="157"/>
        <v>0</v>
      </c>
      <c r="CV82" s="31" t="str">
        <f t="shared" si="158"/>
        <v>No</v>
      </c>
      <c r="CW82" s="47">
        <f t="shared" si="159"/>
        <v>13.86525</v>
      </c>
      <c r="CX82" s="48">
        <f t="shared" si="160"/>
        <v>0.54573585839831662</v>
      </c>
      <c r="CY82" s="47" t="str">
        <f t="shared" si="161"/>
        <v>No</v>
      </c>
      <c r="CZ82" s="19">
        <v>1.25</v>
      </c>
      <c r="DA82" s="35">
        <f t="shared" si="162"/>
        <v>0.5</v>
      </c>
      <c r="DB82" s="33" t="str">
        <f t="shared" si="163"/>
        <v>Yes</v>
      </c>
      <c r="DC82" s="20">
        <v>2.5</v>
      </c>
      <c r="DD82" s="27">
        <f t="shared" si="164"/>
        <v>1</v>
      </c>
      <c r="DE82" s="31" t="str">
        <f t="shared" si="165"/>
        <v>Yes</v>
      </c>
      <c r="DF82" s="19">
        <v>2.5</v>
      </c>
      <c r="DG82" s="35">
        <f t="shared" si="166"/>
        <v>1</v>
      </c>
      <c r="DH82" s="33" t="str">
        <f t="shared" si="167"/>
        <v>Yes</v>
      </c>
      <c r="DI82" s="20">
        <v>2.5</v>
      </c>
      <c r="DJ82" s="27">
        <f t="shared" si="168"/>
        <v>1</v>
      </c>
      <c r="DK82" s="31" t="str">
        <f t="shared" si="169"/>
        <v>Yes</v>
      </c>
      <c r="DL82" s="19">
        <v>1.1000000000000001E-3</v>
      </c>
      <c r="DM82" s="35">
        <f t="shared" si="170"/>
        <v>1.2359550561797755E-2</v>
      </c>
      <c r="DN82" s="33" t="str">
        <f t="shared" si="171"/>
        <v>No</v>
      </c>
      <c r="DO82" s="20">
        <v>2.5</v>
      </c>
      <c r="DP82" s="27">
        <f t="shared" si="172"/>
        <v>1</v>
      </c>
      <c r="DQ82" s="31" t="str">
        <f t="shared" si="173"/>
        <v>Yes</v>
      </c>
      <c r="DR82" s="19">
        <v>0.85550000000000004</v>
      </c>
      <c r="DS82" s="35">
        <f t="shared" si="174"/>
        <v>0.52587902630931893</v>
      </c>
      <c r="DT82" s="33" t="str">
        <f t="shared" si="175"/>
        <v>No</v>
      </c>
      <c r="DU82" s="20">
        <v>0.98619999999999997</v>
      </c>
      <c r="DV82" s="27">
        <f t="shared" si="176"/>
        <v>0.71791511974958144</v>
      </c>
      <c r="DW82" s="31" t="str">
        <f t="shared" si="177"/>
        <v>No</v>
      </c>
      <c r="DX82" s="19">
        <v>2.07E-2</v>
      </c>
      <c r="DY82" s="35">
        <f t="shared" si="178"/>
        <v>5.0747732287325327E-2</v>
      </c>
      <c r="DZ82" s="33" t="str">
        <f t="shared" si="179"/>
        <v>No</v>
      </c>
      <c r="EA82" s="20">
        <v>1.01</v>
      </c>
      <c r="EB82" s="27">
        <f t="shared" si="180"/>
        <v>0.50989499192245558</v>
      </c>
      <c r="EC82" s="31" t="str">
        <f t="shared" si="181"/>
        <v>No</v>
      </c>
      <c r="ED82" s="50">
        <f t="shared" si="182"/>
        <v>35.308749999999996</v>
      </c>
      <c r="EE82" s="51">
        <f t="shared" si="183"/>
        <v>0.81516047706777828</v>
      </c>
      <c r="EF82" s="50" t="str">
        <f t="shared" si="184"/>
        <v>No</v>
      </c>
    </row>
    <row r="83" spans="1:136" x14ac:dyDescent="0.2">
      <c r="A83" s="3">
        <v>81</v>
      </c>
      <c r="B83" s="11" t="s">
        <v>48</v>
      </c>
      <c r="C83" s="11" t="s">
        <v>118</v>
      </c>
      <c r="D83" s="3">
        <v>3</v>
      </c>
      <c r="E83" s="19">
        <v>8.0000000000000004E-4</v>
      </c>
      <c r="F83" s="14">
        <f t="shared" si="93"/>
        <v>3.5714285714285713E-3</v>
      </c>
      <c r="G83" s="17" t="str">
        <f t="shared" si="94"/>
        <v>No</v>
      </c>
      <c r="H83" s="23">
        <v>0</v>
      </c>
      <c r="I83" s="27">
        <f t="shared" si="95"/>
        <v>0</v>
      </c>
      <c r="J83" s="31" t="str">
        <f t="shared" si="96"/>
        <v>No</v>
      </c>
      <c r="K83" s="30">
        <v>0</v>
      </c>
      <c r="L83" s="14">
        <f t="shared" si="97"/>
        <v>0</v>
      </c>
      <c r="M83" s="17" t="str">
        <f t="shared" si="98"/>
        <v>No</v>
      </c>
      <c r="N83" s="20">
        <v>2.75E-2</v>
      </c>
      <c r="O83" s="27">
        <f t="shared" si="99"/>
        <v>7.8325263457704353E-2</v>
      </c>
      <c r="P83" s="31" t="str">
        <f t="shared" si="100"/>
        <v>No</v>
      </c>
      <c r="Q83" s="19">
        <v>1.2699999999999999E-2</v>
      </c>
      <c r="R83" s="14">
        <f t="shared" si="101"/>
        <v>4.9454828660436143E-2</v>
      </c>
      <c r="S83" s="17" t="str">
        <f t="shared" si="102"/>
        <v>No</v>
      </c>
      <c r="T83" s="20">
        <v>1.7567999999999999</v>
      </c>
      <c r="U83" s="27">
        <f t="shared" si="103"/>
        <v>0.88139674894641773</v>
      </c>
      <c r="V83" s="31" t="str">
        <f t="shared" si="104"/>
        <v>Yes</v>
      </c>
      <c r="W83" s="19">
        <v>1.8886000000000001</v>
      </c>
      <c r="X83" s="14">
        <f t="shared" si="105"/>
        <v>0.59694865999354207</v>
      </c>
      <c r="Y83" s="17" t="str">
        <f t="shared" si="106"/>
        <v>No</v>
      </c>
      <c r="Z83" s="20">
        <v>0.21460000000000001</v>
      </c>
      <c r="AA83" s="27">
        <f t="shared" si="107"/>
        <v>0.17890787828261775</v>
      </c>
      <c r="AB83" s="31" t="str">
        <f t="shared" si="108"/>
        <v>No</v>
      </c>
      <c r="AC83" s="19">
        <v>1E-3</v>
      </c>
      <c r="AD83" s="14">
        <f t="shared" si="109"/>
        <v>2.554278416347382E-3</v>
      </c>
      <c r="AE83" s="17" t="str">
        <f t="shared" si="110"/>
        <v>No</v>
      </c>
      <c r="AF83" s="20">
        <v>0</v>
      </c>
      <c r="AG83" s="27">
        <f t="shared" si="111"/>
        <v>0</v>
      </c>
      <c r="AH83" s="31" t="str">
        <f t="shared" si="112"/>
        <v>No</v>
      </c>
      <c r="AI83" s="41">
        <f t="shared" si="113"/>
        <v>9.754999999999999</v>
      </c>
      <c r="AJ83" s="42">
        <f t="shared" si="114"/>
        <v>0.45678374655647369</v>
      </c>
      <c r="AK83" s="41" t="str">
        <f t="shared" si="115"/>
        <v>No</v>
      </c>
      <c r="AL83" s="19">
        <v>2.375</v>
      </c>
      <c r="AM83" s="35">
        <f t="shared" si="116"/>
        <v>0.9729309002853932</v>
      </c>
      <c r="AN83" s="33" t="str">
        <f t="shared" si="117"/>
        <v>Yes</v>
      </c>
      <c r="AO83" s="20">
        <v>1.25</v>
      </c>
      <c r="AP83" s="27">
        <f t="shared" si="118"/>
        <v>0.5</v>
      </c>
      <c r="AQ83" s="31" t="str">
        <f t="shared" si="119"/>
        <v>Yes</v>
      </c>
      <c r="AR83" s="19">
        <v>2.3563000000000001</v>
      </c>
      <c r="AS83" s="35">
        <f t="shared" si="120"/>
        <v>0.94282170294494239</v>
      </c>
      <c r="AT83" s="33" t="str">
        <f t="shared" si="121"/>
        <v>No</v>
      </c>
      <c r="AU83" s="20">
        <v>0.47610000000000002</v>
      </c>
      <c r="AV83" s="27">
        <f t="shared" si="122"/>
        <v>0.31501564129301357</v>
      </c>
      <c r="AW83" s="31" t="str">
        <f t="shared" si="123"/>
        <v>No</v>
      </c>
      <c r="AX83" s="19">
        <v>2.8199999999999999E-2</v>
      </c>
      <c r="AY83" s="35">
        <f t="shared" si="124"/>
        <v>4.7315436241610741E-2</v>
      </c>
      <c r="AZ83" s="33" t="str">
        <f t="shared" si="125"/>
        <v>No</v>
      </c>
      <c r="BA83" s="20">
        <v>0.14319999999999999</v>
      </c>
      <c r="BB83" s="27">
        <f t="shared" si="126"/>
        <v>0.21829268292682924</v>
      </c>
      <c r="BC83" s="31" t="str">
        <f t="shared" si="127"/>
        <v>No</v>
      </c>
      <c r="BD83" s="19">
        <v>0.14319999999999999</v>
      </c>
      <c r="BE83" s="35">
        <f t="shared" si="128"/>
        <v>0.21829268292682924</v>
      </c>
      <c r="BF83" s="33" t="str">
        <f t="shared" si="129"/>
        <v>No</v>
      </c>
      <c r="BG83" s="20">
        <v>1.4637</v>
      </c>
      <c r="BH83" s="27">
        <f t="shared" si="130"/>
        <v>0.43920208152645268</v>
      </c>
      <c r="BI83" s="31" t="str">
        <f t="shared" si="131"/>
        <v>No</v>
      </c>
      <c r="BJ83" s="19">
        <v>0.25280000000000002</v>
      </c>
      <c r="BK83" s="35">
        <f t="shared" si="132"/>
        <v>0.10112000000000002</v>
      </c>
      <c r="BL83" s="33" t="str">
        <f t="shared" si="133"/>
        <v>No</v>
      </c>
      <c r="BM83" s="20">
        <v>0.17150000000000001</v>
      </c>
      <c r="BN83" s="27">
        <f t="shared" si="134"/>
        <v>0.15029967727063162</v>
      </c>
      <c r="BO83" s="31" t="str">
        <f t="shared" si="135"/>
        <v>No</v>
      </c>
      <c r="BP83" s="44">
        <f t="shared" si="136"/>
        <v>21.650000000000002</v>
      </c>
      <c r="BQ83" s="45">
        <f t="shared" si="137"/>
        <v>0.31488029093847875</v>
      </c>
      <c r="BR83" s="44" t="str">
        <f t="shared" si="138"/>
        <v>No</v>
      </c>
      <c r="BS83" s="19">
        <v>1.6000000000000001E-3</v>
      </c>
      <c r="BT83" s="35">
        <f t="shared" si="139"/>
        <v>2.5400857278933165E-3</v>
      </c>
      <c r="BU83" s="33" t="str">
        <f t="shared" si="140"/>
        <v>No</v>
      </c>
      <c r="BV83" s="20">
        <v>2.2906</v>
      </c>
      <c r="BW83" s="27">
        <f t="shared" si="141"/>
        <v>0.69982351997433012</v>
      </c>
      <c r="BX83" s="31" t="str">
        <f t="shared" si="142"/>
        <v>No</v>
      </c>
      <c r="BY83" s="19">
        <v>2.5</v>
      </c>
      <c r="BZ83" s="35">
        <f t="shared" si="143"/>
        <v>1</v>
      </c>
      <c r="CA83" s="33" t="str">
        <f t="shared" si="144"/>
        <v>Yes</v>
      </c>
      <c r="CB83" s="20">
        <v>5.8999999999999999E-3</v>
      </c>
      <c r="CC83" s="27">
        <f t="shared" si="145"/>
        <v>1.1678543151227237E-2</v>
      </c>
      <c r="CD83" s="31" t="str">
        <f t="shared" si="146"/>
        <v>No</v>
      </c>
      <c r="CE83" s="19">
        <v>5.28E-2</v>
      </c>
      <c r="CF83" s="35">
        <f t="shared" si="147"/>
        <v>2.4887844477675711E-2</v>
      </c>
      <c r="CG83" s="33" t="str">
        <f t="shared" si="148"/>
        <v>No</v>
      </c>
      <c r="CH83" s="20">
        <v>3.4000000000000002E-2</v>
      </c>
      <c r="CI83" s="27">
        <f t="shared" si="149"/>
        <v>4.9041372351160448E-2</v>
      </c>
      <c r="CJ83" s="31" t="str">
        <f t="shared" si="150"/>
        <v>No</v>
      </c>
      <c r="CK83" s="19">
        <v>0.32929999999999998</v>
      </c>
      <c r="CL83" s="35">
        <f t="shared" si="151"/>
        <v>0.23214663376806483</v>
      </c>
      <c r="CM83" s="33" t="str">
        <f t="shared" si="152"/>
        <v>No</v>
      </c>
      <c r="CN83" s="20">
        <v>0</v>
      </c>
      <c r="CO83" s="27">
        <f t="shared" si="153"/>
        <v>0</v>
      </c>
      <c r="CP83" s="31" t="str">
        <f t="shared" si="154"/>
        <v>No</v>
      </c>
      <c r="CQ83" s="19">
        <v>0.21479999999999999</v>
      </c>
      <c r="CR83" s="35">
        <f t="shared" si="155"/>
        <v>0.32653490328006723</v>
      </c>
      <c r="CS83" s="33" t="str">
        <f t="shared" si="156"/>
        <v>No</v>
      </c>
      <c r="CT83" s="20">
        <v>2.3099999999999999E-2</v>
      </c>
      <c r="CU83" s="27">
        <f t="shared" si="157"/>
        <v>4.3032786885245894E-2</v>
      </c>
      <c r="CV83" s="31" t="str">
        <f t="shared" si="158"/>
        <v>No</v>
      </c>
      <c r="CW83" s="47">
        <f t="shared" si="159"/>
        <v>13.630249999999998</v>
      </c>
      <c r="CX83" s="48">
        <f t="shared" si="160"/>
        <v>0.52911428217778012</v>
      </c>
      <c r="CY83" s="47" t="str">
        <f t="shared" si="161"/>
        <v>No</v>
      </c>
      <c r="CZ83" s="19">
        <v>2.5</v>
      </c>
      <c r="DA83" s="35">
        <f t="shared" si="162"/>
        <v>1</v>
      </c>
      <c r="DB83" s="33" t="str">
        <f t="shared" si="163"/>
        <v>Yes</v>
      </c>
      <c r="DC83" s="20">
        <v>2.5</v>
      </c>
      <c r="DD83" s="27">
        <f t="shared" si="164"/>
        <v>1</v>
      </c>
      <c r="DE83" s="31" t="str">
        <f t="shared" si="165"/>
        <v>Yes</v>
      </c>
      <c r="DF83" s="19">
        <v>2.5</v>
      </c>
      <c r="DG83" s="35">
        <f t="shared" si="166"/>
        <v>1</v>
      </c>
      <c r="DH83" s="33" t="str">
        <f t="shared" si="167"/>
        <v>Yes</v>
      </c>
      <c r="DI83" s="20">
        <v>2.5</v>
      </c>
      <c r="DJ83" s="27">
        <f t="shared" si="168"/>
        <v>1</v>
      </c>
      <c r="DK83" s="31" t="str">
        <f t="shared" si="169"/>
        <v>Yes</v>
      </c>
      <c r="DL83" s="19">
        <v>2E-3</v>
      </c>
      <c r="DM83" s="35">
        <f t="shared" si="170"/>
        <v>2.2471910112359553E-2</v>
      </c>
      <c r="DN83" s="33" t="str">
        <f t="shared" si="171"/>
        <v>No</v>
      </c>
      <c r="DO83" s="20">
        <v>2.5</v>
      </c>
      <c r="DP83" s="27">
        <f t="shared" si="172"/>
        <v>1</v>
      </c>
      <c r="DQ83" s="31" t="str">
        <f t="shared" si="173"/>
        <v>Yes</v>
      </c>
      <c r="DR83" s="19">
        <v>0.8992</v>
      </c>
      <c r="DS83" s="35">
        <f t="shared" si="174"/>
        <v>0.55274157855913453</v>
      </c>
      <c r="DT83" s="33" t="str">
        <f t="shared" si="175"/>
        <v>No</v>
      </c>
      <c r="DU83" s="20">
        <v>0.71609999999999996</v>
      </c>
      <c r="DV83" s="27">
        <f t="shared" si="176"/>
        <v>0.52129285870277353</v>
      </c>
      <c r="DW83" s="31" t="str">
        <f t="shared" si="177"/>
        <v>No</v>
      </c>
      <c r="DX83" s="19">
        <v>7.1199999999999999E-2</v>
      </c>
      <c r="DY83" s="35">
        <f t="shared" si="178"/>
        <v>0.17455258641823976</v>
      </c>
      <c r="DZ83" s="33" t="str">
        <f t="shared" si="179"/>
        <v>No</v>
      </c>
      <c r="EA83" s="20">
        <v>1.1499999999999999</v>
      </c>
      <c r="EB83" s="27">
        <f t="shared" si="180"/>
        <v>0.58057350565428112</v>
      </c>
      <c r="EC83" s="31" t="str">
        <f t="shared" si="181"/>
        <v>No</v>
      </c>
      <c r="ED83" s="50">
        <f t="shared" si="182"/>
        <v>38.346249999999998</v>
      </c>
      <c r="EE83" s="51">
        <f t="shared" si="183"/>
        <v>0.91333753514981075</v>
      </c>
      <c r="EF83" s="50" t="str">
        <f t="shared" si="184"/>
        <v>No</v>
      </c>
    </row>
    <row r="84" spans="1:136" x14ac:dyDescent="0.2">
      <c r="A84" s="3">
        <v>82</v>
      </c>
      <c r="B84" s="11" t="s">
        <v>50</v>
      </c>
      <c r="C84" s="11" t="s">
        <v>119</v>
      </c>
      <c r="D84" s="3">
        <v>3</v>
      </c>
      <c r="E84" s="19">
        <v>1.2999999999999999E-3</v>
      </c>
      <c r="F84" s="14">
        <f t="shared" si="93"/>
        <v>5.8035714285714279E-3</v>
      </c>
      <c r="G84" s="17" t="str">
        <f t="shared" si="94"/>
        <v>No</v>
      </c>
      <c r="H84" s="23">
        <v>4.4000000000000003E-3</v>
      </c>
      <c r="I84" s="27">
        <f t="shared" si="95"/>
        <v>3.5169051234913277E-3</v>
      </c>
      <c r="J84" s="31" t="str">
        <f t="shared" si="96"/>
        <v>No</v>
      </c>
      <c r="K84" s="30">
        <v>0</v>
      </c>
      <c r="L84" s="14">
        <f t="shared" si="97"/>
        <v>0</v>
      </c>
      <c r="M84" s="17" t="str">
        <f t="shared" si="98"/>
        <v>No</v>
      </c>
      <c r="N84" s="20">
        <v>2.47E-2</v>
      </c>
      <c r="O84" s="27">
        <f t="shared" si="99"/>
        <v>7.0350327542010815E-2</v>
      </c>
      <c r="P84" s="31" t="str">
        <f t="shared" si="100"/>
        <v>No</v>
      </c>
      <c r="Q84" s="19">
        <v>1.26E-2</v>
      </c>
      <c r="R84" s="14">
        <f t="shared" si="101"/>
        <v>4.9065420560747669E-2</v>
      </c>
      <c r="S84" s="17" t="str">
        <f t="shared" si="102"/>
        <v>No</v>
      </c>
      <c r="T84" s="20">
        <v>1.9932000000000001</v>
      </c>
      <c r="U84" s="27">
        <f t="shared" si="103"/>
        <v>1</v>
      </c>
      <c r="V84" s="31" t="str">
        <f t="shared" si="104"/>
        <v>Yes</v>
      </c>
      <c r="W84" s="19">
        <v>2.3311000000000002</v>
      </c>
      <c r="X84" s="14">
        <f t="shared" si="105"/>
        <v>0.95414917662253795</v>
      </c>
      <c r="Y84" s="17" t="str">
        <f t="shared" si="106"/>
        <v>No</v>
      </c>
      <c r="Z84" s="20">
        <v>6.3100000000000003E-2</v>
      </c>
      <c r="AA84" s="27">
        <f t="shared" si="107"/>
        <v>5.260525218841184E-2</v>
      </c>
      <c r="AB84" s="31" t="str">
        <f t="shared" si="108"/>
        <v>No</v>
      </c>
      <c r="AC84" s="19">
        <v>5.9999999999999995E-4</v>
      </c>
      <c r="AD84" s="14">
        <f t="shared" si="109"/>
        <v>1.532567049808429E-3</v>
      </c>
      <c r="AE84" s="17" t="str">
        <f t="shared" si="110"/>
        <v>No</v>
      </c>
      <c r="AF84" s="20">
        <v>1E-3</v>
      </c>
      <c r="AG84" s="27">
        <f t="shared" si="111"/>
        <v>7.763975155279503E-3</v>
      </c>
      <c r="AH84" s="31" t="str">
        <f t="shared" si="112"/>
        <v>No</v>
      </c>
      <c r="AI84" s="41">
        <f t="shared" si="113"/>
        <v>11.08</v>
      </c>
      <c r="AJ84" s="42">
        <f t="shared" si="114"/>
        <v>0.57085055096418724</v>
      </c>
      <c r="AK84" s="41" t="str">
        <f t="shared" si="115"/>
        <v>No</v>
      </c>
      <c r="AL84" s="19">
        <v>2.375</v>
      </c>
      <c r="AM84" s="35">
        <f t="shared" si="116"/>
        <v>0.9729309002853932</v>
      </c>
      <c r="AN84" s="33" t="str">
        <f t="shared" si="117"/>
        <v>Yes</v>
      </c>
      <c r="AO84" s="20">
        <v>1.875</v>
      </c>
      <c r="AP84" s="27">
        <f t="shared" si="118"/>
        <v>0.75</v>
      </c>
      <c r="AQ84" s="31" t="str">
        <f t="shared" si="119"/>
        <v>Yes</v>
      </c>
      <c r="AR84" s="19">
        <v>2.3996</v>
      </c>
      <c r="AS84" s="35">
        <f t="shared" si="120"/>
        <v>0.96014724711907806</v>
      </c>
      <c r="AT84" s="33" t="str">
        <f t="shared" si="121"/>
        <v>No</v>
      </c>
      <c r="AU84" s="20">
        <v>0.4572</v>
      </c>
      <c r="AV84" s="27">
        <f t="shared" si="122"/>
        <v>0.29530761209593326</v>
      </c>
      <c r="AW84" s="31" t="str">
        <f t="shared" si="123"/>
        <v>No</v>
      </c>
      <c r="AX84" s="19">
        <v>1.34E-2</v>
      </c>
      <c r="AY84" s="35">
        <f t="shared" si="124"/>
        <v>2.2483221476510069E-2</v>
      </c>
      <c r="AZ84" s="33" t="str">
        <f t="shared" si="125"/>
        <v>No</v>
      </c>
      <c r="BA84" s="20">
        <v>0.22040000000000001</v>
      </c>
      <c r="BB84" s="27">
        <f t="shared" si="126"/>
        <v>0.33597560975609758</v>
      </c>
      <c r="BC84" s="31" t="str">
        <f t="shared" si="127"/>
        <v>No</v>
      </c>
      <c r="BD84" s="19">
        <v>0.22040000000000001</v>
      </c>
      <c r="BE84" s="35">
        <f t="shared" si="128"/>
        <v>0.33597560975609758</v>
      </c>
      <c r="BF84" s="33" t="str">
        <f t="shared" si="129"/>
        <v>No</v>
      </c>
      <c r="BG84" s="20">
        <v>1.4637</v>
      </c>
      <c r="BH84" s="27">
        <f t="shared" si="130"/>
        <v>0.43920208152645268</v>
      </c>
      <c r="BI84" s="31" t="str">
        <f t="shared" si="131"/>
        <v>No</v>
      </c>
      <c r="BJ84" s="19">
        <v>0.65910000000000002</v>
      </c>
      <c r="BK84" s="35">
        <f t="shared" si="132"/>
        <v>0.26363999999999999</v>
      </c>
      <c r="BL84" s="33" t="str">
        <f t="shared" si="133"/>
        <v>No</v>
      </c>
      <c r="BM84" s="20">
        <v>6.6799999999999998E-2</v>
      </c>
      <c r="BN84" s="27">
        <f t="shared" si="134"/>
        <v>5.3757491931765787E-2</v>
      </c>
      <c r="BO84" s="31" t="str">
        <f t="shared" si="135"/>
        <v>No</v>
      </c>
      <c r="BP84" s="44">
        <f t="shared" si="136"/>
        <v>24.376499999999997</v>
      </c>
      <c r="BQ84" s="45">
        <f t="shared" si="137"/>
        <v>0.53522578038185642</v>
      </c>
      <c r="BR84" s="44" t="str">
        <f t="shared" si="138"/>
        <v>No</v>
      </c>
      <c r="BS84" s="19">
        <v>2.5999999999999999E-3</v>
      </c>
      <c r="BT84" s="35">
        <f t="shared" si="139"/>
        <v>4.127639307826639E-3</v>
      </c>
      <c r="BU84" s="33" t="str">
        <f t="shared" si="140"/>
        <v>No</v>
      </c>
      <c r="BV84" s="20">
        <v>2.3860000000000001</v>
      </c>
      <c r="BW84" s="27">
        <f t="shared" si="141"/>
        <v>0.85287983314615767</v>
      </c>
      <c r="BX84" s="31" t="str">
        <f t="shared" si="142"/>
        <v>No</v>
      </c>
      <c r="BY84" s="19">
        <v>2.5</v>
      </c>
      <c r="BZ84" s="35">
        <f t="shared" si="143"/>
        <v>1</v>
      </c>
      <c r="CA84" s="33" t="str">
        <f t="shared" si="144"/>
        <v>Yes</v>
      </c>
      <c r="CB84" s="20">
        <v>1.24E-2</v>
      </c>
      <c r="CC84" s="27">
        <f t="shared" si="145"/>
        <v>2.4544734758511481E-2</v>
      </c>
      <c r="CD84" s="31" t="str">
        <f t="shared" si="146"/>
        <v>No</v>
      </c>
      <c r="CE84" s="19">
        <v>2.18E-2</v>
      </c>
      <c r="CF84" s="35">
        <f t="shared" si="147"/>
        <v>8.3315530869472326E-3</v>
      </c>
      <c r="CG84" s="33" t="str">
        <f t="shared" si="148"/>
        <v>No</v>
      </c>
      <c r="CH84" s="20">
        <v>2.07E-2</v>
      </c>
      <c r="CI84" s="27">
        <f t="shared" si="149"/>
        <v>2.2199798183652874E-2</v>
      </c>
      <c r="CJ84" s="31" t="str">
        <f t="shared" si="150"/>
        <v>No</v>
      </c>
      <c r="CK84" s="19">
        <v>0</v>
      </c>
      <c r="CL84" s="35">
        <f t="shared" si="151"/>
        <v>0</v>
      </c>
      <c r="CM84" s="33" t="str">
        <f t="shared" si="152"/>
        <v>No</v>
      </c>
      <c r="CN84" s="20">
        <v>0</v>
      </c>
      <c r="CO84" s="27">
        <f t="shared" si="153"/>
        <v>0</v>
      </c>
      <c r="CP84" s="31" t="str">
        <f t="shared" si="154"/>
        <v>No</v>
      </c>
      <c r="CQ84" s="19">
        <v>0.23810000000000001</v>
      </c>
      <c r="CR84" s="35">
        <f t="shared" si="155"/>
        <v>0.37552565180824221</v>
      </c>
      <c r="CS84" s="33" t="str">
        <f t="shared" si="156"/>
        <v>No</v>
      </c>
      <c r="CT84" s="20">
        <v>2.3099999999999999E-2</v>
      </c>
      <c r="CU84" s="27">
        <f t="shared" si="157"/>
        <v>4.3032786885245894E-2</v>
      </c>
      <c r="CV84" s="31" t="str">
        <f t="shared" si="158"/>
        <v>No</v>
      </c>
      <c r="CW84" s="47">
        <f t="shared" si="159"/>
        <v>13.011750000000001</v>
      </c>
      <c r="CX84" s="48">
        <f t="shared" si="160"/>
        <v>0.48536770816755975</v>
      </c>
      <c r="CY84" s="47" t="str">
        <f t="shared" si="161"/>
        <v>No</v>
      </c>
      <c r="CZ84" s="19">
        <v>2.5</v>
      </c>
      <c r="DA84" s="35">
        <f t="shared" si="162"/>
        <v>1</v>
      </c>
      <c r="DB84" s="33" t="str">
        <f t="shared" si="163"/>
        <v>Yes</v>
      </c>
      <c r="DC84" s="20">
        <v>1.5</v>
      </c>
      <c r="DD84" s="27">
        <f t="shared" si="164"/>
        <v>0.6</v>
      </c>
      <c r="DE84" s="31" t="str">
        <f t="shared" si="165"/>
        <v>Yes</v>
      </c>
      <c r="DF84" s="19">
        <v>2.5</v>
      </c>
      <c r="DG84" s="35">
        <f t="shared" si="166"/>
        <v>1</v>
      </c>
      <c r="DH84" s="33" t="str">
        <f t="shared" si="167"/>
        <v>Yes</v>
      </c>
      <c r="DI84" s="20">
        <v>2.5</v>
      </c>
      <c r="DJ84" s="27">
        <f t="shared" si="168"/>
        <v>1</v>
      </c>
      <c r="DK84" s="31" t="str">
        <f t="shared" si="169"/>
        <v>Yes</v>
      </c>
      <c r="DL84" s="19">
        <v>5.9999999999999995E-4</v>
      </c>
      <c r="DM84" s="35">
        <f t="shared" si="170"/>
        <v>6.7415730337078653E-3</v>
      </c>
      <c r="DN84" s="33" t="str">
        <f t="shared" si="171"/>
        <v>No</v>
      </c>
      <c r="DO84" s="20">
        <v>2.5</v>
      </c>
      <c r="DP84" s="27">
        <f t="shared" si="172"/>
        <v>1</v>
      </c>
      <c r="DQ84" s="31" t="str">
        <f t="shared" si="173"/>
        <v>Yes</v>
      </c>
      <c r="DR84" s="19">
        <v>0.85819999999999996</v>
      </c>
      <c r="DS84" s="35">
        <f t="shared" si="174"/>
        <v>0.52753872633390697</v>
      </c>
      <c r="DT84" s="33" t="str">
        <f t="shared" si="175"/>
        <v>No</v>
      </c>
      <c r="DU84" s="20">
        <v>0.98170000000000002</v>
      </c>
      <c r="DV84" s="27">
        <f t="shared" si="176"/>
        <v>0.71463929533377013</v>
      </c>
      <c r="DW84" s="31" t="str">
        <f t="shared" si="177"/>
        <v>No</v>
      </c>
      <c r="DX84" s="19">
        <v>3.3300000000000003E-2</v>
      </c>
      <c r="DY84" s="35">
        <f t="shared" si="178"/>
        <v>8.1637656288305965E-2</v>
      </c>
      <c r="DZ84" s="33" t="str">
        <f t="shared" si="179"/>
        <v>No</v>
      </c>
      <c r="EA84" s="20">
        <v>1.075</v>
      </c>
      <c r="EB84" s="27">
        <f t="shared" si="180"/>
        <v>0.54271001615508885</v>
      </c>
      <c r="EC84" s="31" t="str">
        <f t="shared" si="181"/>
        <v>No</v>
      </c>
      <c r="ED84" s="50">
        <f t="shared" si="182"/>
        <v>36.122</v>
      </c>
      <c r="EE84" s="51">
        <f t="shared" si="183"/>
        <v>0.84144607130159332</v>
      </c>
      <c r="EF84" s="50" t="str">
        <f t="shared" si="184"/>
        <v>No</v>
      </c>
    </row>
    <row r="85" spans="1:136" x14ac:dyDescent="0.2">
      <c r="A85" s="3">
        <v>83</v>
      </c>
      <c r="B85" s="11" t="s">
        <v>47</v>
      </c>
      <c r="C85" s="11" t="s">
        <v>120</v>
      </c>
      <c r="D85" s="3">
        <v>3</v>
      </c>
      <c r="E85" s="17">
        <v>4.0000000000000002E-4</v>
      </c>
      <c r="F85" s="14">
        <f t="shared" si="93"/>
        <v>1.7857142857142857E-3</v>
      </c>
      <c r="G85" s="17" t="str">
        <f t="shared" si="94"/>
        <v>No</v>
      </c>
      <c r="H85" s="22">
        <v>2.3999999999999998E-3</v>
      </c>
      <c r="I85" s="27">
        <f t="shared" si="95"/>
        <v>1.9183118855407239E-3</v>
      </c>
      <c r="J85" s="31" t="str">
        <f t="shared" si="96"/>
        <v>No</v>
      </c>
      <c r="K85" s="29">
        <v>1.9E-3</v>
      </c>
      <c r="L85" s="14">
        <f t="shared" si="97"/>
        <v>1.5307766677408957E-3</v>
      </c>
      <c r="M85" s="17" t="str">
        <f t="shared" si="98"/>
        <v>No</v>
      </c>
      <c r="N85" s="18">
        <v>3.3700000000000001E-2</v>
      </c>
      <c r="O85" s="27">
        <f t="shared" si="99"/>
        <v>9.5984050128168602E-2</v>
      </c>
      <c r="P85" s="31" t="str">
        <f t="shared" si="100"/>
        <v>No</v>
      </c>
      <c r="Q85" s="17">
        <v>6.8999999999999999E-3</v>
      </c>
      <c r="R85" s="14">
        <f t="shared" si="101"/>
        <v>2.6869158878504676E-2</v>
      </c>
      <c r="S85" s="17" t="str">
        <f t="shared" si="102"/>
        <v>No</v>
      </c>
      <c r="T85" s="18">
        <v>1.6554</v>
      </c>
      <c r="U85" s="27">
        <f t="shared" si="103"/>
        <v>0.83052378085490663</v>
      </c>
      <c r="V85" s="31" t="str">
        <f t="shared" si="104"/>
        <v>Yes</v>
      </c>
      <c r="W85" s="17">
        <v>1.9238</v>
      </c>
      <c r="X85" s="14">
        <f t="shared" si="105"/>
        <v>0.6253632547626734</v>
      </c>
      <c r="Y85" s="17" t="str">
        <f t="shared" si="106"/>
        <v>No</v>
      </c>
      <c r="Z85" s="18">
        <v>3.7900000000000003E-2</v>
      </c>
      <c r="AA85" s="27">
        <f t="shared" si="107"/>
        <v>3.1596498541058775E-2</v>
      </c>
      <c r="AB85" s="31" t="str">
        <f t="shared" si="108"/>
        <v>No</v>
      </c>
      <c r="AC85" s="17">
        <v>6.9999999999999999E-4</v>
      </c>
      <c r="AD85" s="14">
        <f t="shared" si="109"/>
        <v>1.7879948914431671E-3</v>
      </c>
      <c r="AE85" s="17" t="str">
        <f t="shared" si="110"/>
        <v>No</v>
      </c>
      <c r="AF85" s="18">
        <v>4.8999999999999998E-3</v>
      </c>
      <c r="AG85" s="27">
        <f t="shared" si="111"/>
        <v>3.8043478260869568E-2</v>
      </c>
      <c r="AH85" s="31" t="str">
        <f t="shared" si="112"/>
        <v>No</v>
      </c>
      <c r="AI85" s="41">
        <f t="shared" si="113"/>
        <v>9.1699999999999982</v>
      </c>
      <c r="AJ85" s="42">
        <f t="shared" si="114"/>
        <v>0.40642217630853977</v>
      </c>
      <c r="AK85" s="41" t="str">
        <f t="shared" si="115"/>
        <v>No</v>
      </c>
      <c r="AL85" s="17">
        <v>2.2812999999999999</v>
      </c>
      <c r="AM85" s="35">
        <f t="shared" si="116"/>
        <v>0.89189656663495631</v>
      </c>
      <c r="AN85" s="33" t="str">
        <f t="shared" si="117"/>
        <v>Yes</v>
      </c>
      <c r="AO85" s="18">
        <v>1.875</v>
      </c>
      <c r="AP85" s="27">
        <f t="shared" si="118"/>
        <v>0.75</v>
      </c>
      <c r="AQ85" s="31" t="str">
        <f t="shared" si="119"/>
        <v>Yes</v>
      </c>
      <c r="AR85" s="17">
        <v>2.2564000000000002</v>
      </c>
      <c r="AS85" s="35">
        <f t="shared" si="120"/>
        <v>0.90284891165172865</v>
      </c>
      <c r="AT85" s="33" t="str">
        <f t="shared" si="121"/>
        <v>No</v>
      </c>
      <c r="AU85" s="18">
        <v>0.48530000000000001</v>
      </c>
      <c r="AV85" s="27">
        <f t="shared" si="122"/>
        <v>0.32460896767466108</v>
      </c>
      <c r="AW85" s="31" t="str">
        <f t="shared" si="123"/>
        <v>No</v>
      </c>
      <c r="AX85" s="17">
        <v>5.1299999999999998E-2</v>
      </c>
      <c r="AY85" s="35">
        <f t="shared" si="124"/>
        <v>8.6073825503355711E-2</v>
      </c>
      <c r="AZ85" s="33" t="str">
        <f t="shared" si="125"/>
        <v>No</v>
      </c>
      <c r="BA85" s="18">
        <v>0.1661</v>
      </c>
      <c r="BB85" s="27">
        <f t="shared" si="126"/>
        <v>0.2532012195121951</v>
      </c>
      <c r="BC85" s="31" t="str">
        <f t="shared" si="127"/>
        <v>No</v>
      </c>
      <c r="BD85" s="17">
        <v>0.1661</v>
      </c>
      <c r="BE85" s="35">
        <f t="shared" si="128"/>
        <v>0.2532012195121951</v>
      </c>
      <c r="BF85" s="33" t="str">
        <f t="shared" si="129"/>
        <v>No</v>
      </c>
      <c r="BG85" s="18">
        <v>1.3467</v>
      </c>
      <c r="BH85" s="27">
        <f t="shared" si="130"/>
        <v>0.3715524718126626</v>
      </c>
      <c r="BI85" s="31" t="str">
        <f t="shared" si="131"/>
        <v>No</v>
      </c>
      <c r="BJ85" s="17">
        <v>0.39450000000000002</v>
      </c>
      <c r="BK85" s="35">
        <f t="shared" si="132"/>
        <v>0.1578</v>
      </c>
      <c r="BL85" s="33" t="str">
        <f t="shared" si="133"/>
        <v>No</v>
      </c>
      <c r="BM85" s="18">
        <v>0.1101</v>
      </c>
      <c r="BN85" s="27">
        <f t="shared" si="134"/>
        <v>9.3683725218994929E-2</v>
      </c>
      <c r="BO85" s="31" t="str">
        <f t="shared" si="135"/>
        <v>No</v>
      </c>
      <c r="BP85" s="44">
        <f t="shared" si="136"/>
        <v>22.832000000000001</v>
      </c>
      <c r="BQ85" s="45">
        <f t="shared" si="137"/>
        <v>0.41040509142337611</v>
      </c>
      <c r="BR85" s="44" t="str">
        <f t="shared" si="138"/>
        <v>No</v>
      </c>
      <c r="BS85" s="17">
        <v>2.0999999999999999E-3</v>
      </c>
      <c r="BT85" s="35">
        <f t="shared" si="139"/>
        <v>3.3338625178599775E-3</v>
      </c>
      <c r="BU85" s="33" t="str">
        <f t="shared" si="140"/>
        <v>No</v>
      </c>
      <c r="BV85" s="18">
        <v>2.4047000000000001</v>
      </c>
      <c r="BW85" s="27">
        <f t="shared" si="141"/>
        <v>0.88288143751002734</v>
      </c>
      <c r="BX85" s="31" t="str">
        <f t="shared" si="142"/>
        <v>No</v>
      </c>
      <c r="BY85" s="17">
        <v>2.5</v>
      </c>
      <c r="BZ85" s="35">
        <f t="shared" si="143"/>
        <v>1</v>
      </c>
      <c r="CA85" s="33" t="str">
        <f t="shared" si="144"/>
        <v>Yes</v>
      </c>
      <c r="CB85" s="18">
        <v>1.9400000000000001E-2</v>
      </c>
      <c r="CC85" s="27">
        <f t="shared" si="145"/>
        <v>3.8400633412509898E-2</v>
      </c>
      <c r="CD85" s="31" t="str">
        <f t="shared" si="146"/>
        <v>No</v>
      </c>
      <c r="CE85" s="17">
        <v>3.5000000000000003E-2</v>
      </c>
      <c r="CF85" s="35">
        <f t="shared" si="147"/>
        <v>1.5381328775902587E-2</v>
      </c>
      <c r="CG85" s="33" t="str">
        <f t="shared" si="148"/>
        <v>No</v>
      </c>
      <c r="CH85" s="18">
        <v>5.3900000000000003E-2</v>
      </c>
      <c r="CI85" s="27">
        <f t="shared" si="149"/>
        <v>8.9202825428859739E-2</v>
      </c>
      <c r="CJ85" s="31" t="str">
        <f t="shared" si="150"/>
        <v>No</v>
      </c>
      <c r="CK85" s="17">
        <v>0</v>
      </c>
      <c r="CL85" s="35">
        <f t="shared" si="151"/>
        <v>0</v>
      </c>
      <c r="CM85" s="33" t="str">
        <f t="shared" si="152"/>
        <v>No</v>
      </c>
      <c r="CN85" s="18">
        <v>0</v>
      </c>
      <c r="CO85" s="27">
        <f t="shared" si="153"/>
        <v>0</v>
      </c>
      <c r="CP85" s="31" t="str">
        <f t="shared" si="154"/>
        <v>No</v>
      </c>
      <c r="CQ85" s="17">
        <v>5.9499999999999997E-2</v>
      </c>
      <c r="CR85" s="35">
        <f t="shared" si="155"/>
        <v>0</v>
      </c>
      <c r="CS85" s="33" t="str">
        <f t="shared" si="156"/>
        <v>No</v>
      </c>
      <c r="CT85" s="18">
        <v>0</v>
      </c>
      <c r="CU85" s="27">
        <f t="shared" si="157"/>
        <v>0</v>
      </c>
      <c r="CV85" s="31" t="str">
        <f t="shared" si="158"/>
        <v>No</v>
      </c>
      <c r="CW85" s="47">
        <f t="shared" si="159"/>
        <v>12.686500000000001</v>
      </c>
      <c r="CX85" s="48">
        <f t="shared" si="160"/>
        <v>0.46236273937722144</v>
      </c>
      <c r="CY85" s="47" t="str">
        <f t="shared" si="161"/>
        <v>No</v>
      </c>
      <c r="CZ85" s="17">
        <v>2.5</v>
      </c>
      <c r="DA85" s="35">
        <f t="shared" si="162"/>
        <v>1</v>
      </c>
      <c r="DB85" s="33" t="str">
        <f t="shared" si="163"/>
        <v>Yes</v>
      </c>
      <c r="DC85" s="18">
        <v>2.5</v>
      </c>
      <c r="DD85" s="27">
        <f t="shared" si="164"/>
        <v>1</v>
      </c>
      <c r="DE85" s="31" t="str">
        <f t="shared" si="165"/>
        <v>Yes</v>
      </c>
      <c r="DF85" s="17">
        <v>2.5</v>
      </c>
      <c r="DG85" s="35">
        <f t="shared" si="166"/>
        <v>1</v>
      </c>
      <c r="DH85" s="33" t="str">
        <f t="shared" si="167"/>
        <v>Yes</v>
      </c>
      <c r="DI85" s="18">
        <v>2.5</v>
      </c>
      <c r="DJ85" s="27">
        <f t="shared" si="168"/>
        <v>1</v>
      </c>
      <c r="DK85" s="31" t="str">
        <f t="shared" si="169"/>
        <v>Yes</v>
      </c>
      <c r="DL85" s="17">
        <v>2.5999999999999999E-3</v>
      </c>
      <c r="DM85" s="35">
        <f t="shared" si="170"/>
        <v>2.9213483146067417E-2</v>
      </c>
      <c r="DN85" s="33" t="str">
        <f t="shared" si="171"/>
        <v>No</v>
      </c>
      <c r="DO85" s="18">
        <v>2.5</v>
      </c>
      <c r="DP85" s="27">
        <f t="shared" si="172"/>
        <v>1</v>
      </c>
      <c r="DQ85" s="31" t="str">
        <f t="shared" si="173"/>
        <v>Yes</v>
      </c>
      <c r="DR85" s="17">
        <v>0.8609</v>
      </c>
      <c r="DS85" s="35">
        <f t="shared" si="174"/>
        <v>0.52919842635849523</v>
      </c>
      <c r="DT85" s="33" t="str">
        <f t="shared" si="175"/>
        <v>No</v>
      </c>
      <c r="DU85" s="18">
        <v>1.0344</v>
      </c>
      <c r="DV85" s="27">
        <f t="shared" si="176"/>
        <v>0.75300283904782706</v>
      </c>
      <c r="DW85" s="31" t="str">
        <f t="shared" si="177"/>
        <v>Yes</v>
      </c>
      <c r="DX85" s="17">
        <v>6.4600000000000005E-2</v>
      </c>
      <c r="DY85" s="35">
        <f t="shared" si="178"/>
        <v>0.15837215003677374</v>
      </c>
      <c r="DZ85" s="33" t="str">
        <f t="shared" si="179"/>
        <v>No</v>
      </c>
      <c r="EA85" s="18">
        <v>1.5508999999999999</v>
      </c>
      <c r="EB85" s="27">
        <f t="shared" si="180"/>
        <v>0.78296647819063003</v>
      </c>
      <c r="EC85" s="31" t="str">
        <f t="shared" si="181"/>
        <v>No</v>
      </c>
      <c r="ED85" s="50">
        <f t="shared" si="182"/>
        <v>40.033499999999989</v>
      </c>
      <c r="EE85" s="51">
        <f t="shared" si="183"/>
        <v>0.96787226477908095</v>
      </c>
      <c r="EF85" s="50" t="str">
        <f t="shared" si="184"/>
        <v>No</v>
      </c>
    </row>
    <row r="86" spans="1:136" x14ac:dyDescent="0.2">
      <c r="A86" s="3">
        <v>84</v>
      </c>
      <c r="B86" s="11" t="s">
        <v>59</v>
      </c>
      <c r="C86" s="11" t="s">
        <v>121</v>
      </c>
      <c r="D86" s="3">
        <v>3</v>
      </c>
      <c r="E86" s="19">
        <v>2.3400000000000001E-2</v>
      </c>
      <c r="F86" s="14">
        <f t="shared" si="93"/>
        <v>0.10446428571428572</v>
      </c>
      <c r="G86" s="17" t="str">
        <f t="shared" si="94"/>
        <v>No</v>
      </c>
      <c r="H86" s="23">
        <v>2.5999999999999999E-2</v>
      </c>
      <c r="I86" s="27">
        <f t="shared" si="95"/>
        <v>2.0781712093357843E-2</v>
      </c>
      <c r="J86" s="31" t="str">
        <f t="shared" si="96"/>
        <v>No</v>
      </c>
      <c r="K86" s="30">
        <v>0.13869999999999999</v>
      </c>
      <c r="L86" s="14">
        <f t="shared" si="97"/>
        <v>0.11174669674508539</v>
      </c>
      <c r="M86" s="17" t="str">
        <f t="shared" si="98"/>
        <v>No</v>
      </c>
      <c r="N86" s="20">
        <v>0.13189999999999999</v>
      </c>
      <c r="O86" s="27">
        <f t="shared" si="99"/>
        <v>0.37567644545713469</v>
      </c>
      <c r="P86" s="31" t="str">
        <f t="shared" si="100"/>
        <v>No</v>
      </c>
      <c r="Q86" s="19">
        <v>4.58E-2</v>
      </c>
      <c r="R86" s="14">
        <f t="shared" si="101"/>
        <v>0.17834890965732089</v>
      </c>
      <c r="S86" s="17" t="str">
        <f t="shared" si="102"/>
        <v>No</v>
      </c>
      <c r="T86" s="20">
        <v>0.54049999999999998</v>
      </c>
      <c r="U86" s="27">
        <f t="shared" si="103"/>
        <v>0.27117198474814369</v>
      </c>
      <c r="V86" s="31" t="str">
        <f t="shared" si="104"/>
        <v>Yes</v>
      </c>
      <c r="W86" s="19">
        <v>2.3058000000000001</v>
      </c>
      <c r="X86" s="14">
        <f t="shared" si="105"/>
        <v>0.93372618663222473</v>
      </c>
      <c r="Y86" s="17" t="str">
        <f t="shared" si="106"/>
        <v>No</v>
      </c>
      <c r="Z86" s="20">
        <v>8.8400000000000006E-2</v>
      </c>
      <c r="AA86" s="27">
        <f t="shared" si="107"/>
        <v>7.3697373905794089E-2</v>
      </c>
      <c r="AB86" s="31" t="str">
        <f t="shared" si="108"/>
        <v>No</v>
      </c>
      <c r="AC86" s="19">
        <v>8.5000000000000006E-3</v>
      </c>
      <c r="AD86" s="14">
        <f t="shared" si="109"/>
        <v>2.1711366538952746E-2</v>
      </c>
      <c r="AE86" s="17" t="str">
        <f t="shared" si="110"/>
        <v>No</v>
      </c>
      <c r="AF86" s="20">
        <v>3.0499999999999999E-2</v>
      </c>
      <c r="AG86" s="27">
        <f t="shared" si="111"/>
        <v>0.23680124223602483</v>
      </c>
      <c r="AH86" s="31" t="str">
        <f t="shared" si="112"/>
        <v>Yes</v>
      </c>
      <c r="AI86" s="41">
        <f t="shared" si="113"/>
        <v>8.348749999999999</v>
      </c>
      <c r="AJ86" s="42">
        <f t="shared" si="114"/>
        <v>0.33572227961432494</v>
      </c>
      <c r="AK86" s="41" t="str">
        <f t="shared" si="115"/>
        <v>No</v>
      </c>
      <c r="AL86" s="19">
        <v>2.375</v>
      </c>
      <c r="AM86" s="35">
        <f t="shared" si="116"/>
        <v>0.9729309002853932</v>
      </c>
      <c r="AN86" s="33" t="str">
        <f t="shared" si="117"/>
        <v>Yes</v>
      </c>
      <c r="AO86" s="20">
        <v>2.5</v>
      </c>
      <c r="AP86" s="27">
        <f t="shared" si="118"/>
        <v>1</v>
      </c>
      <c r="AQ86" s="31" t="str">
        <f t="shared" si="119"/>
        <v>Yes</v>
      </c>
      <c r="AR86" s="19">
        <v>2.3649</v>
      </c>
      <c r="AS86" s="35">
        <f t="shared" si="120"/>
        <v>0.94626280409731112</v>
      </c>
      <c r="AT86" s="33" t="str">
        <f t="shared" si="121"/>
        <v>No</v>
      </c>
      <c r="AU86" s="20">
        <v>1.0703</v>
      </c>
      <c r="AV86" s="27">
        <f t="shared" si="122"/>
        <v>0.93461939520333681</v>
      </c>
      <c r="AW86" s="31" t="str">
        <f t="shared" si="123"/>
        <v>Yes</v>
      </c>
      <c r="AX86" s="19">
        <v>4.7800000000000002E-2</v>
      </c>
      <c r="AY86" s="35">
        <f t="shared" si="124"/>
        <v>8.0201342281879195E-2</v>
      </c>
      <c r="AZ86" s="33" t="str">
        <f t="shared" si="125"/>
        <v>No</v>
      </c>
      <c r="BA86" s="20">
        <v>0.21299999999999999</v>
      </c>
      <c r="BB86" s="27">
        <f t="shared" si="126"/>
        <v>0.32469512195121947</v>
      </c>
      <c r="BC86" s="31" t="str">
        <f t="shared" si="127"/>
        <v>No</v>
      </c>
      <c r="BD86" s="19">
        <v>0.21299999999999999</v>
      </c>
      <c r="BE86" s="35">
        <f t="shared" si="128"/>
        <v>0.32469512195121947</v>
      </c>
      <c r="BF86" s="33" t="str">
        <f t="shared" si="129"/>
        <v>No</v>
      </c>
      <c r="BG86" s="20">
        <v>1.4040999999999999</v>
      </c>
      <c r="BH86" s="27">
        <f t="shared" si="130"/>
        <v>0.40474125469788946</v>
      </c>
      <c r="BI86" s="31" t="str">
        <f t="shared" si="131"/>
        <v>No</v>
      </c>
      <c r="BJ86" s="19">
        <v>0.1971</v>
      </c>
      <c r="BK86" s="35">
        <f t="shared" si="132"/>
        <v>7.8839999999999993E-2</v>
      </c>
      <c r="BL86" s="33" t="str">
        <f t="shared" si="133"/>
        <v>No</v>
      </c>
      <c r="BM86" s="20">
        <v>0.11650000000000001</v>
      </c>
      <c r="BN86" s="27">
        <f t="shared" si="134"/>
        <v>9.9585062240663907E-2</v>
      </c>
      <c r="BO86" s="31" t="str">
        <f t="shared" si="135"/>
        <v>No</v>
      </c>
      <c r="BP86" s="44">
        <f t="shared" si="136"/>
        <v>26.254249999999999</v>
      </c>
      <c r="BQ86" s="45">
        <f t="shared" si="137"/>
        <v>0.68697848267501749</v>
      </c>
      <c r="BR86" s="44" t="str">
        <f t="shared" si="138"/>
        <v>No</v>
      </c>
      <c r="BS86" s="19">
        <v>8.9999999999999998E-4</v>
      </c>
      <c r="BT86" s="35">
        <f t="shared" si="139"/>
        <v>1.4287982219399905E-3</v>
      </c>
      <c r="BU86" s="33" t="str">
        <f t="shared" si="140"/>
        <v>No</v>
      </c>
      <c r="BV86" s="20">
        <v>2.3488000000000002</v>
      </c>
      <c r="BW86" s="27">
        <f t="shared" si="141"/>
        <v>0.79319749719236354</v>
      </c>
      <c r="BX86" s="31" t="str">
        <f t="shared" si="142"/>
        <v>No</v>
      </c>
      <c r="BY86" s="19">
        <v>2.5</v>
      </c>
      <c r="BZ86" s="35">
        <f t="shared" si="143"/>
        <v>1</v>
      </c>
      <c r="CA86" s="33" t="str">
        <f t="shared" si="144"/>
        <v>Yes</v>
      </c>
      <c r="CB86" s="20">
        <v>7.5600000000000001E-2</v>
      </c>
      <c r="CC86" s="27">
        <f t="shared" si="145"/>
        <v>0.1496437054631829</v>
      </c>
      <c r="CD86" s="31" t="str">
        <f t="shared" si="146"/>
        <v>No</v>
      </c>
      <c r="CE86" s="19">
        <v>0.04</v>
      </c>
      <c r="CF86" s="35">
        <f t="shared" si="147"/>
        <v>1.805169835505234E-2</v>
      </c>
      <c r="CG86" s="33" t="str">
        <f t="shared" si="148"/>
        <v>No</v>
      </c>
      <c r="CH86" s="20">
        <v>5.9299999999999999E-2</v>
      </c>
      <c r="CI86" s="27">
        <f t="shared" si="149"/>
        <v>0.10010090817356206</v>
      </c>
      <c r="CJ86" s="31" t="str">
        <f t="shared" si="150"/>
        <v>No</v>
      </c>
      <c r="CK86" s="19">
        <v>0.2064</v>
      </c>
      <c r="CL86" s="35">
        <f t="shared" si="151"/>
        <v>0.14550581600281987</v>
      </c>
      <c r="CM86" s="33" t="str">
        <f t="shared" si="152"/>
        <v>No</v>
      </c>
      <c r="CN86" s="20">
        <v>0.17780000000000001</v>
      </c>
      <c r="CO86" s="27">
        <f t="shared" si="153"/>
        <v>0.85521885521885532</v>
      </c>
      <c r="CP86" s="31" t="str">
        <f t="shared" si="154"/>
        <v>Yes</v>
      </c>
      <c r="CQ86" s="19">
        <v>0.2611</v>
      </c>
      <c r="CR86" s="35">
        <f t="shared" si="155"/>
        <v>0.42388561816652648</v>
      </c>
      <c r="CS86" s="33" t="str">
        <f t="shared" si="156"/>
        <v>No</v>
      </c>
      <c r="CT86" s="20">
        <v>2.6599999999999999E-2</v>
      </c>
      <c r="CU86" s="27">
        <f t="shared" si="157"/>
        <v>4.9552906110283151E-2</v>
      </c>
      <c r="CV86" s="31" t="str">
        <f t="shared" si="158"/>
        <v>No</v>
      </c>
      <c r="CW86" s="47">
        <f t="shared" si="159"/>
        <v>14.241249999999997</v>
      </c>
      <c r="CX86" s="48">
        <f t="shared" si="160"/>
        <v>0.57233038035117489</v>
      </c>
      <c r="CY86" s="47" t="str">
        <f t="shared" si="161"/>
        <v>No</v>
      </c>
      <c r="CZ86" s="19">
        <v>1.875</v>
      </c>
      <c r="DA86" s="35">
        <f t="shared" si="162"/>
        <v>0.75</v>
      </c>
      <c r="DB86" s="33" t="str">
        <f t="shared" si="163"/>
        <v>Yes</v>
      </c>
      <c r="DC86" s="20">
        <v>2.5</v>
      </c>
      <c r="DD86" s="27">
        <f t="shared" si="164"/>
        <v>1</v>
      </c>
      <c r="DE86" s="31" t="str">
        <f t="shared" si="165"/>
        <v>Yes</v>
      </c>
      <c r="DF86" s="19">
        <v>2.5</v>
      </c>
      <c r="DG86" s="35">
        <f t="shared" si="166"/>
        <v>1</v>
      </c>
      <c r="DH86" s="33" t="str">
        <f t="shared" si="167"/>
        <v>Yes</v>
      </c>
      <c r="DI86" s="20">
        <v>2.5</v>
      </c>
      <c r="DJ86" s="27">
        <f t="shared" si="168"/>
        <v>1</v>
      </c>
      <c r="DK86" s="31" t="str">
        <f t="shared" si="169"/>
        <v>Yes</v>
      </c>
      <c r="DL86" s="19">
        <v>1.4E-3</v>
      </c>
      <c r="DM86" s="35">
        <f t="shared" si="170"/>
        <v>1.5730337078651686E-2</v>
      </c>
      <c r="DN86" s="33" t="str">
        <f t="shared" si="171"/>
        <v>No</v>
      </c>
      <c r="DO86" s="20">
        <v>0</v>
      </c>
      <c r="DP86" s="27">
        <f t="shared" si="172"/>
        <v>0</v>
      </c>
      <c r="DQ86" s="31" t="str">
        <f t="shared" si="173"/>
        <v>No</v>
      </c>
      <c r="DR86" s="19">
        <v>0.86770000000000003</v>
      </c>
      <c r="DS86" s="35">
        <f t="shared" si="174"/>
        <v>0.53337841160560606</v>
      </c>
      <c r="DT86" s="33" t="str">
        <f t="shared" si="175"/>
        <v>No</v>
      </c>
      <c r="DU86" s="20">
        <v>1.0009999999999999</v>
      </c>
      <c r="DV86" s="27">
        <f t="shared" si="176"/>
        <v>0.7286889422726941</v>
      </c>
      <c r="DW86" s="31" t="str">
        <f t="shared" si="177"/>
        <v>No</v>
      </c>
      <c r="DX86" s="19">
        <v>0.107</v>
      </c>
      <c r="DY86" s="35">
        <f t="shared" si="178"/>
        <v>0.26231919588134345</v>
      </c>
      <c r="DZ86" s="33" t="str">
        <f t="shared" si="179"/>
        <v>No</v>
      </c>
      <c r="EA86" s="20">
        <v>1.04</v>
      </c>
      <c r="EB86" s="27">
        <f t="shared" si="180"/>
        <v>0.52504038772213246</v>
      </c>
      <c r="EC86" s="31" t="str">
        <f t="shared" si="181"/>
        <v>No</v>
      </c>
      <c r="ED86" s="50">
        <f t="shared" si="182"/>
        <v>30.980249999999998</v>
      </c>
      <c r="EE86" s="51">
        <f t="shared" si="183"/>
        <v>0.67525614919680643</v>
      </c>
      <c r="EF86" s="50" t="str">
        <f t="shared" si="184"/>
        <v>No</v>
      </c>
    </row>
    <row r="87" spans="1:136" x14ac:dyDescent="0.2">
      <c r="A87" s="3">
        <v>85</v>
      </c>
      <c r="B87" s="11" t="s">
        <v>50</v>
      </c>
      <c r="C87" s="11" t="s">
        <v>122</v>
      </c>
      <c r="D87" s="3">
        <v>3</v>
      </c>
      <c r="E87" s="19">
        <v>8.9999999999999998E-4</v>
      </c>
      <c r="F87" s="14">
        <f t="shared" si="93"/>
        <v>4.0178571428571425E-3</v>
      </c>
      <c r="G87" s="17" t="str">
        <f t="shared" si="94"/>
        <v>No</v>
      </c>
      <c r="H87" s="23">
        <v>1.9300000000000001E-2</v>
      </c>
      <c r="I87" s="27">
        <f t="shared" si="95"/>
        <v>1.5426424746223324E-2</v>
      </c>
      <c r="J87" s="31" t="str">
        <f t="shared" si="96"/>
        <v>No</v>
      </c>
      <c r="K87" s="30">
        <v>0</v>
      </c>
      <c r="L87" s="14">
        <f t="shared" si="97"/>
        <v>0</v>
      </c>
      <c r="M87" s="17" t="str">
        <f t="shared" si="98"/>
        <v>No</v>
      </c>
      <c r="N87" s="20">
        <v>8.0999999999999996E-3</v>
      </c>
      <c r="O87" s="27">
        <f t="shared" si="99"/>
        <v>2.3070350327542007E-2</v>
      </c>
      <c r="P87" s="31" t="str">
        <f t="shared" si="100"/>
        <v>No</v>
      </c>
      <c r="Q87" s="19">
        <v>6.8999999999999999E-3</v>
      </c>
      <c r="R87" s="14">
        <f t="shared" si="101"/>
        <v>2.6869158878504676E-2</v>
      </c>
      <c r="S87" s="17" t="str">
        <f t="shared" si="102"/>
        <v>No</v>
      </c>
      <c r="T87" s="20">
        <v>1.9932000000000001</v>
      </c>
      <c r="U87" s="27">
        <f t="shared" si="103"/>
        <v>1</v>
      </c>
      <c r="V87" s="31" t="str">
        <f t="shared" si="104"/>
        <v>Yes</v>
      </c>
      <c r="W87" s="19">
        <v>2.3378000000000001</v>
      </c>
      <c r="X87" s="14">
        <f t="shared" si="105"/>
        <v>0.95955763642234415</v>
      </c>
      <c r="Y87" s="17" t="str">
        <f t="shared" si="106"/>
        <v>No</v>
      </c>
      <c r="Z87" s="20">
        <v>3.7900000000000003E-2</v>
      </c>
      <c r="AA87" s="27">
        <f t="shared" si="107"/>
        <v>3.1596498541058775E-2</v>
      </c>
      <c r="AB87" s="31" t="str">
        <f t="shared" si="108"/>
        <v>No</v>
      </c>
      <c r="AC87" s="19">
        <v>5.0000000000000001E-4</v>
      </c>
      <c r="AD87" s="14">
        <f t="shared" si="109"/>
        <v>1.277139208173691E-3</v>
      </c>
      <c r="AE87" s="17" t="str">
        <f t="shared" si="110"/>
        <v>No</v>
      </c>
      <c r="AF87" s="20">
        <v>1E-3</v>
      </c>
      <c r="AG87" s="27">
        <f t="shared" si="111"/>
        <v>7.763975155279503E-3</v>
      </c>
      <c r="AH87" s="31" t="str">
        <f t="shared" si="112"/>
        <v>No</v>
      </c>
      <c r="AI87" s="41">
        <f t="shared" si="113"/>
        <v>11.014000000000001</v>
      </c>
      <c r="AJ87" s="42">
        <f t="shared" si="114"/>
        <v>0.56516873278236923</v>
      </c>
      <c r="AK87" s="41" t="str">
        <f t="shared" si="115"/>
        <v>No</v>
      </c>
      <c r="AL87" s="19">
        <v>2.4062999999999999</v>
      </c>
      <c r="AM87" s="35">
        <f t="shared" si="116"/>
        <v>1</v>
      </c>
      <c r="AN87" s="33" t="str">
        <f t="shared" si="117"/>
        <v>Yes</v>
      </c>
      <c r="AO87" s="20">
        <v>1.875</v>
      </c>
      <c r="AP87" s="27">
        <f t="shared" si="118"/>
        <v>0.75</v>
      </c>
      <c r="AQ87" s="31" t="str">
        <f t="shared" si="119"/>
        <v>Yes</v>
      </c>
      <c r="AR87" s="19">
        <v>2.3649</v>
      </c>
      <c r="AS87" s="35">
        <f t="shared" si="120"/>
        <v>0.94626280409731112</v>
      </c>
      <c r="AT87" s="33" t="str">
        <f t="shared" si="121"/>
        <v>No</v>
      </c>
      <c r="AU87" s="20">
        <v>0.17399999999999999</v>
      </c>
      <c r="AV87" s="27">
        <f t="shared" si="122"/>
        <v>0</v>
      </c>
      <c r="AW87" s="31" t="str">
        <f t="shared" si="123"/>
        <v>No</v>
      </c>
      <c r="AX87" s="19">
        <v>3.2599999999999997E-2</v>
      </c>
      <c r="AY87" s="35">
        <f t="shared" si="124"/>
        <v>5.4697986577181203E-2</v>
      </c>
      <c r="AZ87" s="33" t="str">
        <f t="shared" si="125"/>
        <v>No</v>
      </c>
      <c r="BA87" s="20">
        <v>0.23480000000000001</v>
      </c>
      <c r="BB87" s="27">
        <f t="shared" si="126"/>
        <v>0.35792682926829267</v>
      </c>
      <c r="BC87" s="31" t="str">
        <f t="shared" si="127"/>
        <v>No</v>
      </c>
      <c r="BD87" s="19">
        <v>0.23480000000000001</v>
      </c>
      <c r="BE87" s="35">
        <f t="shared" si="128"/>
        <v>0.35792682926829267</v>
      </c>
      <c r="BF87" s="33" t="str">
        <f t="shared" si="129"/>
        <v>No</v>
      </c>
      <c r="BG87" s="20">
        <v>1.4052</v>
      </c>
      <c r="BH87" s="27">
        <f t="shared" si="130"/>
        <v>0.40537727666955764</v>
      </c>
      <c r="BI87" s="31" t="str">
        <f t="shared" si="131"/>
        <v>No</v>
      </c>
      <c r="BJ87" s="19">
        <v>0.67900000000000005</v>
      </c>
      <c r="BK87" s="35">
        <f t="shared" si="132"/>
        <v>0.27160000000000001</v>
      </c>
      <c r="BL87" s="33" t="str">
        <f t="shared" si="133"/>
        <v>Yes</v>
      </c>
      <c r="BM87" s="20">
        <v>7.7499999999999999E-2</v>
      </c>
      <c r="BN87" s="27">
        <f t="shared" si="134"/>
        <v>6.3623789764868613E-2</v>
      </c>
      <c r="BO87" s="31" t="str">
        <f t="shared" si="135"/>
        <v>No</v>
      </c>
      <c r="BP87" s="44">
        <f t="shared" si="136"/>
        <v>23.710249999999998</v>
      </c>
      <c r="BQ87" s="45">
        <f t="shared" si="137"/>
        <v>0.48138195777351228</v>
      </c>
      <c r="BR87" s="44" t="str">
        <f t="shared" si="138"/>
        <v>No</v>
      </c>
      <c r="BS87" s="19">
        <v>1.1000000000000001E-3</v>
      </c>
      <c r="BT87" s="35">
        <f t="shared" si="139"/>
        <v>1.746308937926655E-3</v>
      </c>
      <c r="BU87" s="33" t="str">
        <f t="shared" si="140"/>
        <v>No</v>
      </c>
      <c r="BV87" s="20">
        <v>2.3818000000000001</v>
      </c>
      <c r="BW87" s="27">
        <f t="shared" si="141"/>
        <v>0.84614150489330997</v>
      </c>
      <c r="BX87" s="31" t="str">
        <f t="shared" si="142"/>
        <v>No</v>
      </c>
      <c r="BY87" s="19">
        <v>2.5</v>
      </c>
      <c r="BZ87" s="35">
        <f t="shared" si="143"/>
        <v>1</v>
      </c>
      <c r="CA87" s="33" t="str">
        <f t="shared" si="144"/>
        <v>Yes</v>
      </c>
      <c r="CB87" s="20">
        <v>2.9999999999999997E-4</v>
      </c>
      <c r="CC87" s="27">
        <f t="shared" si="145"/>
        <v>5.9382422802850348E-4</v>
      </c>
      <c r="CD87" s="31" t="str">
        <f t="shared" si="146"/>
        <v>No</v>
      </c>
      <c r="CE87" s="19">
        <v>1.8700000000000001E-2</v>
      </c>
      <c r="CF87" s="35">
        <f t="shared" si="147"/>
        <v>6.675923947874386E-3</v>
      </c>
      <c r="CG87" s="33" t="str">
        <f t="shared" si="148"/>
        <v>No</v>
      </c>
      <c r="CH87" s="20">
        <v>2.29E-2</v>
      </c>
      <c r="CI87" s="27">
        <f t="shared" si="149"/>
        <v>2.6639757820383452E-2</v>
      </c>
      <c r="CJ87" s="31" t="str">
        <f t="shared" si="150"/>
        <v>No</v>
      </c>
      <c r="CK87" s="19">
        <v>0</v>
      </c>
      <c r="CL87" s="35">
        <f t="shared" si="151"/>
        <v>0</v>
      </c>
      <c r="CM87" s="33" t="str">
        <f t="shared" si="152"/>
        <v>No</v>
      </c>
      <c r="CN87" s="20">
        <v>0</v>
      </c>
      <c r="CO87" s="27">
        <f t="shared" si="153"/>
        <v>0</v>
      </c>
      <c r="CP87" s="31" t="str">
        <f t="shared" si="154"/>
        <v>No</v>
      </c>
      <c r="CQ87" s="19">
        <v>0.11899999999999999</v>
      </c>
      <c r="CR87" s="35">
        <f t="shared" si="155"/>
        <v>0.12510513036164844</v>
      </c>
      <c r="CS87" s="33" t="str">
        <f t="shared" si="156"/>
        <v>No</v>
      </c>
      <c r="CT87" s="20">
        <v>0</v>
      </c>
      <c r="CU87" s="27">
        <f t="shared" si="157"/>
        <v>0</v>
      </c>
      <c r="CV87" s="31" t="str">
        <f t="shared" si="158"/>
        <v>No</v>
      </c>
      <c r="CW87" s="47">
        <f t="shared" si="159"/>
        <v>12.609499999999999</v>
      </c>
      <c r="CX87" s="48">
        <f t="shared" si="160"/>
        <v>0.45691652078581152</v>
      </c>
      <c r="CY87" s="47" t="str">
        <f t="shared" si="161"/>
        <v>No</v>
      </c>
      <c r="CZ87" s="19">
        <v>1.25</v>
      </c>
      <c r="DA87" s="35">
        <f t="shared" si="162"/>
        <v>0.5</v>
      </c>
      <c r="DB87" s="33" t="str">
        <f t="shared" si="163"/>
        <v>Yes</v>
      </c>
      <c r="DC87" s="20">
        <v>2.5</v>
      </c>
      <c r="DD87" s="27">
        <f t="shared" si="164"/>
        <v>1</v>
      </c>
      <c r="DE87" s="31" t="str">
        <f t="shared" si="165"/>
        <v>Yes</v>
      </c>
      <c r="DF87" s="19">
        <v>2.5</v>
      </c>
      <c r="DG87" s="35">
        <f t="shared" si="166"/>
        <v>1</v>
      </c>
      <c r="DH87" s="33" t="str">
        <f t="shared" si="167"/>
        <v>Yes</v>
      </c>
      <c r="DI87" s="20">
        <v>2.5</v>
      </c>
      <c r="DJ87" s="27">
        <f t="shared" si="168"/>
        <v>1</v>
      </c>
      <c r="DK87" s="31" t="str">
        <f t="shared" si="169"/>
        <v>Yes</v>
      </c>
      <c r="DL87" s="19">
        <v>0</v>
      </c>
      <c r="DM87" s="35">
        <f t="shared" si="170"/>
        <v>0</v>
      </c>
      <c r="DN87" s="33" t="str">
        <f t="shared" si="171"/>
        <v>No</v>
      </c>
      <c r="DO87" s="20">
        <v>2.5</v>
      </c>
      <c r="DP87" s="27">
        <f t="shared" si="172"/>
        <v>1</v>
      </c>
      <c r="DQ87" s="31" t="str">
        <f t="shared" si="173"/>
        <v>Yes</v>
      </c>
      <c r="DR87" s="19">
        <v>0.88439999999999996</v>
      </c>
      <c r="DS87" s="35">
        <f t="shared" si="174"/>
        <v>0.54364396360954015</v>
      </c>
      <c r="DT87" s="33" t="str">
        <f t="shared" si="175"/>
        <v>No</v>
      </c>
      <c r="DU87" s="20">
        <v>1.0437000000000001</v>
      </c>
      <c r="DV87" s="27">
        <f t="shared" si="176"/>
        <v>0.75977287617383715</v>
      </c>
      <c r="DW87" s="31" t="str">
        <f t="shared" si="177"/>
        <v>Yes</v>
      </c>
      <c r="DX87" s="19">
        <v>6.9500000000000006E-2</v>
      </c>
      <c r="DY87" s="35">
        <f t="shared" si="178"/>
        <v>0.17038489825937733</v>
      </c>
      <c r="DZ87" s="33" t="str">
        <f t="shared" si="179"/>
        <v>No</v>
      </c>
      <c r="EA87" s="20">
        <v>1.6218999999999999</v>
      </c>
      <c r="EB87" s="27">
        <f t="shared" si="180"/>
        <v>0.81881058158319875</v>
      </c>
      <c r="EC87" s="31" t="str">
        <f t="shared" si="181"/>
        <v>Yes</v>
      </c>
      <c r="ED87" s="50">
        <f t="shared" si="182"/>
        <v>37.173749999999998</v>
      </c>
      <c r="EE87" s="51">
        <f t="shared" si="183"/>
        <v>0.87544038268851598</v>
      </c>
      <c r="EF87" s="50" t="str">
        <f t="shared" si="184"/>
        <v>No</v>
      </c>
    </row>
    <row r="88" spans="1:136" x14ac:dyDescent="0.2">
      <c r="A88" s="3">
        <v>86</v>
      </c>
      <c r="B88" s="11" t="s">
        <v>59</v>
      </c>
      <c r="C88" s="11" t="s">
        <v>123</v>
      </c>
      <c r="D88" s="3">
        <v>3</v>
      </c>
      <c r="E88" s="19">
        <v>1.5E-3</v>
      </c>
      <c r="F88" s="14">
        <f t="shared" si="93"/>
        <v>6.6964285714285711E-3</v>
      </c>
      <c r="G88" s="17" t="str">
        <f t="shared" si="94"/>
        <v>No</v>
      </c>
      <c r="H88" s="23">
        <v>1E-3</v>
      </c>
      <c r="I88" s="27">
        <f t="shared" si="95"/>
        <v>7.9929661897530169E-4</v>
      </c>
      <c r="J88" s="31" t="str">
        <f t="shared" si="96"/>
        <v>No</v>
      </c>
      <c r="K88" s="30">
        <v>0</v>
      </c>
      <c r="L88" s="14">
        <f t="shared" si="97"/>
        <v>0</v>
      </c>
      <c r="M88" s="17" t="str">
        <f t="shared" si="98"/>
        <v>No</v>
      </c>
      <c r="N88" s="20">
        <v>0.12529999999999999</v>
      </c>
      <c r="O88" s="27">
        <f t="shared" si="99"/>
        <v>0.35687838222728563</v>
      </c>
      <c r="P88" s="31" t="str">
        <f t="shared" si="100"/>
        <v>No</v>
      </c>
      <c r="Q88" s="19">
        <v>3.7400000000000003E-2</v>
      </c>
      <c r="R88" s="14">
        <f t="shared" si="101"/>
        <v>0.14563862928348911</v>
      </c>
      <c r="S88" s="17" t="str">
        <f t="shared" si="102"/>
        <v>No</v>
      </c>
      <c r="T88" s="20">
        <v>0.54049999999999998</v>
      </c>
      <c r="U88" s="27">
        <f t="shared" si="103"/>
        <v>0.27117198474814369</v>
      </c>
      <c r="V88" s="31" t="str">
        <f t="shared" si="104"/>
        <v>Yes</v>
      </c>
      <c r="W88" s="19">
        <v>2.2907000000000002</v>
      </c>
      <c r="X88" s="14">
        <f t="shared" si="105"/>
        <v>0.92153697126251211</v>
      </c>
      <c r="Y88" s="17" t="str">
        <f t="shared" si="106"/>
        <v>No</v>
      </c>
      <c r="Z88" s="20">
        <v>8.8400000000000006E-2</v>
      </c>
      <c r="AA88" s="27">
        <f t="shared" si="107"/>
        <v>7.3697373905794089E-2</v>
      </c>
      <c r="AB88" s="31" t="str">
        <f t="shared" si="108"/>
        <v>No</v>
      </c>
      <c r="AC88" s="19">
        <v>1E-3</v>
      </c>
      <c r="AD88" s="14">
        <f t="shared" si="109"/>
        <v>2.554278416347382E-3</v>
      </c>
      <c r="AE88" s="17" t="str">
        <f t="shared" si="110"/>
        <v>No</v>
      </c>
      <c r="AF88" s="20">
        <v>5.8999999999999999E-3</v>
      </c>
      <c r="AG88" s="27">
        <f t="shared" si="111"/>
        <v>4.5807453416149065E-2</v>
      </c>
      <c r="AH88" s="31" t="str">
        <f t="shared" si="112"/>
        <v>No</v>
      </c>
      <c r="AI88" s="41">
        <f t="shared" si="113"/>
        <v>7.7292500000000013</v>
      </c>
      <c r="AJ88" s="42">
        <f t="shared" si="114"/>
        <v>0.2823906680440772</v>
      </c>
      <c r="AK88" s="41" t="str">
        <f t="shared" si="115"/>
        <v>No</v>
      </c>
      <c r="AL88" s="19">
        <v>2.2812999999999999</v>
      </c>
      <c r="AM88" s="35">
        <f t="shared" si="116"/>
        <v>0.89189656663495631</v>
      </c>
      <c r="AN88" s="33" t="str">
        <f t="shared" si="117"/>
        <v>Yes</v>
      </c>
      <c r="AO88" s="20">
        <v>1.875</v>
      </c>
      <c r="AP88" s="27">
        <f t="shared" si="118"/>
        <v>0.75</v>
      </c>
      <c r="AQ88" s="31" t="str">
        <f t="shared" si="119"/>
        <v>Yes</v>
      </c>
      <c r="AR88" s="19">
        <v>2.4190999999999998</v>
      </c>
      <c r="AS88" s="35">
        <f t="shared" si="120"/>
        <v>0.96794974391805366</v>
      </c>
      <c r="AT88" s="33" t="str">
        <f t="shared" si="121"/>
        <v>Yes</v>
      </c>
      <c r="AU88" s="20">
        <v>0.78749999999999998</v>
      </c>
      <c r="AV88" s="27">
        <f t="shared" si="122"/>
        <v>0.63972888425443153</v>
      </c>
      <c r="AW88" s="31" t="str">
        <f t="shared" si="123"/>
        <v>No</v>
      </c>
      <c r="AX88" s="19">
        <v>5.4399999999999997E-2</v>
      </c>
      <c r="AY88" s="35">
        <f t="shared" si="124"/>
        <v>9.1275167785234895E-2</v>
      </c>
      <c r="AZ88" s="33" t="str">
        <f t="shared" si="125"/>
        <v>No</v>
      </c>
      <c r="BA88" s="20">
        <v>0.1116</v>
      </c>
      <c r="BB88" s="27">
        <f t="shared" si="126"/>
        <v>0.17012195121951221</v>
      </c>
      <c r="BC88" s="31" t="str">
        <f t="shared" si="127"/>
        <v>No</v>
      </c>
      <c r="BD88" s="19">
        <v>0.1116</v>
      </c>
      <c r="BE88" s="35">
        <f t="shared" si="128"/>
        <v>0.17012195121951221</v>
      </c>
      <c r="BF88" s="33" t="str">
        <f t="shared" si="129"/>
        <v>No</v>
      </c>
      <c r="BG88" s="20">
        <v>1.4514</v>
      </c>
      <c r="BH88" s="27">
        <f t="shared" si="130"/>
        <v>0.43209019947961835</v>
      </c>
      <c r="BI88" s="31" t="str">
        <f t="shared" si="131"/>
        <v>No</v>
      </c>
      <c r="BJ88" s="19">
        <v>0.2727</v>
      </c>
      <c r="BK88" s="35">
        <f t="shared" si="132"/>
        <v>0.10908</v>
      </c>
      <c r="BL88" s="33" t="str">
        <f t="shared" si="133"/>
        <v>No</v>
      </c>
      <c r="BM88" s="20">
        <v>0.12970000000000001</v>
      </c>
      <c r="BN88" s="27">
        <f t="shared" si="134"/>
        <v>0.11175656984785616</v>
      </c>
      <c r="BO88" s="31" t="str">
        <f t="shared" si="135"/>
        <v>No</v>
      </c>
      <c r="BP88" s="44">
        <f t="shared" si="136"/>
        <v>23.735749999999999</v>
      </c>
      <c r="BQ88" s="45">
        <f t="shared" si="137"/>
        <v>0.48344277199717134</v>
      </c>
      <c r="BR88" s="44" t="str">
        <f t="shared" si="138"/>
        <v>No</v>
      </c>
      <c r="BS88" s="19">
        <v>4.0000000000000001E-3</v>
      </c>
      <c r="BT88" s="35">
        <f t="shared" si="139"/>
        <v>6.3502143197332909E-3</v>
      </c>
      <c r="BU88" s="33" t="str">
        <f t="shared" si="140"/>
        <v>No</v>
      </c>
      <c r="BV88" s="20">
        <v>2.4491999999999998</v>
      </c>
      <c r="BW88" s="27">
        <f t="shared" si="141"/>
        <v>0.95427562971281854</v>
      </c>
      <c r="BX88" s="31" t="str">
        <f t="shared" si="142"/>
        <v>No</v>
      </c>
      <c r="BY88" s="19">
        <v>2.5</v>
      </c>
      <c r="BZ88" s="35">
        <f t="shared" si="143"/>
        <v>1</v>
      </c>
      <c r="CA88" s="33" t="str">
        <f t="shared" si="144"/>
        <v>Yes</v>
      </c>
      <c r="CB88" s="20">
        <v>4.6699999999999998E-2</v>
      </c>
      <c r="CC88" s="27">
        <f t="shared" si="145"/>
        <v>9.2438638163103715E-2</v>
      </c>
      <c r="CD88" s="31" t="str">
        <f t="shared" si="146"/>
        <v>No</v>
      </c>
      <c r="CE88" s="19">
        <v>3.3799999999999997E-2</v>
      </c>
      <c r="CF88" s="35">
        <f t="shared" si="147"/>
        <v>1.4740440076906641E-2</v>
      </c>
      <c r="CG88" s="33" t="str">
        <f t="shared" si="148"/>
        <v>No</v>
      </c>
      <c r="CH88" s="20">
        <v>3.3500000000000002E-2</v>
      </c>
      <c r="CI88" s="27">
        <f t="shared" si="149"/>
        <v>4.803229061553986E-2</v>
      </c>
      <c r="CJ88" s="31" t="str">
        <f t="shared" si="150"/>
        <v>No</v>
      </c>
      <c r="CK88" s="19">
        <v>0</v>
      </c>
      <c r="CL88" s="35">
        <f t="shared" si="151"/>
        <v>0</v>
      </c>
      <c r="CM88" s="33" t="str">
        <f t="shared" si="152"/>
        <v>No</v>
      </c>
      <c r="CN88" s="20">
        <v>8.5000000000000006E-3</v>
      </c>
      <c r="CO88" s="27">
        <f t="shared" si="153"/>
        <v>4.0885040885040885E-2</v>
      </c>
      <c r="CP88" s="31" t="str">
        <f t="shared" si="154"/>
        <v>No</v>
      </c>
      <c r="CQ88" s="19">
        <v>0.3569</v>
      </c>
      <c r="CR88" s="35">
        <f t="shared" si="155"/>
        <v>0.62531539108494527</v>
      </c>
      <c r="CS88" s="33" t="str">
        <f t="shared" si="156"/>
        <v>No</v>
      </c>
      <c r="CT88" s="20">
        <v>0</v>
      </c>
      <c r="CU88" s="27">
        <f t="shared" si="157"/>
        <v>0</v>
      </c>
      <c r="CV88" s="31" t="str">
        <f t="shared" si="158"/>
        <v>No</v>
      </c>
      <c r="CW88" s="47">
        <f t="shared" si="159"/>
        <v>13.5815</v>
      </c>
      <c r="CX88" s="48">
        <f t="shared" si="160"/>
        <v>0.52566618923841357</v>
      </c>
      <c r="CY88" s="47" t="str">
        <f t="shared" si="161"/>
        <v>No</v>
      </c>
      <c r="CZ88" s="19">
        <v>2.5</v>
      </c>
      <c r="DA88" s="35">
        <f t="shared" si="162"/>
        <v>1</v>
      </c>
      <c r="DB88" s="33" t="str">
        <f t="shared" si="163"/>
        <v>Yes</v>
      </c>
      <c r="DC88" s="20">
        <v>2.5</v>
      </c>
      <c r="DD88" s="27">
        <f t="shared" si="164"/>
        <v>1</v>
      </c>
      <c r="DE88" s="31" t="str">
        <f t="shared" si="165"/>
        <v>Yes</v>
      </c>
      <c r="DF88" s="19">
        <v>2.5</v>
      </c>
      <c r="DG88" s="35">
        <f t="shared" si="166"/>
        <v>1</v>
      </c>
      <c r="DH88" s="33" t="str">
        <f t="shared" si="167"/>
        <v>Yes</v>
      </c>
      <c r="DI88" s="20">
        <v>2.5</v>
      </c>
      <c r="DJ88" s="27">
        <f t="shared" si="168"/>
        <v>1</v>
      </c>
      <c r="DK88" s="31" t="str">
        <f t="shared" si="169"/>
        <v>Yes</v>
      </c>
      <c r="DL88" s="19">
        <v>0</v>
      </c>
      <c r="DM88" s="35">
        <f t="shared" si="170"/>
        <v>0</v>
      </c>
      <c r="DN88" s="33" t="str">
        <f t="shared" si="171"/>
        <v>No</v>
      </c>
      <c r="DO88" s="20">
        <v>1.25</v>
      </c>
      <c r="DP88" s="27">
        <f t="shared" si="172"/>
        <v>0.5</v>
      </c>
      <c r="DQ88" s="31" t="str">
        <f t="shared" si="173"/>
        <v>Yes</v>
      </c>
      <c r="DR88" s="19">
        <v>0.87760000000000005</v>
      </c>
      <c r="DS88" s="35">
        <f t="shared" si="174"/>
        <v>0.53946397836242932</v>
      </c>
      <c r="DT88" s="33" t="str">
        <f t="shared" si="175"/>
        <v>No</v>
      </c>
      <c r="DU88" s="20">
        <v>0.97619999999999996</v>
      </c>
      <c r="DV88" s="27">
        <f t="shared" si="176"/>
        <v>0.71063550993666735</v>
      </c>
      <c r="DW88" s="31" t="str">
        <f t="shared" si="177"/>
        <v>No</v>
      </c>
      <c r="DX88" s="19">
        <v>8.3299999999999999E-2</v>
      </c>
      <c r="DY88" s="35">
        <f t="shared" si="178"/>
        <v>0.20421671978426084</v>
      </c>
      <c r="DZ88" s="33" t="str">
        <f t="shared" si="179"/>
        <v>No</v>
      </c>
      <c r="EA88" s="20">
        <v>1.5256000000000001</v>
      </c>
      <c r="EB88" s="27">
        <f t="shared" si="180"/>
        <v>0.77019386106623589</v>
      </c>
      <c r="EC88" s="31" t="str">
        <f t="shared" si="181"/>
        <v>No</v>
      </c>
      <c r="ED88" s="50">
        <f t="shared" si="182"/>
        <v>36.781750000000002</v>
      </c>
      <c r="EE88" s="51">
        <f t="shared" si="183"/>
        <v>0.86277028992533689</v>
      </c>
      <c r="EF88" s="50" t="str">
        <f t="shared" si="184"/>
        <v>No</v>
      </c>
    </row>
    <row r="89" spans="1:136" x14ac:dyDescent="0.2">
      <c r="A89" s="3">
        <v>87</v>
      </c>
      <c r="B89" s="11" t="s">
        <v>48</v>
      </c>
      <c r="C89" s="11" t="s">
        <v>124</v>
      </c>
      <c r="D89" s="3">
        <v>3</v>
      </c>
      <c r="E89" s="19">
        <v>1.6999999999999999E-3</v>
      </c>
      <c r="F89" s="14">
        <f t="shared" si="93"/>
        <v>7.5892857142857133E-3</v>
      </c>
      <c r="G89" s="17" t="str">
        <f t="shared" si="94"/>
        <v>No</v>
      </c>
      <c r="H89" s="23">
        <v>0</v>
      </c>
      <c r="I89" s="27">
        <f t="shared" si="95"/>
        <v>0</v>
      </c>
      <c r="J89" s="31" t="str">
        <f t="shared" si="96"/>
        <v>No</v>
      </c>
      <c r="K89" s="30">
        <v>0</v>
      </c>
      <c r="L89" s="14">
        <f t="shared" si="97"/>
        <v>0</v>
      </c>
      <c r="M89" s="17" t="str">
        <f t="shared" si="98"/>
        <v>No</v>
      </c>
      <c r="N89" s="20">
        <v>0</v>
      </c>
      <c r="O89" s="27">
        <f t="shared" si="99"/>
        <v>0</v>
      </c>
      <c r="P89" s="31" t="str">
        <f t="shared" si="100"/>
        <v>No</v>
      </c>
      <c r="Q89" s="19">
        <v>0</v>
      </c>
      <c r="R89" s="14">
        <f t="shared" si="101"/>
        <v>0</v>
      </c>
      <c r="S89" s="17" t="str">
        <f t="shared" si="102"/>
        <v>No</v>
      </c>
      <c r="T89" s="20">
        <v>1.7567999999999999</v>
      </c>
      <c r="U89" s="27">
        <f t="shared" si="103"/>
        <v>0.88139674894641773</v>
      </c>
      <c r="V89" s="31" t="str">
        <f t="shared" si="104"/>
        <v>Yes</v>
      </c>
      <c r="W89" s="19">
        <v>2.3199000000000001</v>
      </c>
      <c r="X89" s="14">
        <f t="shared" si="105"/>
        <v>0.94510816919599605</v>
      </c>
      <c r="Y89" s="17" t="str">
        <f t="shared" si="106"/>
        <v>No</v>
      </c>
      <c r="Z89" s="20">
        <v>5.0500000000000003E-2</v>
      </c>
      <c r="AA89" s="27">
        <f t="shared" si="107"/>
        <v>4.2100875364735307E-2</v>
      </c>
      <c r="AB89" s="31" t="str">
        <f t="shared" si="108"/>
        <v>No</v>
      </c>
      <c r="AC89" s="19">
        <v>0</v>
      </c>
      <c r="AD89" s="14">
        <f t="shared" si="109"/>
        <v>0</v>
      </c>
      <c r="AE89" s="17" t="str">
        <f t="shared" si="110"/>
        <v>No</v>
      </c>
      <c r="AF89" s="20">
        <v>4.8999999999999998E-3</v>
      </c>
      <c r="AG89" s="27">
        <f t="shared" si="111"/>
        <v>3.8043478260869568E-2</v>
      </c>
      <c r="AH89" s="31" t="str">
        <f t="shared" si="112"/>
        <v>No</v>
      </c>
      <c r="AI89" s="41">
        <f t="shared" si="113"/>
        <v>10.3345</v>
      </c>
      <c r="AJ89" s="42">
        <f t="shared" si="114"/>
        <v>0.5066718319559228</v>
      </c>
      <c r="AK89" s="41" t="str">
        <f t="shared" si="115"/>
        <v>No</v>
      </c>
      <c r="AL89" s="19">
        <v>2.1562999999999999</v>
      </c>
      <c r="AM89" s="35">
        <f t="shared" si="116"/>
        <v>0.78379313326991262</v>
      </c>
      <c r="AN89" s="33" t="str">
        <f t="shared" si="117"/>
        <v>Yes</v>
      </c>
      <c r="AO89" s="20">
        <v>1.875</v>
      </c>
      <c r="AP89" s="27">
        <f t="shared" si="118"/>
        <v>0.75</v>
      </c>
      <c r="AQ89" s="31" t="str">
        <f t="shared" si="119"/>
        <v>Yes</v>
      </c>
      <c r="AR89" s="19">
        <v>2.2595000000000001</v>
      </c>
      <c r="AS89" s="35">
        <f t="shared" si="120"/>
        <v>0.90408930857874514</v>
      </c>
      <c r="AT89" s="33" t="str">
        <f t="shared" si="121"/>
        <v>No</v>
      </c>
      <c r="AU89" s="20">
        <v>0.46929999999999999</v>
      </c>
      <c r="AV89" s="27">
        <f t="shared" si="122"/>
        <v>0.30792492179353492</v>
      </c>
      <c r="AW89" s="31" t="str">
        <f t="shared" si="123"/>
        <v>No</v>
      </c>
      <c r="AX89" s="19">
        <v>1.5699999999999999E-2</v>
      </c>
      <c r="AY89" s="35">
        <f t="shared" si="124"/>
        <v>2.6342281879194629E-2</v>
      </c>
      <c r="AZ89" s="33" t="str">
        <f t="shared" si="125"/>
        <v>No</v>
      </c>
      <c r="BA89" s="20">
        <v>0</v>
      </c>
      <c r="BB89" s="27">
        <f t="shared" si="126"/>
        <v>0</v>
      </c>
      <c r="BC89" s="31" t="str">
        <f t="shared" si="127"/>
        <v>No</v>
      </c>
      <c r="BD89" s="19">
        <v>0</v>
      </c>
      <c r="BE89" s="35">
        <f t="shared" si="128"/>
        <v>0</v>
      </c>
      <c r="BF89" s="33" t="str">
        <f t="shared" si="129"/>
        <v>No</v>
      </c>
      <c r="BG89" s="20">
        <v>1.5232000000000001</v>
      </c>
      <c r="BH89" s="27">
        <f t="shared" si="130"/>
        <v>0.47360508817577335</v>
      </c>
      <c r="BI89" s="31" t="str">
        <f t="shared" si="131"/>
        <v>No</v>
      </c>
      <c r="BJ89" s="19">
        <v>0.2681</v>
      </c>
      <c r="BK89" s="35">
        <f t="shared" si="132"/>
        <v>0.10724</v>
      </c>
      <c r="BL89" s="33" t="str">
        <f t="shared" si="133"/>
        <v>No</v>
      </c>
      <c r="BM89" s="20">
        <v>0.19350000000000001</v>
      </c>
      <c r="BN89" s="27">
        <f t="shared" si="134"/>
        <v>0.17058552328261872</v>
      </c>
      <c r="BO89" s="31" t="str">
        <f t="shared" si="135"/>
        <v>No</v>
      </c>
      <c r="BP89" s="44">
        <f t="shared" si="136"/>
        <v>21.901499999999999</v>
      </c>
      <c r="BQ89" s="45">
        <f t="shared" si="137"/>
        <v>0.33520557632084036</v>
      </c>
      <c r="BR89" s="44" t="str">
        <f t="shared" si="138"/>
        <v>No</v>
      </c>
      <c r="BS89" s="19">
        <v>5.0000000000000001E-4</v>
      </c>
      <c r="BT89" s="35">
        <f t="shared" si="139"/>
        <v>7.9377678996666136E-4</v>
      </c>
      <c r="BU89" s="33" t="str">
        <f t="shared" si="140"/>
        <v>No</v>
      </c>
      <c r="BV89" s="20">
        <v>2.3205</v>
      </c>
      <c r="BW89" s="27">
        <f t="shared" si="141"/>
        <v>0.74779399967912719</v>
      </c>
      <c r="BX89" s="31" t="str">
        <f t="shared" si="142"/>
        <v>No</v>
      </c>
      <c r="BY89" s="19">
        <v>2.5</v>
      </c>
      <c r="BZ89" s="35">
        <f t="shared" si="143"/>
        <v>1</v>
      </c>
      <c r="CA89" s="33" t="str">
        <f t="shared" si="144"/>
        <v>Yes</v>
      </c>
      <c r="CB89" s="20">
        <v>1.24E-2</v>
      </c>
      <c r="CC89" s="27">
        <f t="shared" si="145"/>
        <v>2.4544734758511481E-2</v>
      </c>
      <c r="CD89" s="31" t="str">
        <f t="shared" si="146"/>
        <v>No</v>
      </c>
      <c r="CE89" s="19">
        <v>3.1600000000000003E-2</v>
      </c>
      <c r="CF89" s="35">
        <f t="shared" si="147"/>
        <v>1.3565477462080753E-2</v>
      </c>
      <c r="CG89" s="33" t="str">
        <f t="shared" si="148"/>
        <v>No</v>
      </c>
      <c r="CH89" s="20">
        <v>1.6799999999999999E-2</v>
      </c>
      <c r="CI89" s="27">
        <f t="shared" si="149"/>
        <v>1.4328960645812308E-2</v>
      </c>
      <c r="CJ89" s="31" t="str">
        <f t="shared" si="150"/>
        <v>No</v>
      </c>
      <c r="CK89" s="19">
        <v>0.12820000000000001</v>
      </c>
      <c r="CL89" s="35">
        <f t="shared" si="151"/>
        <v>9.0377158970743748E-2</v>
      </c>
      <c r="CM89" s="33" t="str">
        <f t="shared" si="152"/>
        <v>No</v>
      </c>
      <c r="CN89" s="20">
        <v>0</v>
      </c>
      <c r="CO89" s="27">
        <f t="shared" si="153"/>
        <v>0</v>
      </c>
      <c r="CP89" s="31" t="str">
        <f t="shared" si="154"/>
        <v>No</v>
      </c>
      <c r="CQ89" s="19">
        <v>0.3569</v>
      </c>
      <c r="CR89" s="35">
        <f t="shared" si="155"/>
        <v>0.62531539108494527</v>
      </c>
      <c r="CS89" s="33" t="str">
        <f t="shared" si="156"/>
        <v>No</v>
      </c>
      <c r="CT89" s="20">
        <v>2.3099999999999999E-2</v>
      </c>
      <c r="CU89" s="27">
        <f t="shared" si="157"/>
        <v>4.3032786885245894E-2</v>
      </c>
      <c r="CV89" s="31" t="str">
        <f t="shared" si="158"/>
        <v>No</v>
      </c>
      <c r="CW89" s="47">
        <f t="shared" si="159"/>
        <v>13.475</v>
      </c>
      <c r="CX89" s="48">
        <f t="shared" si="160"/>
        <v>0.51813343235548959</v>
      </c>
      <c r="CY89" s="47" t="str">
        <f t="shared" si="161"/>
        <v>No</v>
      </c>
      <c r="CZ89" s="19">
        <v>1.875</v>
      </c>
      <c r="DA89" s="35">
        <f t="shared" si="162"/>
        <v>0.75</v>
      </c>
      <c r="DB89" s="33" t="str">
        <f t="shared" si="163"/>
        <v>Yes</v>
      </c>
      <c r="DC89" s="20">
        <v>2.5</v>
      </c>
      <c r="DD89" s="27">
        <f t="shared" si="164"/>
        <v>1</v>
      </c>
      <c r="DE89" s="31" t="str">
        <f t="shared" si="165"/>
        <v>Yes</v>
      </c>
      <c r="DF89" s="19">
        <v>2.5</v>
      </c>
      <c r="DG89" s="35">
        <f t="shared" si="166"/>
        <v>1</v>
      </c>
      <c r="DH89" s="33" t="str">
        <f t="shared" si="167"/>
        <v>Yes</v>
      </c>
      <c r="DI89" s="20">
        <v>2.5</v>
      </c>
      <c r="DJ89" s="27">
        <f t="shared" si="168"/>
        <v>1</v>
      </c>
      <c r="DK89" s="31" t="str">
        <f t="shared" si="169"/>
        <v>Yes</v>
      </c>
      <c r="DL89" s="19">
        <v>2.2000000000000001E-3</v>
      </c>
      <c r="DM89" s="35">
        <f t="shared" si="170"/>
        <v>2.4719101123595509E-2</v>
      </c>
      <c r="DN89" s="33" t="str">
        <f t="shared" si="171"/>
        <v>No</v>
      </c>
      <c r="DO89" s="20">
        <v>2.5</v>
      </c>
      <c r="DP89" s="27">
        <f t="shared" si="172"/>
        <v>1</v>
      </c>
      <c r="DQ89" s="31" t="str">
        <f t="shared" si="173"/>
        <v>Yes</v>
      </c>
      <c r="DR89" s="19">
        <v>0.83379999999999999</v>
      </c>
      <c r="DS89" s="35">
        <f t="shared" si="174"/>
        <v>0.51253995574133271</v>
      </c>
      <c r="DT89" s="33" t="str">
        <f t="shared" si="175"/>
        <v>No</v>
      </c>
      <c r="DU89" s="20">
        <v>0.99429999999999996</v>
      </c>
      <c r="DV89" s="27">
        <f t="shared" si="176"/>
        <v>0.72381160369804176</v>
      </c>
      <c r="DW89" s="31" t="str">
        <f t="shared" si="177"/>
        <v>No</v>
      </c>
      <c r="DX89" s="19">
        <v>2.5100000000000001E-2</v>
      </c>
      <c r="DY89" s="35">
        <f t="shared" si="178"/>
        <v>6.1534689874969357E-2</v>
      </c>
      <c r="DZ89" s="33" t="str">
        <f t="shared" si="179"/>
        <v>No</v>
      </c>
      <c r="EA89" s="20">
        <v>1.075</v>
      </c>
      <c r="EB89" s="27">
        <f t="shared" si="180"/>
        <v>0.54271001615508885</v>
      </c>
      <c r="EC89" s="31" t="str">
        <f t="shared" si="181"/>
        <v>No</v>
      </c>
      <c r="ED89" s="50">
        <f t="shared" si="182"/>
        <v>37.013500000000001</v>
      </c>
      <c r="EE89" s="51">
        <f t="shared" si="183"/>
        <v>0.8702608358382623</v>
      </c>
      <c r="EF89" s="50" t="str">
        <f t="shared" si="184"/>
        <v>No</v>
      </c>
    </row>
    <row r="90" spans="1:136" x14ac:dyDescent="0.2">
      <c r="A90" s="3">
        <v>88</v>
      </c>
      <c r="B90" s="11" t="s">
        <v>59</v>
      </c>
      <c r="C90" s="11" t="s">
        <v>125</v>
      </c>
      <c r="D90" s="3">
        <v>3</v>
      </c>
      <c r="E90" s="19">
        <v>3.8E-3</v>
      </c>
      <c r="F90" s="14">
        <f t="shared" si="93"/>
        <v>1.6964285714285713E-2</v>
      </c>
      <c r="G90" s="17" t="str">
        <f t="shared" si="94"/>
        <v>No</v>
      </c>
      <c r="H90" s="23">
        <v>1.12E-2</v>
      </c>
      <c r="I90" s="27">
        <f t="shared" si="95"/>
        <v>8.9521221325233793E-3</v>
      </c>
      <c r="J90" s="31" t="str">
        <f t="shared" si="96"/>
        <v>No</v>
      </c>
      <c r="K90" s="30">
        <v>0</v>
      </c>
      <c r="L90" s="14">
        <f t="shared" si="97"/>
        <v>0</v>
      </c>
      <c r="M90" s="17" t="str">
        <f t="shared" si="98"/>
        <v>No</v>
      </c>
      <c r="N90" s="20">
        <v>5.1799999999999999E-2</v>
      </c>
      <c r="O90" s="27">
        <f t="shared" si="99"/>
        <v>0.14753631444033039</v>
      </c>
      <c r="P90" s="31" t="str">
        <f t="shared" si="100"/>
        <v>No</v>
      </c>
      <c r="Q90" s="19">
        <v>2.5999999999999999E-2</v>
      </c>
      <c r="R90" s="14">
        <f t="shared" si="101"/>
        <v>0.10124610591900313</v>
      </c>
      <c r="S90" s="17" t="str">
        <f t="shared" si="102"/>
        <v>No</v>
      </c>
      <c r="T90" s="20">
        <v>0.54049999999999998</v>
      </c>
      <c r="U90" s="27">
        <f t="shared" si="103"/>
        <v>0.27117198474814369</v>
      </c>
      <c r="V90" s="31" t="str">
        <f t="shared" si="104"/>
        <v>Yes</v>
      </c>
      <c r="W90" s="19">
        <v>2.3336000000000001</v>
      </c>
      <c r="X90" s="14">
        <f t="shared" si="105"/>
        <v>0.95616725863739105</v>
      </c>
      <c r="Y90" s="17" t="str">
        <f t="shared" si="106"/>
        <v>No</v>
      </c>
      <c r="Z90" s="20">
        <v>0.18940000000000001</v>
      </c>
      <c r="AA90" s="27">
        <f t="shared" si="107"/>
        <v>0.1578991246352647</v>
      </c>
      <c r="AB90" s="31" t="str">
        <f t="shared" si="108"/>
        <v>No</v>
      </c>
      <c r="AC90" s="19">
        <v>3.0999999999999999E-3</v>
      </c>
      <c r="AD90" s="14">
        <f t="shared" si="109"/>
        <v>7.9182630906768827E-3</v>
      </c>
      <c r="AE90" s="17" t="str">
        <f t="shared" si="110"/>
        <v>No</v>
      </c>
      <c r="AF90" s="20">
        <v>2E-3</v>
      </c>
      <c r="AG90" s="27">
        <f t="shared" si="111"/>
        <v>1.5527950310559006E-2</v>
      </c>
      <c r="AH90" s="31" t="str">
        <f t="shared" si="112"/>
        <v>No</v>
      </c>
      <c r="AI90" s="41">
        <f t="shared" si="113"/>
        <v>7.9035000000000002</v>
      </c>
      <c r="AJ90" s="42">
        <f t="shared" si="114"/>
        <v>0.29739152892561982</v>
      </c>
      <c r="AK90" s="41" t="str">
        <f t="shared" si="115"/>
        <v>No</v>
      </c>
      <c r="AL90" s="19">
        <v>2.2812999999999999</v>
      </c>
      <c r="AM90" s="35">
        <f t="shared" si="116"/>
        <v>0.89189656663495631</v>
      </c>
      <c r="AN90" s="33" t="str">
        <f t="shared" si="117"/>
        <v>Yes</v>
      </c>
      <c r="AO90" s="20">
        <v>1.875</v>
      </c>
      <c r="AP90" s="27">
        <f t="shared" si="118"/>
        <v>0.75</v>
      </c>
      <c r="AQ90" s="31" t="str">
        <f t="shared" si="119"/>
        <v>Yes</v>
      </c>
      <c r="AR90" s="19">
        <v>2.3258000000000001</v>
      </c>
      <c r="AS90" s="35">
        <f t="shared" si="120"/>
        <v>0.93061779769526254</v>
      </c>
      <c r="AT90" s="33" t="str">
        <f t="shared" si="121"/>
        <v>No</v>
      </c>
      <c r="AU90" s="20">
        <v>0.78610000000000002</v>
      </c>
      <c r="AV90" s="27">
        <f t="shared" si="122"/>
        <v>0.63826903023983317</v>
      </c>
      <c r="AW90" s="31" t="str">
        <f t="shared" si="123"/>
        <v>No</v>
      </c>
      <c r="AX90" s="19">
        <v>0.16200000000000001</v>
      </c>
      <c r="AY90" s="35">
        <f t="shared" si="124"/>
        <v>0.27181208053691275</v>
      </c>
      <c r="AZ90" s="33" t="str">
        <f t="shared" si="125"/>
        <v>No</v>
      </c>
      <c r="BA90" s="20">
        <v>0.1832</v>
      </c>
      <c r="BB90" s="27">
        <f t="shared" si="126"/>
        <v>0.2792682926829268</v>
      </c>
      <c r="BC90" s="31" t="str">
        <f t="shared" si="127"/>
        <v>No</v>
      </c>
      <c r="BD90" s="19">
        <v>0.1832</v>
      </c>
      <c r="BE90" s="35">
        <f t="shared" si="128"/>
        <v>0.2792682926829268</v>
      </c>
      <c r="BF90" s="33" t="str">
        <f t="shared" si="129"/>
        <v>No</v>
      </c>
      <c r="BG90" s="20">
        <v>1.5222</v>
      </c>
      <c r="BH90" s="27">
        <f t="shared" si="130"/>
        <v>0.47302688638334772</v>
      </c>
      <c r="BI90" s="31" t="str">
        <f t="shared" si="131"/>
        <v>No</v>
      </c>
      <c r="BJ90" s="19">
        <v>0.3155</v>
      </c>
      <c r="BK90" s="35">
        <f t="shared" si="132"/>
        <v>0.12620000000000001</v>
      </c>
      <c r="BL90" s="33" t="str">
        <f t="shared" si="133"/>
        <v>No</v>
      </c>
      <c r="BM90" s="20">
        <v>8.9800000000000005E-2</v>
      </c>
      <c r="BN90" s="27">
        <f t="shared" si="134"/>
        <v>7.496542185338867E-2</v>
      </c>
      <c r="BO90" s="31" t="str">
        <f t="shared" si="135"/>
        <v>No</v>
      </c>
      <c r="BP90" s="44">
        <f t="shared" si="136"/>
        <v>24.310249999999996</v>
      </c>
      <c r="BQ90" s="45">
        <f t="shared" si="137"/>
        <v>0.52987170421254637</v>
      </c>
      <c r="BR90" s="44" t="str">
        <f t="shared" si="138"/>
        <v>No</v>
      </c>
      <c r="BS90" s="19">
        <v>2.5000000000000001E-3</v>
      </c>
      <c r="BT90" s="35">
        <f t="shared" si="139"/>
        <v>3.9688839498333069E-3</v>
      </c>
      <c r="BU90" s="33" t="str">
        <f t="shared" si="140"/>
        <v>No</v>
      </c>
      <c r="BV90" s="20">
        <v>2.3169</v>
      </c>
      <c r="BW90" s="27">
        <f t="shared" si="141"/>
        <v>0.74201828974811479</v>
      </c>
      <c r="BX90" s="31" t="str">
        <f t="shared" si="142"/>
        <v>No</v>
      </c>
      <c r="BY90" s="19">
        <v>2.4750000000000001</v>
      </c>
      <c r="BZ90" s="35">
        <f t="shared" si="143"/>
        <v>0.99</v>
      </c>
      <c r="CA90" s="33" t="str">
        <f t="shared" si="144"/>
        <v>Yes</v>
      </c>
      <c r="CB90" s="20">
        <v>1.4E-2</v>
      </c>
      <c r="CC90" s="27">
        <f t="shared" si="145"/>
        <v>2.7711797307996836E-2</v>
      </c>
      <c r="CD90" s="31" t="str">
        <f t="shared" si="146"/>
        <v>No</v>
      </c>
      <c r="CE90" s="19">
        <v>4.02E-2</v>
      </c>
      <c r="CF90" s="35">
        <f t="shared" si="147"/>
        <v>1.815851313821833E-2</v>
      </c>
      <c r="CG90" s="33" t="str">
        <f t="shared" si="148"/>
        <v>No</v>
      </c>
      <c r="CH90" s="20">
        <v>0.1186</v>
      </c>
      <c r="CI90" s="27">
        <f t="shared" si="149"/>
        <v>0.21977800201816347</v>
      </c>
      <c r="CJ90" s="31" t="str">
        <f t="shared" si="150"/>
        <v>No</v>
      </c>
      <c r="CK90" s="19">
        <v>0.18579999999999999</v>
      </c>
      <c r="CL90" s="35">
        <f t="shared" si="151"/>
        <v>0.13098343320408881</v>
      </c>
      <c r="CM90" s="33" t="str">
        <f t="shared" si="152"/>
        <v>No</v>
      </c>
      <c r="CN90" s="20">
        <v>0</v>
      </c>
      <c r="CO90" s="27">
        <f t="shared" si="153"/>
        <v>0</v>
      </c>
      <c r="CP90" s="31" t="str">
        <f t="shared" si="154"/>
        <v>No</v>
      </c>
      <c r="CQ90" s="19">
        <v>0.2016</v>
      </c>
      <c r="CR90" s="35">
        <f t="shared" si="155"/>
        <v>0.29878048780487804</v>
      </c>
      <c r="CS90" s="33" t="str">
        <f t="shared" si="156"/>
        <v>No</v>
      </c>
      <c r="CT90" s="20">
        <v>2.6599999999999999E-2</v>
      </c>
      <c r="CU90" s="27">
        <f t="shared" si="157"/>
        <v>4.9552906110283151E-2</v>
      </c>
      <c r="CV90" s="31" t="str">
        <f t="shared" si="158"/>
        <v>No</v>
      </c>
      <c r="CW90" s="47">
        <f t="shared" si="159"/>
        <v>13.452999999999999</v>
      </c>
      <c r="CX90" s="48">
        <f t="shared" si="160"/>
        <v>0.51657736990080105</v>
      </c>
      <c r="CY90" s="47" t="str">
        <f t="shared" si="161"/>
        <v>No</v>
      </c>
      <c r="CZ90" s="19">
        <v>1.25</v>
      </c>
      <c r="DA90" s="35">
        <f t="shared" si="162"/>
        <v>0.5</v>
      </c>
      <c r="DB90" s="33" t="str">
        <f t="shared" si="163"/>
        <v>Yes</v>
      </c>
      <c r="DC90" s="20">
        <v>2.5</v>
      </c>
      <c r="DD90" s="27">
        <f t="shared" si="164"/>
        <v>1</v>
      </c>
      <c r="DE90" s="31" t="str">
        <f t="shared" si="165"/>
        <v>Yes</v>
      </c>
      <c r="DF90" s="19">
        <v>2.5</v>
      </c>
      <c r="DG90" s="35">
        <f t="shared" si="166"/>
        <v>1</v>
      </c>
      <c r="DH90" s="33" t="str">
        <f t="shared" si="167"/>
        <v>Yes</v>
      </c>
      <c r="DI90" s="20">
        <v>2.5</v>
      </c>
      <c r="DJ90" s="27">
        <f t="shared" si="168"/>
        <v>1</v>
      </c>
      <c r="DK90" s="31" t="str">
        <f t="shared" si="169"/>
        <v>Yes</v>
      </c>
      <c r="DL90" s="19">
        <v>1.9E-3</v>
      </c>
      <c r="DM90" s="35">
        <f t="shared" si="170"/>
        <v>2.1348314606741574E-2</v>
      </c>
      <c r="DN90" s="33" t="str">
        <f t="shared" si="171"/>
        <v>No</v>
      </c>
      <c r="DO90" s="20">
        <v>2.5</v>
      </c>
      <c r="DP90" s="27">
        <f t="shared" si="172"/>
        <v>1</v>
      </c>
      <c r="DQ90" s="31" t="str">
        <f t="shared" si="173"/>
        <v>Yes</v>
      </c>
      <c r="DR90" s="19">
        <v>0.89680000000000004</v>
      </c>
      <c r="DS90" s="35">
        <f t="shared" si="174"/>
        <v>0.55126628964838953</v>
      </c>
      <c r="DT90" s="33" t="str">
        <f t="shared" si="175"/>
        <v>No</v>
      </c>
      <c r="DU90" s="20">
        <v>0.56889999999999996</v>
      </c>
      <c r="DV90" s="27">
        <f t="shared" si="176"/>
        <v>0.41413700225667904</v>
      </c>
      <c r="DW90" s="31" t="str">
        <f t="shared" si="177"/>
        <v>No</v>
      </c>
      <c r="DX90" s="19">
        <v>8.7900000000000006E-2</v>
      </c>
      <c r="DY90" s="35">
        <f t="shared" si="178"/>
        <v>0.21549399362588872</v>
      </c>
      <c r="DZ90" s="33" t="str">
        <f t="shared" si="179"/>
        <v>No</v>
      </c>
      <c r="EA90" s="20">
        <v>1.5</v>
      </c>
      <c r="EB90" s="27">
        <f t="shared" si="180"/>
        <v>0.75726978998384498</v>
      </c>
      <c r="EC90" s="31" t="str">
        <f t="shared" si="181"/>
        <v>No</v>
      </c>
      <c r="ED90" s="50">
        <f t="shared" si="182"/>
        <v>35.763750000000002</v>
      </c>
      <c r="EE90" s="51">
        <f t="shared" si="183"/>
        <v>0.82986683473932576</v>
      </c>
      <c r="EF90" s="50" t="str">
        <f t="shared" si="184"/>
        <v>No</v>
      </c>
    </row>
    <row r="91" spans="1:136" x14ac:dyDescent="0.2">
      <c r="A91" s="3">
        <v>89</v>
      </c>
      <c r="B91" s="11" t="s">
        <v>59</v>
      </c>
      <c r="C91" s="11" t="s">
        <v>126</v>
      </c>
      <c r="D91" s="3">
        <v>3</v>
      </c>
      <c r="E91" s="19">
        <v>0.1835</v>
      </c>
      <c r="F91" s="14">
        <f t="shared" si="93"/>
        <v>0.81919642857142849</v>
      </c>
      <c r="G91" s="17" t="str">
        <f t="shared" si="94"/>
        <v>Yes</v>
      </c>
      <c r="H91" s="23">
        <v>1.2511000000000001</v>
      </c>
      <c r="I91" s="27">
        <f t="shared" si="95"/>
        <v>1</v>
      </c>
      <c r="J91" s="31" t="str">
        <f t="shared" si="96"/>
        <v>Yes</v>
      </c>
      <c r="K91" s="30">
        <v>3.8699999999999998E-2</v>
      </c>
      <c r="L91" s="14">
        <f t="shared" si="97"/>
        <v>3.1179503706090878E-2</v>
      </c>
      <c r="M91" s="17" t="str">
        <f t="shared" si="98"/>
        <v>No</v>
      </c>
      <c r="N91" s="20">
        <v>1.1999999999999999E-3</v>
      </c>
      <c r="O91" s="27">
        <f t="shared" si="99"/>
        <v>3.4178296781543715E-3</v>
      </c>
      <c r="P91" s="31" t="str">
        <f t="shared" si="100"/>
        <v>No</v>
      </c>
      <c r="Q91" s="19">
        <v>1.5699999999999999E-2</v>
      </c>
      <c r="R91" s="14">
        <f t="shared" si="101"/>
        <v>6.1137071651090343E-2</v>
      </c>
      <c r="S91" s="17" t="str">
        <f t="shared" si="102"/>
        <v>No</v>
      </c>
      <c r="T91" s="20">
        <v>0.54049999999999998</v>
      </c>
      <c r="U91" s="27">
        <f t="shared" si="103"/>
        <v>0.27117198474814369</v>
      </c>
      <c r="V91" s="31" t="str">
        <f t="shared" si="104"/>
        <v>Yes</v>
      </c>
      <c r="W91" s="19">
        <v>2.3121999999999998</v>
      </c>
      <c r="X91" s="14">
        <f t="shared" si="105"/>
        <v>0.93889247659024833</v>
      </c>
      <c r="Y91" s="17" t="str">
        <f t="shared" si="106"/>
        <v>No</v>
      </c>
      <c r="Z91" s="20">
        <v>0</v>
      </c>
      <c r="AA91" s="27">
        <f t="shared" si="107"/>
        <v>0</v>
      </c>
      <c r="AB91" s="31" t="str">
        <f t="shared" si="108"/>
        <v>No</v>
      </c>
      <c r="AC91" s="19">
        <v>1.4999999999999999E-2</v>
      </c>
      <c r="AD91" s="14">
        <f t="shared" si="109"/>
        <v>3.8314176245210725E-2</v>
      </c>
      <c r="AE91" s="17" t="str">
        <f t="shared" si="110"/>
        <v>Yes</v>
      </c>
      <c r="AF91" s="20">
        <v>0</v>
      </c>
      <c r="AG91" s="27">
        <f t="shared" si="111"/>
        <v>0</v>
      </c>
      <c r="AH91" s="31" t="str">
        <f t="shared" si="112"/>
        <v>No</v>
      </c>
      <c r="AI91" s="41">
        <f t="shared" si="113"/>
        <v>10.89475</v>
      </c>
      <c r="AJ91" s="42">
        <f t="shared" si="114"/>
        <v>0.5549027203856749</v>
      </c>
      <c r="AK91" s="41" t="str">
        <f t="shared" si="115"/>
        <v>No</v>
      </c>
      <c r="AL91" s="19">
        <v>2.2812999999999999</v>
      </c>
      <c r="AM91" s="35">
        <f t="shared" si="116"/>
        <v>0.89189656663495631</v>
      </c>
      <c r="AN91" s="33" t="str">
        <f t="shared" si="117"/>
        <v>Yes</v>
      </c>
      <c r="AO91" s="20">
        <v>1.875</v>
      </c>
      <c r="AP91" s="27">
        <f t="shared" si="118"/>
        <v>0.75</v>
      </c>
      <c r="AQ91" s="31" t="str">
        <f t="shared" si="119"/>
        <v>Yes</v>
      </c>
      <c r="AR91" s="19">
        <v>2.4434</v>
      </c>
      <c r="AS91" s="35">
        <f t="shared" si="120"/>
        <v>0.97767285531370041</v>
      </c>
      <c r="AT91" s="33" t="str">
        <f t="shared" si="121"/>
        <v>Yes</v>
      </c>
      <c r="AU91" s="20">
        <v>0.60070000000000001</v>
      </c>
      <c r="AV91" s="27">
        <f t="shared" si="122"/>
        <v>0.44494264859228361</v>
      </c>
      <c r="AW91" s="31" t="str">
        <f t="shared" si="123"/>
        <v>No</v>
      </c>
      <c r="AX91" s="19">
        <v>3.4599999999999999E-2</v>
      </c>
      <c r="AY91" s="35">
        <f t="shared" si="124"/>
        <v>5.8053691275167789E-2</v>
      </c>
      <c r="AZ91" s="33" t="str">
        <f t="shared" si="125"/>
        <v>No</v>
      </c>
      <c r="BA91" s="20">
        <v>7.1499999999999994E-2</v>
      </c>
      <c r="BB91" s="27">
        <f t="shared" si="126"/>
        <v>0.10899390243902438</v>
      </c>
      <c r="BC91" s="31" t="str">
        <f t="shared" si="127"/>
        <v>No</v>
      </c>
      <c r="BD91" s="19">
        <v>7.1499999999999994E-2</v>
      </c>
      <c r="BE91" s="35">
        <f t="shared" si="128"/>
        <v>0.10899390243902438</v>
      </c>
      <c r="BF91" s="33" t="str">
        <f t="shared" si="129"/>
        <v>No</v>
      </c>
      <c r="BG91" s="20">
        <v>1.4514</v>
      </c>
      <c r="BH91" s="27">
        <f t="shared" si="130"/>
        <v>0.43209019947961835</v>
      </c>
      <c r="BI91" s="31" t="str">
        <f t="shared" si="131"/>
        <v>No</v>
      </c>
      <c r="BJ91" s="19">
        <v>0.28289999999999998</v>
      </c>
      <c r="BK91" s="35">
        <f t="shared" si="132"/>
        <v>0.11316</v>
      </c>
      <c r="BL91" s="33" t="str">
        <f t="shared" si="133"/>
        <v>No</v>
      </c>
      <c r="BM91" s="20">
        <v>6.6000000000000003E-2</v>
      </c>
      <c r="BN91" s="27">
        <f t="shared" si="134"/>
        <v>5.3019824804057168E-2</v>
      </c>
      <c r="BO91" s="31" t="str">
        <f t="shared" si="135"/>
        <v>No</v>
      </c>
      <c r="BP91" s="44">
        <f t="shared" si="136"/>
        <v>22.94575</v>
      </c>
      <c r="BQ91" s="45">
        <f t="shared" si="137"/>
        <v>0.41959793918577631</v>
      </c>
      <c r="BR91" s="44" t="str">
        <f t="shared" si="138"/>
        <v>No</v>
      </c>
      <c r="BS91" s="19">
        <v>7.3000000000000001E-3</v>
      </c>
      <c r="BT91" s="35">
        <f t="shared" si="139"/>
        <v>1.1589141133513257E-2</v>
      </c>
      <c r="BU91" s="33" t="str">
        <f t="shared" si="140"/>
        <v>No</v>
      </c>
      <c r="BV91" s="20">
        <v>2.4527000000000001</v>
      </c>
      <c r="BW91" s="27">
        <f t="shared" si="141"/>
        <v>0.95989090325685877</v>
      </c>
      <c r="BX91" s="31" t="str">
        <f t="shared" si="142"/>
        <v>No</v>
      </c>
      <c r="BY91" s="19">
        <v>2.5</v>
      </c>
      <c r="BZ91" s="35">
        <f t="shared" si="143"/>
        <v>1</v>
      </c>
      <c r="CA91" s="33" t="str">
        <f t="shared" si="144"/>
        <v>Yes</v>
      </c>
      <c r="CB91" s="20">
        <v>1.9599999999999999E-2</v>
      </c>
      <c r="CC91" s="27">
        <f t="shared" si="145"/>
        <v>3.8796516231195566E-2</v>
      </c>
      <c r="CD91" s="31" t="str">
        <f t="shared" si="146"/>
        <v>No</v>
      </c>
      <c r="CE91" s="19">
        <v>0.02</v>
      </c>
      <c r="CF91" s="35">
        <f t="shared" si="147"/>
        <v>7.3702200384533215E-3</v>
      </c>
      <c r="CG91" s="33" t="str">
        <f t="shared" si="148"/>
        <v>No</v>
      </c>
      <c r="CH91" s="20">
        <v>2.12E-2</v>
      </c>
      <c r="CI91" s="27">
        <f t="shared" si="149"/>
        <v>2.3208879919273461E-2</v>
      </c>
      <c r="CJ91" s="31" t="str">
        <f t="shared" si="150"/>
        <v>No</v>
      </c>
      <c r="CK91" s="19">
        <v>0</v>
      </c>
      <c r="CL91" s="35">
        <f t="shared" si="151"/>
        <v>0</v>
      </c>
      <c r="CM91" s="33" t="str">
        <f t="shared" si="152"/>
        <v>No</v>
      </c>
      <c r="CN91" s="20">
        <v>3.1E-2</v>
      </c>
      <c r="CO91" s="27">
        <f t="shared" si="153"/>
        <v>0.14911014911014911</v>
      </c>
      <c r="CP91" s="31" t="str">
        <f t="shared" si="154"/>
        <v>Yes</v>
      </c>
      <c r="CQ91" s="19">
        <v>0.3569</v>
      </c>
      <c r="CR91" s="35">
        <f t="shared" si="155"/>
        <v>0.62531539108494527</v>
      </c>
      <c r="CS91" s="33" t="str">
        <f t="shared" si="156"/>
        <v>No</v>
      </c>
      <c r="CT91" s="20">
        <v>0</v>
      </c>
      <c r="CU91" s="27">
        <f t="shared" si="157"/>
        <v>0</v>
      </c>
      <c r="CV91" s="31" t="str">
        <f t="shared" si="158"/>
        <v>No</v>
      </c>
      <c r="CW91" s="47">
        <f t="shared" si="159"/>
        <v>13.521750000000003</v>
      </c>
      <c r="CX91" s="48">
        <f t="shared" si="160"/>
        <v>0.52144006507170293</v>
      </c>
      <c r="CY91" s="47" t="str">
        <f t="shared" si="161"/>
        <v>No</v>
      </c>
      <c r="CZ91" s="19">
        <v>2.5</v>
      </c>
      <c r="DA91" s="35">
        <f t="shared" si="162"/>
        <v>1</v>
      </c>
      <c r="DB91" s="33" t="str">
        <f t="shared" si="163"/>
        <v>Yes</v>
      </c>
      <c r="DC91" s="20">
        <v>2</v>
      </c>
      <c r="DD91" s="27">
        <f t="shared" si="164"/>
        <v>0.8</v>
      </c>
      <c r="DE91" s="31" t="str">
        <f t="shared" si="165"/>
        <v>Yes</v>
      </c>
      <c r="DF91" s="19">
        <v>2.5</v>
      </c>
      <c r="DG91" s="35">
        <f t="shared" si="166"/>
        <v>1</v>
      </c>
      <c r="DH91" s="33" t="str">
        <f t="shared" si="167"/>
        <v>Yes</v>
      </c>
      <c r="DI91" s="20">
        <v>2.5</v>
      </c>
      <c r="DJ91" s="27">
        <f t="shared" si="168"/>
        <v>1</v>
      </c>
      <c r="DK91" s="31" t="str">
        <f t="shared" si="169"/>
        <v>Yes</v>
      </c>
      <c r="DL91" s="19">
        <v>0</v>
      </c>
      <c r="DM91" s="35">
        <f t="shared" si="170"/>
        <v>0</v>
      </c>
      <c r="DN91" s="33" t="str">
        <f t="shared" si="171"/>
        <v>No</v>
      </c>
      <c r="DO91" s="20">
        <v>2.5</v>
      </c>
      <c r="DP91" s="27">
        <f t="shared" si="172"/>
        <v>1</v>
      </c>
      <c r="DQ91" s="31" t="str">
        <f t="shared" si="173"/>
        <v>Yes</v>
      </c>
      <c r="DR91" s="19">
        <v>0.8649</v>
      </c>
      <c r="DS91" s="35">
        <f t="shared" si="174"/>
        <v>0.5316572412097369</v>
      </c>
      <c r="DT91" s="33" t="str">
        <f t="shared" si="175"/>
        <v>No</v>
      </c>
      <c r="DU91" s="20">
        <v>0.98519999999999996</v>
      </c>
      <c r="DV91" s="27">
        <f t="shared" si="176"/>
        <v>0.71718715876829009</v>
      </c>
      <c r="DW91" s="31" t="str">
        <f t="shared" si="177"/>
        <v>No</v>
      </c>
      <c r="DX91" s="19">
        <v>4.5600000000000002E-2</v>
      </c>
      <c r="DY91" s="35">
        <f t="shared" si="178"/>
        <v>0.11179210590831087</v>
      </c>
      <c r="DZ91" s="33" t="str">
        <f t="shared" si="179"/>
        <v>No</v>
      </c>
      <c r="EA91" s="20">
        <v>0.5</v>
      </c>
      <c r="EB91" s="27">
        <f t="shared" si="180"/>
        <v>0.25242326332794834</v>
      </c>
      <c r="EC91" s="31" t="str">
        <f t="shared" si="181"/>
        <v>No</v>
      </c>
      <c r="ED91" s="50">
        <f t="shared" si="182"/>
        <v>35.989249999999998</v>
      </c>
      <c r="EE91" s="51">
        <f t="shared" si="183"/>
        <v>0.8371553702446749</v>
      </c>
      <c r="EF91" s="50" t="str">
        <f t="shared" si="184"/>
        <v>No</v>
      </c>
    </row>
    <row r="92" spans="1:136" x14ac:dyDescent="0.2">
      <c r="A92" s="3">
        <v>90</v>
      </c>
      <c r="B92" s="11" t="s">
        <v>48</v>
      </c>
      <c r="C92" s="11" t="s">
        <v>127</v>
      </c>
      <c r="D92" s="3">
        <v>3</v>
      </c>
      <c r="E92" s="19">
        <v>1.2999999999999999E-3</v>
      </c>
      <c r="F92" s="14">
        <f t="shared" si="93"/>
        <v>5.8035714285714279E-3</v>
      </c>
      <c r="G92" s="17" t="str">
        <f t="shared" si="94"/>
        <v>No</v>
      </c>
      <c r="H92" s="23">
        <v>4.1000000000000003E-3</v>
      </c>
      <c r="I92" s="27">
        <f t="shared" si="95"/>
        <v>3.2771161377987373E-3</v>
      </c>
      <c r="J92" s="31" t="str">
        <f t="shared" si="96"/>
        <v>No</v>
      </c>
      <c r="K92" s="30">
        <v>8.8200000000000001E-2</v>
      </c>
      <c r="L92" s="14">
        <f t="shared" si="97"/>
        <v>7.1060264260393163E-2</v>
      </c>
      <c r="M92" s="17" t="str">
        <f t="shared" si="98"/>
        <v>No</v>
      </c>
      <c r="N92" s="20">
        <v>7.1599999999999997E-2</v>
      </c>
      <c r="O92" s="27">
        <f t="shared" si="99"/>
        <v>0.20393050412987751</v>
      </c>
      <c r="P92" s="31" t="str">
        <f t="shared" si="100"/>
        <v>No</v>
      </c>
      <c r="Q92" s="19">
        <v>1.8200000000000001E-2</v>
      </c>
      <c r="R92" s="14">
        <f t="shared" si="101"/>
        <v>7.0872274143302189E-2</v>
      </c>
      <c r="S92" s="17" t="str">
        <f t="shared" si="102"/>
        <v>No</v>
      </c>
      <c r="T92" s="20">
        <v>1.7567999999999999</v>
      </c>
      <c r="U92" s="27">
        <f t="shared" si="103"/>
        <v>0.88139674894641773</v>
      </c>
      <c r="V92" s="31" t="str">
        <f t="shared" si="104"/>
        <v>Yes</v>
      </c>
      <c r="W92" s="19">
        <v>2.3328000000000002</v>
      </c>
      <c r="X92" s="14">
        <f t="shared" si="105"/>
        <v>0.95552147239263807</v>
      </c>
      <c r="Y92" s="17" t="str">
        <f t="shared" si="106"/>
        <v>No</v>
      </c>
      <c r="Z92" s="20">
        <v>0.1641</v>
      </c>
      <c r="AA92" s="27">
        <f t="shared" si="107"/>
        <v>0.13680700291788245</v>
      </c>
      <c r="AB92" s="31" t="str">
        <f t="shared" si="108"/>
        <v>No</v>
      </c>
      <c r="AC92" s="19">
        <v>1E-3</v>
      </c>
      <c r="AD92" s="14">
        <f t="shared" si="109"/>
        <v>2.554278416347382E-3</v>
      </c>
      <c r="AE92" s="17" t="str">
        <f t="shared" si="110"/>
        <v>No</v>
      </c>
      <c r="AF92" s="20">
        <v>0</v>
      </c>
      <c r="AG92" s="27">
        <f t="shared" si="111"/>
        <v>0</v>
      </c>
      <c r="AH92" s="31" t="str">
        <f t="shared" si="112"/>
        <v>No</v>
      </c>
      <c r="AI92" s="41">
        <f t="shared" si="113"/>
        <v>11.09525</v>
      </c>
      <c r="AJ92" s="42">
        <f t="shared" si="114"/>
        <v>0.57216339531680438</v>
      </c>
      <c r="AK92" s="41" t="str">
        <f t="shared" si="115"/>
        <v>No</v>
      </c>
      <c r="AL92" s="19">
        <v>2.2187999999999999</v>
      </c>
      <c r="AM92" s="35">
        <f t="shared" si="116"/>
        <v>0.83784484995243447</v>
      </c>
      <c r="AN92" s="33" t="str">
        <f t="shared" si="117"/>
        <v>Yes</v>
      </c>
      <c r="AO92" s="20">
        <v>0.625</v>
      </c>
      <c r="AP92" s="27">
        <f t="shared" si="118"/>
        <v>0.25</v>
      </c>
      <c r="AQ92" s="31" t="str">
        <f t="shared" si="119"/>
        <v>Yes</v>
      </c>
      <c r="AR92" s="19">
        <v>2.2564000000000002</v>
      </c>
      <c r="AS92" s="35">
        <f t="shared" si="120"/>
        <v>0.90284891165172865</v>
      </c>
      <c r="AT92" s="33" t="str">
        <f t="shared" si="121"/>
        <v>No</v>
      </c>
      <c r="AU92" s="20">
        <v>0.4204</v>
      </c>
      <c r="AV92" s="27">
        <f t="shared" si="122"/>
        <v>0.25693430656934307</v>
      </c>
      <c r="AW92" s="31" t="str">
        <f t="shared" si="123"/>
        <v>No</v>
      </c>
      <c r="AX92" s="19">
        <v>5.28E-2</v>
      </c>
      <c r="AY92" s="35">
        <f t="shared" si="124"/>
        <v>8.859060402684564E-2</v>
      </c>
      <c r="AZ92" s="33" t="str">
        <f t="shared" si="125"/>
        <v>No</v>
      </c>
      <c r="BA92" s="20">
        <v>0.24210000000000001</v>
      </c>
      <c r="BB92" s="27">
        <f t="shared" si="126"/>
        <v>0.36905487804878051</v>
      </c>
      <c r="BC92" s="31" t="str">
        <f t="shared" si="127"/>
        <v>No</v>
      </c>
      <c r="BD92" s="19">
        <v>0.24210000000000001</v>
      </c>
      <c r="BE92" s="35">
        <f t="shared" si="128"/>
        <v>0.36905487804878051</v>
      </c>
      <c r="BF92" s="33" t="str">
        <f t="shared" si="129"/>
        <v>No</v>
      </c>
      <c r="BG92" s="20">
        <v>0.99819999999999998</v>
      </c>
      <c r="BH92" s="27">
        <f t="shared" si="130"/>
        <v>0.17004914715235617</v>
      </c>
      <c r="BI92" s="31" t="str">
        <f t="shared" si="131"/>
        <v>No</v>
      </c>
      <c r="BJ92" s="19">
        <v>0.23369999999999999</v>
      </c>
      <c r="BK92" s="35">
        <f t="shared" si="132"/>
        <v>9.3479999999999994E-2</v>
      </c>
      <c r="BL92" s="33" t="str">
        <f t="shared" si="133"/>
        <v>No</v>
      </c>
      <c r="BM92" s="20">
        <v>0.24340000000000001</v>
      </c>
      <c r="BN92" s="27">
        <f t="shared" si="134"/>
        <v>0.21659751037344399</v>
      </c>
      <c r="BO92" s="31" t="str">
        <f t="shared" si="135"/>
        <v>No</v>
      </c>
      <c r="BP92" s="44">
        <f t="shared" si="136"/>
        <v>18.832249999999998</v>
      </c>
      <c r="BQ92" s="45">
        <f t="shared" si="137"/>
        <v>8.716031922416391E-2</v>
      </c>
      <c r="BR92" s="44" t="str">
        <f t="shared" si="138"/>
        <v>No</v>
      </c>
      <c r="BS92" s="19">
        <v>2.3999999999999998E-3</v>
      </c>
      <c r="BT92" s="35">
        <f t="shared" si="139"/>
        <v>3.810128591839974E-3</v>
      </c>
      <c r="BU92" s="33" t="str">
        <f t="shared" si="140"/>
        <v>No</v>
      </c>
      <c r="BV92" s="20">
        <v>2.3687</v>
      </c>
      <c r="BW92" s="27">
        <f t="shared" si="141"/>
        <v>0.82512433819990372</v>
      </c>
      <c r="BX92" s="31" t="str">
        <f t="shared" si="142"/>
        <v>No</v>
      </c>
      <c r="BY92" s="19">
        <v>2.1139999999999999</v>
      </c>
      <c r="BZ92" s="35">
        <f t="shared" si="143"/>
        <v>0.84559999999999991</v>
      </c>
      <c r="CA92" s="33" t="str">
        <f t="shared" si="144"/>
        <v>Yes</v>
      </c>
      <c r="CB92" s="20">
        <v>4.5900000000000003E-2</v>
      </c>
      <c r="CC92" s="27">
        <f t="shared" si="145"/>
        <v>9.0855106888361056E-2</v>
      </c>
      <c r="CD92" s="31" t="str">
        <f t="shared" si="146"/>
        <v>No</v>
      </c>
      <c r="CE92" s="19">
        <v>5.9499999999999997E-2</v>
      </c>
      <c r="CF92" s="35">
        <f t="shared" si="147"/>
        <v>2.846613971373638E-2</v>
      </c>
      <c r="CG92" s="33" t="str">
        <f t="shared" si="148"/>
        <v>No</v>
      </c>
      <c r="CH92" s="20">
        <v>3.3000000000000002E-2</v>
      </c>
      <c r="CI92" s="27">
        <f t="shared" si="149"/>
        <v>4.7023208879919273E-2</v>
      </c>
      <c r="CJ92" s="31" t="str">
        <f t="shared" si="150"/>
        <v>No</v>
      </c>
      <c r="CK92" s="19">
        <v>0.1172</v>
      </c>
      <c r="CL92" s="35">
        <f t="shared" si="151"/>
        <v>8.2622488544236858E-2</v>
      </c>
      <c r="CM92" s="33" t="str">
        <f t="shared" si="152"/>
        <v>No</v>
      </c>
      <c r="CN92" s="20">
        <v>0</v>
      </c>
      <c r="CO92" s="27">
        <f t="shared" si="153"/>
        <v>0</v>
      </c>
      <c r="CP92" s="31" t="str">
        <f t="shared" si="154"/>
        <v>No</v>
      </c>
      <c r="CQ92" s="19">
        <v>0.43940000000000001</v>
      </c>
      <c r="CR92" s="35">
        <f t="shared" si="155"/>
        <v>0.79878048780487809</v>
      </c>
      <c r="CS92" s="33" t="str">
        <f t="shared" si="156"/>
        <v>Yes</v>
      </c>
      <c r="CT92" s="20">
        <v>2.6599999999999999E-2</v>
      </c>
      <c r="CU92" s="27">
        <f t="shared" si="157"/>
        <v>4.9552906110283151E-2</v>
      </c>
      <c r="CV92" s="31" t="str">
        <f t="shared" si="158"/>
        <v>No</v>
      </c>
      <c r="CW92" s="47">
        <f t="shared" si="159"/>
        <v>13.016749999999998</v>
      </c>
      <c r="CX92" s="48">
        <f t="shared" si="160"/>
        <v>0.48572135872544331</v>
      </c>
      <c r="CY92" s="47" t="str">
        <f t="shared" si="161"/>
        <v>No</v>
      </c>
      <c r="CZ92" s="19">
        <v>2.5</v>
      </c>
      <c r="DA92" s="35">
        <f t="shared" si="162"/>
        <v>1</v>
      </c>
      <c r="DB92" s="33" t="str">
        <f t="shared" si="163"/>
        <v>Yes</v>
      </c>
      <c r="DC92" s="20">
        <v>2.5</v>
      </c>
      <c r="DD92" s="27">
        <f t="shared" si="164"/>
        <v>1</v>
      </c>
      <c r="DE92" s="31" t="str">
        <f t="shared" si="165"/>
        <v>Yes</v>
      </c>
      <c r="DF92" s="19">
        <v>2.5</v>
      </c>
      <c r="DG92" s="35">
        <f t="shared" si="166"/>
        <v>1</v>
      </c>
      <c r="DH92" s="33" t="str">
        <f t="shared" si="167"/>
        <v>Yes</v>
      </c>
      <c r="DI92" s="20">
        <v>2.5</v>
      </c>
      <c r="DJ92" s="27">
        <f t="shared" si="168"/>
        <v>1</v>
      </c>
      <c r="DK92" s="31" t="str">
        <f t="shared" si="169"/>
        <v>Yes</v>
      </c>
      <c r="DL92" s="19">
        <v>2.2000000000000001E-3</v>
      </c>
      <c r="DM92" s="35">
        <f t="shared" si="170"/>
        <v>2.4719101123595509E-2</v>
      </c>
      <c r="DN92" s="33" t="str">
        <f t="shared" si="171"/>
        <v>No</v>
      </c>
      <c r="DO92" s="20">
        <v>1.25</v>
      </c>
      <c r="DP92" s="27">
        <f t="shared" si="172"/>
        <v>0.5</v>
      </c>
      <c r="DQ92" s="31" t="str">
        <f t="shared" si="173"/>
        <v>Yes</v>
      </c>
      <c r="DR92" s="19">
        <v>0.44159999999999999</v>
      </c>
      <c r="DS92" s="35">
        <f t="shared" si="174"/>
        <v>0.27145315957708382</v>
      </c>
      <c r="DT92" s="33" t="str">
        <f t="shared" si="175"/>
        <v>No</v>
      </c>
      <c r="DU92" s="20">
        <v>0.99750000000000005</v>
      </c>
      <c r="DV92" s="27">
        <f t="shared" si="176"/>
        <v>0.72614107883817436</v>
      </c>
      <c r="DW92" s="31" t="str">
        <f t="shared" si="177"/>
        <v>No</v>
      </c>
      <c r="DX92" s="19">
        <v>5.74E-2</v>
      </c>
      <c r="DY92" s="35">
        <f t="shared" si="178"/>
        <v>0.14072076489335622</v>
      </c>
      <c r="DZ92" s="33" t="str">
        <f t="shared" si="179"/>
        <v>No</v>
      </c>
      <c r="EA92" s="20">
        <v>1.075</v>
      </c>
      <c r="EB92" s="27">
        <f t="shared" si="180"/>
        <v>0.54271001615508885</v>
      </c>
      <c r="EC92" s="31" t="str">
        <f t="shared" si="181"/>
        <v>No</v>
      </c>
      <c r="ED92" s="50">
        <f t="shared" si="182"/>
        <v>34.559250000000006</v>
      </c>
      <c r="EE92" s="51">
        <f t="shared" si="183"/>
        <v>0.79093538899124094</v>
      </c>
      <c r="EF92" s="50" t="str">
        <f t="shared" si="184"/>
        <v>No</v>
      </c>
    </row>
    <row r="93" spans="1:136" x14ac:dyDescent="0.2">
      <c r="A93" s="3">
        <v>91</v>
      </c>
      <c r="B93" s="11" t="s">
        <v>48</v>
      </c>
      <c r="C93" s="11" t="s">
        <v>128</v>
      </c>
      <c r="D93" s="3">
        <v>3</v>
      </c>
      <c r="E93" s="19">
        <v>1.6999999999999999E-3</v>
      </c>
      <c r="F93" s="14">
        <f t="shared" si="93"/>
        <v>7.5892857142857133E-3</v>
      </c>
      <c r="G93" s="17" t="str">
        <f t="shared" si="94"/>
        <v>No</v>
      </c>
      <c r="H93" s="23">
        <v>0</v>
      </c>
      <c r="I93" s="27">
        <f t="shared" si="95"/>
        <v>0</v>
      </c>
      <c r="J93" s="31" t="str">
        <f t="shared" si="96"/>
        <v>No</v>
      </c>
      <c r="K93" s="30">
        <v>0</v>
      </c>
      <c r="L93" s="14">
        <f t="shared" si="97"/>
        <v>0</v>
      </c>
      <c r="M93" s="17" t="str">
        <f t="shared" si="98"/>
        <v>No</v>
      </c>
      <c r="N93" s="20">
        <v>6.3E-3</v>
      </c>
      <c r="O93" s="27">
        <f t="shared" si="99"/>
        <v>1.7943605810310452E-2</v>
      </c>
      <c r="P93" s="31" t="str">
        <f t="shared" si="100"/>
        <v>No</v>
      </c>
      <c r="Q93" s="19">
        <v>1.09E-2</v>
      </c>
      <c r="R93" s="14">
        <f t="shared" si="101"/>
        <v>4.2445482866043618E-2</v>
      </c>
      <c r="S93" s="17" t="str">
        <f t="shared" si="102"/>
        <v>No</v>
      </c>
      <c r="T93" s="20">
        <v>1.7567999999999999</v>
      </c>
      <c r="U93" s="27">
        <f t="shared" si="103"/>
        <v>0.88139674894641773</v>
      </c>
      <c r="V93" s="31" t="str">
        <f t="shared" si="104"/>
        <v>Yes</v>
      </c>
      <c r="W93" s="19">
        <v>2.3129</v>
      </c>
      <c r="X93" s="14">
        <f t="shared" si="105"/>
        <v>0.93945753955440736</v>
      </c>
      <c r="Y93" s="17" t="str">
        <f t="shared" si="106"/>
        <v>No</v>
      </c>
      <c r="Z93" s="20">
        <v>3.7900000000000003E-2</v>
      </c>
      <c r="AA93" s="27">
        <f t="shared" si="107"/>
        <v>3.1596498541058775E-2</v>
      </c>
      <c r="AB93" s="31" t="str">
        <f t="shared" si="108"/>
        <v>No</v>
      </c>
      <c r="AC93" s="19">
        <v>3.5999999999999999E-3</v>
      </c>
      <c r="AD93" s="14">
        <f t="shared" si="109"/>
        <v>9.1954022988505746E-3</v>
      </c>
      <c r="AE93" s="17" t="str">
        <f t="shared" si="110"/>
        <v>No</v>
      </c>
      <c r="AF93" s="20">
        <v>0</v>
      </c>
      <c r="AG93" s="27">
        <f t="shared" si="111"/>
        <v>0</v>
      </c>
      <c r="AH93" s="31" t="str">
        <f t="shared" si="112"/>
        <v>No</v>
      </c>
      <c r="AI93" s="41">
        <f t="shared" si="113"/>
        <v>10.325249999999999</v>
      </c>
      <c r="AJ93" s="42">
        <f t="shared" si="114"/>
        <v>0.50587551652892548</v>
      </c>
      <c r="AK93" s="41" t="str">
        <f t="shared" si="115"/>
        <v>No</v>
      </c>
      <c r="AL93" s="19">
        <v>1.25</v>
      </c>
      <c r="AM93" s="35">
        <f t="shared" si="116"/>
        <v>0</v>
      </c>
      <c r="AN93" s="33" t="str">
        <f t="shared" si="117"/>
        <v>No</v>
      </c>
      <c r="AO93" s="20">
        <v>1.875</v>
      </c>
      <c r="AP93" s="27">
        <f t="shared" si="118"/>
        <v>0.75</v>
      </c>
      <c r="AQ93" s="31" t="str">
        <f t="shared" si="119"/>
        <v>Yes</v>
      </c>
      <c r="AR93" s="19">
        <v>2.3544</v>
      </c>
      <c r="AS93" s="35">
        <f t="shared" si="120"/>
        <v>0.94206145966709343</v>
      </c>
      <c r="AT93" s="33" t="str">
        <f t="shared" si="121"/>
        <v>No</v>
      </c>
      <c r="AU93" s="20">
        <v>0.50460000000000005</v>
      </c>
      <c r="AV93" s="27">
        <f t="shared" si="122"/>
        <v>0.34473409801876959</v>
      </c>
      <c r="AW93" s="31" t="str">
        <f t="shared" si="123"/>
        <v>No</v>
      </c>
      <c r="AX93" s="19">
        <v>2.5899999999999999E-2</v>
      </c>
      <c r="AY93" s="35">
        <f t="shared" si="124"/>
        <v>4.3456375838926177E-2</v>
      </c>
      <c r="AZ93" s="33" t="str">
        <f t="shared" si="125"/>
        <v>No</v>
      </c>
      <c r="BA93" s="20">
        <v>0.16969999999999999</v>
      </c>
      <c r="BB93" s="27">
        <f t="shared" si="126"/>
        <v>0.25868902439024388</v>
      </c>
      <c r="BC93" s="31" t="str">
        <f t="shared" si="127"/>
        <v>No</v>
      </c>
      <c r="BD93" s="19">
        <v>0.16969999999999999</v>
      </c>
      <c r="BE93" s="35">
        <f t="shared" si="128"/>
        <v>0.25868902439024388</v>
      </c>
      <c r="BF93" s="33" t="str">
        <f t="shared" si="129"/>
        <v>No</v>
      </c>
      <c r="BG93" s="20">
        <v>1.3467</v>
      </c>
      <c r="BH93" s="27">
        <f t="shared" si="130"/>
        <v>0.3715524718126626</v>
      </c>
      <c r="BI93" s="31" t="str">
        <f t="shared" si="131"/>
        <v>No</v>
      </c>
      <c r="BJ93" s="19">
        <v>0.1726</v>
      </c>
      <c r="BK93" s="35">
        <f t="shared" si="132"/>
        <v>6.9040000000000004E-2</v>
      </c>
      <c r="BL93" s="33" t="str">
        <f t="shared" si="133"/>
        <v>No</v>
      </c>
      <c r="BM93" s="20">
        <v>0.22259999999999999</v>
      </c>
      <c r="BN93" s="27">
        <f t="shared" si="134"/>
        <v>0.19741816505301982</v>
      </c>
      <c r="BO93" s="31" t="str">
        <f t="shared" si="135"/>
        <v>No</v>
      </c>
      <c r="BP93" s="44">
        <f t="shared" si="136"/>
        <v>20.228000000000002</v>
      </c>
      <c r="BQ93" s="45">
        <f t="shared" si="137"/>
        <v>0.19995959187796755</v>
      </c>
      <c r="BR93" s="44" t="str">
        <f t="shared" si="138"/>
        <v>No</v>
      </c>
      <c r="BS93" s="19">
        <v>1E-3</v>
      </c>
      <c r="BT93" s="35">
        <f t="shared" si="139"/>
        <v>1.5875535799333227E-3</v>
      </c>
      <c r="BU93" s="33" t="str">
        <f t="shared" si="140"/>
        <v>No</v>
      </c>
      <c r="BV93" s="20">
        <v>2.2717999999999998</v>
      </c>
      <c r="BW93" s="27">
        <f t="shared" si="141"/>
        <v>0.66966147922348751</v>
      </c>
      <c r="BX93" s="31" t="str">
        <f t="shared" si="142"/>
        <v>No</v>
      </c>
      <c r="BY93" s="19">
        <v>2.5</v>
      </c>
      <c r="BZ93" s="35">
        <f t="shared" si="143"/>
        <v>1</v>
      </c>
      <c r="CA93" s="33" t="str">
        <f t="shared" si="144"/>
        <v>Yes</v>
      </c>
      <c r="CB93" s="20">
        <v>2.01E-2</v>
      </c>
      <c r="CC93" s="27">
        <f t="shared" si="145"/>
        <v>3.9786223277909739E-2</v>
      </c>
      <c r="CD93" s="31" t="str">
        <f t="shared" si="146"/>
        <v>No</v>
      </c>
      <c r="CE93" s="19">
        <v>4.0300000000000002E-2</v>
      </c>
      <c r="CF93" s="35">
        <f t="shared" si="147"/>
        <v>1.8211920529801327E-2</v>
      </c>
      <c r="CG93" s="33" t="str">
        <f t="shared" si="148"/>
        <v>No</v>
      </c>
      <c r="CH93" s="20">
        <v>1.9400000000000001E-2</v>
      </c>
      <c r="CI93" s="27">
        <f t="shared" si="149"/>
        <v>1.9576185671039355E-2</v>
      </c>
      <c r="CJ93" s="31" t="str">
        <f t="shared" si="150"/>
        <v>No</v>
      </c>
      <c r="CK93" s="19">
        <v>9.6600000000000005E-2</v>
      </c>
      <c r="CL93" s="35">
        <f t="shared" si="151"/>
        <v>6.8100105745505818E-2</v>
      </c>
      <c r="CM93" s="33" t="str">
        <f t="shared" si="152"/>
        <v>No</v>
      </c>
      <c r="CN93" s="20">
        <v>0</v>
      </c>
      <c r="CO93" s="27">
        <f t="shared" si="153"/>
        <v>0</v>
      </c>
      <c r="CP93" s="31" t="str">
        <f t="shared" si="154"/>
        <v>No</v>
      </c>
      <c r="CQ93" s="19">
        <v>0.22489999999999999</v>
      </c>
      <c r="CR93" s="35">
        <f t="shared" si="155"/>
        <v>0.34777123633305296</v>
      </c>
      <c r="CS93" s="33" t="str">
        <f t="shared" si="156"/>
        <v>No</v>
      </c>
      <c r="CT93" s="20">
        <v>0</v>
      </c>
      <c r="CU93" s="27">
        <f t="shared" si="157"/>
        <v>0</v>
      </c>
      <c r="CV93" s="31" t="str">
        <f t="shared" si="158"/>
        <v>No</v>
      </c>
      <c r="CW93" s="47">
        <f t="shared" si="159"/>
        <v>12.93525</v>
      </c>
      <c r="CX93" s="48">
        <f t="shared" si="160"/>
        <v>0.47995685463193821</v>
      </c>
      <c r="CY93" s="47" t="str">
        <f t="shared" si="161"/>
        <v>No</v>
      </c>
      <c r="CZ93" s="19">
        <v>2.5</v>
      </c>
      <c r="DA93" s="35">
        <f t="shared" si="162"/>
        <v>1</v>
      </c>
      <c r="DB93" s="33" t="str">
        <f t="shared" si="163"/>
        <v>Yes</v>
      </c>
      <c r="DC93" s="20">
        <v>2.5</v>
      </c>
      <c r="DD93" s="27">
        <f t="shared" si="164"/>
        <v>1</v>
      </c>
      <c r="DE93" s="31" t="str">
        <f t="shared" si="165"/>
        <v>Yes</v>
      </c>
      <c r="DF93" s="19">
        <v>2.5</v>
      </c>
      <c r="DG93" s="35">
        <f t="shared" si="166"/>
        <v>1</v>
      </c>
      <c r="DH93" s="33" t="str">
        <f t="shared" si="167"/>
        <v>Yes</v>
      </c>
      <c r="DI93" s="20">
        <v>2.5</v>
      </c>
      <c r="DJ93" s="27">
        <f t="shared" si="168"/>
        <v>1</v>
      </c>
      <c r="DK93" s="31" t="str">
        <f t="shared" si="169"/>
        <v>Yes</v>
      </c>
      <c r="DL93" s="19">
        <v>0</v>
      </c>
      <c r="DM93" s="35">
        <f t="shared" si="170"/>
        <v>0</v>
      </c>
      <c r="DN93" s="33" t="str">
        <f t="shared" si="171"/>
        <v>No</v>
      </c>
      <c r="DO93" s="20">
        <v>2.5</v>
      </c>
      <c r="DP93" s="27">
        <f t="shared" si="172"/>
        <v>1</v>
      </c>
      <c r="DQ93" s="31" t="str">
        <f t="shared" si="173"/>
        <v>Yes</v>
      </c>
      <c r="DR93" s="19">
        <v>0.85650000000000004</v>
      </c>
      <c r="DS93" s="35">
        <f t="shared" si="174"/>
        <v>0.5264937300221294</v>
      </c>
      <c r="DT93" s="33" t="str">
        <f t="shared" si="175"/>
        <v>No</v>
      </c>
      <c r="DU93" s="20">
        <v>0.97889999999999999</v>
      </c>
      <c r="DV93" s="27">
        <f t="shared" si="176"/>
        <v>0.71260100458615416</v>
      </c>
      <c r="DW93" s="31" t="str">
        <f t="shared" si="177"/>
        <v>No</v>
      </c>
      <c r="DX93" s="19">
        <v>1.26E-2</v>
      </c>
      <c r="DY93" s="35">
        <f t="shared" si="178"/>
        <v>3.0889924000980635E-2</v>
      </c>
      <c r="DZ93" s="33" t="str">
        <f t="shared" si="179"/>
        <v>No</v>
      </c>
      <c r="EA93" s="20">
        <v>0.56000000000000005</v>
      </c>
      <c r="EB93" s="27">
        <f t="shared" si="180"/>
        <v>0.28271405492730212</v>
      </c>
      <c r="EC93" s="31" t="str">
        <f t="shared" si="181"/>
        <v>No</v>
      </c>
      <c r="ED93" s="50">
        <f t="shared" si="182"/>
        <v>37.269999999999996</v>
      </c>
      <c r="EE93" s="51">
        <f t="shared" si="183"/>
        <v>0.87855134296518933</v>
      </c>
      <c r="EF93" s="50" t="str">
        <f t="shared" si="184"/>
        <v>No</v>
      </c>
    </row>
    <row r="94" spans="1:136" x14ac:dyDescent="0.2">
      <c r="A94" s="3">
        <v>92</v>
      </c>
      <c r="B94" s="11" t="s">
        <v>47</v>
      </c>
      <c r="C94" s="11" t="s">
        <v>129</v>
      </c>
      <c r="D94" s="3">
        <v>3</v>
      </c>
      <c r="E94" s="19">
        <v>1.1000000000000001E-3</v>
      </c>
      <c r="F94" s="14">
        <f t="shared" si="93"/>
        <v>4.9107142857142856E-3</v>
      </c>
      <c r="G94" s="17" t="str">
        <f t="shared" si="94"/>
        <v>No</v>
      </c>
      <c r="H94" s="23">
        <v>1.1299999999999999E-2</v>
      </c>
      <c r="I94" s="27">
        <f t="shared" si="95"/>
        <v>9.0320517944209085E-3</v>
      </c>
      <c r="J94" s="31" t="str">
        <f t="shared" si="96"/>
        <v>No</v>
      </c>
      <c r="K94" s="30">
        <v>0</v>
      </c>
      <c r="L94" s="14">
        <f t="shared" si="97"/>
        <v>0</v>
      </c>
      <c r="M94" s="17" t="str">
        <f t="shared" si="98"/>
        <v>No</v>
      </c>
      <c r="N94" s="20">
        <v>4.4999999999999997E-3</v>
      </c>
      <c r="O94" s="27">
        <f t="shared" si="99"/>
        <v>1.2816861293078893E-2</v>
      </c>
      <c r="P94" s="31" t="str">
        <f t="shared" si="100"/>
        <v>No</v>
      </c>
      <c r="Q94" s="19">
        <v>1.72E-2</v>
      </c>
      <c r="R94" s="14">
        <f t="shared" si="101"/>
        <v>6.6978193146417453E-2</v>
      </c>
      <c r="S94" s="17" t="str">
        <f t="shared" si="102"/>
        <v>No</v>
      </c>
      <c r="T94" s="20">
        <v>1.6554</v>
      </c>
      <c r="U94" s="27">
        <f t="shared" si="103"/>
        <v>0.83052378085490663</v>
      </c>
      <c r="V94" s="31" t="str">
        <f t="shared" si="104"/>
        <v>Yes</v>
      </c>
      <c r="W94" s="19">
        <v>1.9467000000000001</v>
      </c>
      <c r="X94" s="14">
        <f t="shared" si="105"/>
        <v>0.64384888601872781</v>
      </c>
      <c r="Y94" s="17" t="str">
        <f t="shared" si="106"/>
        <v>No</v>
      </c>
      <c r="Z94" s="20">
        <v>3.7900000000000003E-2</v>
      </c>
      <c r="AA94" s="27">
        <f t="shared" si="107"/>
        <v>3.1596498541058775E-2</v>
      </c>
      <c r="AB94" s="31" t="str">
        <f t="shared" si="108"/>
        <v>No</v>
      </c>
      <c r="AC94" s="19">
        <v>1E-3</v>
      </c>
      <c r="AD94" s="14">
        <f t="shared" si="109"/>
        <v>2.554278416347382E-3</v>
      </c>
      <c r="AE94" s="17" t="str">
        <f t="shared" si="110"/>
        <v>No</v>
      </c>
      <c r="AF94" s="20">
        <v>2.2599999999999999E-2</v>
      </c>
      <c r="AG94" s="27">
        <f t="shared" si="111"/>
        <v>0.17546583850931677</v>
      </c>
      <c r="AH94" s="31" t="str">
        <f t="shared" si="112"/>
        <v>No</v>
      </c>
      <c r="AI94" s="41">
        <f t="shared" si="113"/>
        <v>9.2442499999999992</v>
      </c>
      <c r="AJ94" s="42">
        <f t="shared" si="114"/>
        <v>0.4128142217630853</v>
      </c>
      <c r="AK94" s="41" t="str">
        <f t="shared" si="115"/>
        <v>No</v>
      </c>
      <c r="AL94" s="19">
        <v>2.3125</v>
      </c>
      <c r="AM94" s="35">
        <f t="shared" si="116"/>
        <v>0.91887918360287135</v>
      </c>
      <c r="AN94" s="33" t="str">
        <f t="shared" si="117"/>
        <v>Yes</v>
      </c>
      <c r="AO94" s="20">
        <v>1.875</v>
      </c>
      <c r="AP94" s="27">
        <f t="shared" si="118"/>
        <v>0.75</v>
      </c>
      <c r="AQ94" s="31" t="str">
        <f t="shared" si="119"/>
        <v>Yes</v>
      </c>
      <c r="AR94" s="19">
        <v>2.3649</v>
      </c>
      <c r="AS94" s="35">
        <f t="shared" si="120"/>
        <v>0.94626280409731112</v>
      </c>
      <c r="AT94" s="33" t="str">
        <f t="shared" si="121"/>
        <v>No</v>
      </c>
      <c r="AU94" s="20">
        <v>0.48159999999999997</v>
      </c>
      <c r="AV94" s="27">
        <f t="shared" si="122"/>
        <v>0.32075078206465063</v>
      </c>
      <c r="AW94" s="31" t="str">
        <f t="shared" si="123"/>
        <v>No</v>
      </c>
      <c r="AX94" s="19">
        <v>6.3E-2</v>
      </c>
      <c r="AY94" s="35">
        <f t="shared" si="124"/>
        <v>0.10570469798657718</v>
      </c>
      <c r="AZ94" s="33" t="str">
        <f t="shared" si="125"/>
        <v>No</v>
      </c>
      <c r="BA94" s="20">
        <v>0.41089999999999999</v>
      </c>
      <c r="BB94" s="27">
        <f t="shared" si="126"/>
        <v>0.62637195121951217</v>
      </c>
      <c r="BC94" s="31" t="str">
        <f t="shared" si="127"/>
        <v>Yes</v>
      </c>
      <c r="BD94" s="19">
        <v>0.41089999999999999</v>
      </c>
      <c r="BE94" s="35">
        <f t="shared" si="128"/>
        <v>0.62637195121951217</v>
      </c>
      <c r="BF94" s="33" t="str">
        <f t="shared" si="129"/>
        <v>Yes</v>
      </c>
      <c r="BG94" s="20">
        <v>1.4637</v>
      </c>
      <c r="BH94" s="27">
        <f t="shared" si="130"/>
        <v>0.43920208152645268</v>
      </c>
      <c r="BI94" s="31" t="str">
        <f t="shared" si="131"/>
        <v>No</v>
      </c>
      <c r="BJ94" s="19">
        <v>0.23710000000000001</v>
      </c>
      <c r="BK94" s="35">
        <f t="shared" si="132"/>
        <v>9.4840000000000008E-2</v>
      </c>
      <c r="BL94" s="33" t="str">
        <f t="shared" si="133"/>
        <v>No</v>
      </c>
      <c r="BM94" s="20">
        <v>0.18459999999999999</v>
      </c>
      <c r="BN94" s="27">
        <f t="shared" si="134"/>
        <v>0.16237897648686028</v>
      </c>
      <c r="BO94" s="31" t="str">
        <f t="shared" si="135"/>
        <v>No</v>
      </c>
      <c r="BP94" s="44">
        <f t="shared" si="136"/>
        <v>24.510499999999997</v>
      </c>
      <c r="BQ94" s="45">
        <f t="shared" si="137"/>
        <v>0.54605515708657404</v>
      </c>
      <c r="BR94" s="44" t="str">
        <f t="shared" si="138"/>
        <v>No</v>
      </c>
      <c r="BS94" s="19">
        <v>0</v>
      </c>
      <c r="BT94" s="35">
        <f t="shared" si="139"/>
        <v>0</v>
      </c>
      <c r="BU94" s="33" t="str">
        <f t="shared" si="140"/>
        <v>No</v>
      </c>
      <c r="BV94" s="20">
        <v>2.4546999999999999</v>
      </c>
      <c r="BW94" s="27">
        <f t="shared" si="141"/>
        <v>0.9630996309963098</v>
      </c>
      <c r="BX94" s="31" t="str">
        <f t="shared" si="142"/>
        <v>No</v>
      </c>
      <c r="BY94" s="19">
        <v>2.5</v>
      </c>
      <c r="BZ94" s="35">
        <f t="shared" si="143"/>
        <v>1</v>
      </c>
      <c r="CA94" s="33" t="str">
        <f t="shared" si="144"/>
        <v>Yes</v>
      </c>
      <c r="CB94" s="20">
        <v>2.2100000000000002E-2</v>
      </c>
      <c r="CC94" s="27">
        <f t="shared" si="145"/>
        <v>4.3745051464766434E-2</v>
      </c>
      <c r="CD94" s="31" t="str">
        <f t="shared" si="146"/>
        <v>No</v>
      </c>
      <c r="CE94" s="19">
        <v>3.6200000000000003E-2</v>
      </c>
      <c r="CF94" s="35">
        <f t="shared" si="147"/>
        <v>1.6022217474898525E-2</v>
      </c>
      <c r="CG94" s="33" t="str">
        <f t="shared" si="148"/>
        <v>No</v>
      </c>
      <c r="CH94" s="20">
        <v>2.64E-2</v>
      </c>
      <c r="CI94" s="27">
        <f t="shared" si="149"/>
        <v>3.3703329969727545E-2</v>
      </c>
      <c r="CJ94" s="31" t="str">
        <f t="shared" si="150"/>
        <v>No</v>
      </c>
      <c r="CK94" s="19">
        <v>0</v>
      </c>
      <c r="CL94" s="35">
        <f t="shared" si="151"/>
        <v>0</v>
      </c>
      <c r="CM94" s="33" t="str">
        <f t="shared" si="152"/>
        <v>No</v>
      </c>
      <c r="CN94" s="20">
        <v>0</v>
      </c>
      <c r="CO94" s="27">
        <f t="shared" si="153"/>
        <v>0</v>
      </c>
      <c r="CP94" s="31" t="str">
        <f t="shared" si="154"/>
        <v>No</v>
      </c>
      <c r="CQ94" s="19">
        <v>0.27429999999999999</v>
      </c>
      <c r="CR94" s="35">
        <f t="shared" si="155"/>
        <v>0.45164003364171568</v>
      </c>
      <c r="CS94" s="33" t="str">
        <f t="shared" si="156"/>
        <v>No</v>
      </c>
      <c r="CT94" s="20">
        <v>2.6599999999999999E-2</v>
      </c>
      <c r="CU94" s="27">
        <f t="shared" si="157"/>
        <v>4.9552906110283151E-2</v>
      </c>
      <c r="CV94" s="31" t="str">
        <f t="shared" si="158"/>
        <v>No</v>
      </c>
      <c r="CW94" s="47">
        <f t="shared" si="159"/>
        <v>13.35075</v>
      </c>
      <c r="CX94" s="48">
        <f t="shared" si="160"/>
        <v>0.50934521599207827</v>
      </c>
      <c r="CY94" s="47" t="str">
        <f t="shared" si="161"/>
        <v>No</v>
      </c>
      <c r="CZ94" s="19">
        <v>2.5</v>
      </c>
      <c r="DA94" s="35">
        <f t="shared" si="162"/>
        <v>1</v>
      </c>
      <c r="DB94" s="33" t="str">
        <f t="shared" si="163"/>
        <v>Yes</v>
      </c>
      <c r="DC94" s="20">
        <v>2.5</v>
      </c>
      <c r="DD94" s="27">
        <f t="shared" si="164"/>
        <v>1</v>
      </c>
      <c r="DE94" s="31" t="str">
        <f t="shared" si="165"/>
        <v>Yes</v>
      </c>
      <c r="DF94" s="19">
        <v>2.5</v>
      </c>
      <c r="DG94" s="35">
        <f t="shared" si="166"/>
        <v>1</v>
      </c>
      <c r="DH94" s="33" t="str">
        <f t="shared" si="167"/>
        <v>Yes</v>
      </c>
      <c r="DI94" s="20">
        <v>2.5</v>
      </c>
      <c r="DJ94" s="27">
        <f t="shared" si="168"/>
        <v>1</v>
      </c>
      <c r="DK94" s="31" t="str">
        <f t="shared" si="169"/>
        <v>Yes</v>
      </c>
      <c r="DL94" s="19">
        <v>0</v>
      </c>
      <c r="DM94" s="35">
        <f t="shared" si="170"/>
        <v>0</v>
      </c>
      <c r="DN94" s="33" t="str">
        <f t="shared" si="171"/>
        <v>No</v>
      </c>
      <c r="DO94" s="20">
        <v>0</v>
      </c>
      <c r="DP94" s="27">
        <f t="shared" si="172"/>
        <v>0</v>
      </c>
      <c r="DQ94" s="31" t="str">
        <f t="shared" si="173"/>
        <v>No</v>
      </c>
      <c r="DR94" s="19">
        <v>0.87370000000000003</v>
      </c>
      <c r="DS94" s="35">
        <f t="shared" si="174"/>
        <v>0.53706663388246867</v>
      </c>
      <c r="DT94" s="33" t="str">
        <f t="shared" si="175"/>
        <v>No</v>
      </c>
      <c r="DU94" s="20">
        <v>0.70779999999999998</v>
      </c>
      <c r="DV94" s="27">
        <f t="shared" si="176"/>
        <v>0.5152507825580549</v>
      </c>
      <c r="DW94" s="31" t="str">
        <f t="shared" si="177"/>
        <v>No</v>
      </c>
      <c r="DX94" s="19">
        <v>4.7399999999999998E-2</v>
      </c>
      <c r="DY94" s="35">
        <f t="shared" si="178"/>
        <v>0.11620495219416524</v>
      </c>
      <c r="DZ94" s="33" t="str">
        <f t="shared" si="179"/>
        <v>No</v>
      </c>
      <c r="EA94" s="20">
        <v>1.5526</v>
      </c>
      <c r="EB94" s="27">
        <f t="shared" si="180"/>
        <v>0.78382471728594505</v>
      </c>
      <c r="EC94" s="31" t="str">
        <f t="shared" si="181"/>
        <v>No</v>
      </c>
      <c r="ED94" s="50">
        <f t="shared" si="182"/>
        <v>32.953749999999999</v>
      </c>
      <c r="EE94" s="51">
        <f t="shared" si="183"/>
        <v>0.73904295549306687</v>
      </c>
      <c r="EF94" s="50" t="str">
        <f t="shared" si="184"/>
        <v>No</v>
      </c>
    </row>
    <row r="95" spans="1:136" x14ac:dyDescent="0.2">
      <c r="A95" s="3">
        <v>93</v>
      </c>
      <c r="B95" s="11" t="s">
        <v>47</v>
      </c>
      <c r="C95" s="11" t="s">
        <v>130</v>
      </c>
      <c r="D95" s="3">
        <v>3</v>
      </c>
      <c r="E95" s="19">
        <v>5.8999999999999999E-3</v>
      </c>
      <c r="F95" s="14">
        <f t="shared" si="93"/>
        <v>2.6339285714285714E-2</v>
      </c>
      <c r="G95" s="17" t="str">
        <f t="shared" si="94"/>
        <v>No</v>
      </c>
      <c r="H95" s="23">
        <v>0</v>
      </c>
      <c r="I95" s="27">
        <f t="shared" si="95"/>
        <v>0</v>
      </c>
      <c r="J95" s="31" t="str">
        <f t="shared" si="96"/>
        <v>No</v>
      </c>
      <c r="K95" s="30">
        <v>3.27E-2</v>
      </c>
      <c r="L95" s="14">
        <f t="shared" si="97"/>
        <v>2.6345472123751205E-2</v>
      </c>
      <c r="M95" s="17" t="str">
        <f t="shared" si="98"/>
        <v>No</v>
      </c>
      <c r="N95" s="20">
        <v>5.4000000000000003E-3</v>
      </c>
      <c r="O95" s="27">
        <f t="shared" si="99"/>
        <v>1.5380233551694674E-2</v>
      </c>
      <c r="P95" s="31" t="str">
        <f t="shared" si="100"/>
        <v>No</v>
      </c>
      <c r="Q95" s="19">
        <v>1.5800000000000002E-2</v>
      </c>
      <c r="R95" s="14">
        <f t="shared" si="101"/>
        <v>6.152647975077883E-2</v>
      </c>
      <c r="S95" s="17" t="str">
        <f t="shared" si="102"/>
        <v>No</v>
      </c>
      <c r="T95" s="20">
        <v>1.6554</v>
      </c>
      <c r="U95" s="27">
        <f t="shared" si="103"/>
        <v>0.83052378085490663</v>
      </c>
      <c r="V95" s="31" t="str">
        <f t="shared" si="104"/>
        <v>Yes</v>
      </c>
      <c r="W95" s="19">
        <v>1.9192</v>
      </c>
      <c r="X95" s="14">
        <f t="shared" si="105"/>
        <v>0.62164998385534387</v>
      </c>
      <c r="Y95" s="17" t="str">
        <f t="shared" si="106"/>
        <v>No</v>
      </c>
      <c r="Z95" s="20">
        <v>5.0500000000000003E-2</v>
      </c>
      <c r="AA95" s="27">
        <f t="shared" si="107"/>
        <v>4.2100875364735307E-2</v>
      </c>
      <c r="AB95" s="31" t="str">
        <f t="shared" si="108"/>
        <v>No</v>
      </c>
      <c r="AC95" s="19">
        <v>1.06E-2</v>
      </c>
      <c r="AD95" s="14">
        <f t="shared" si="109"/>
        <v>2.7075351213282247E-2</v>
      </c>
      <c r="AE95" s="17" t="str">
        <f t="shared" si="110"/>
        <v>No</v>
      </c>
      <c r="AF95" s="20">
        <v>1E-3</v>
      </c>
      <c r="AG95" s="27">
        <f t="shared" si="111"/>
        <v>7.763975155279503E-3</v>
      </c>
      <c r="AH95" s="31" t="str">
        <f t="shared" si="112"/>
        <v>No</v>
      </c>
      <c r="AI95" s="41">
        <f t="shared" si="113"/>
        <v>9.2412499999999991</v>
      </c>
      <c r="AJ95" s="42">
        <f t="shared" si="114"/>
        <v>0.41255595730027539</v>
      </c>
      <c r="AK95" s="41" t="str">
        <f t="shared" si="115"/>
        <v>No</v>
      </c>
      <c r="AL95" s="19">
        <v>2.3437999999999999</v>
      </c>
      <c r="AM95" s="35">
        <f t="shared" si="116"/>
        <v>0.94594828331747816</v>
      </c>
      <c r="AN95" s="33" t="str">
        <f t="shared" si="117"/>
        <v>Yes</v>
      </c>
      <c r="AO95" s="20">
        <v>1.875</v>
      </c>
      <c r="AP95" s="27">
        <f t="shared" si="118"/>
        <v>0.75</v>
      </c>
      <c r="AQ95" s="31" t="str">
        <f t="shared" si="119"/>
        <v>Yes</v>
      </c>
      <c r="AR95" s="19">
        <v>2.4329999999999998</v>
      </c>
      <c r="AS95" s="35">
        <f t="shared" si="120"/>
        <v>0.97351152368757987</v>
      </c>
      <c r="AT95" s="33" t="str">
        <f t="shared" si="121"/>
        <v>Yes</v>
      </c>
      <c r="AU95" s="20">
        <v>0.5655</v>
      </c>
      <c r="AV95" s="27">
        <f t="shared" si="122"/>
        <v>0.40823774765380605</v>
      </c>
      <c r="AW95" s="31" t="str">
        <f t="shared" si="123"/>
        <v>No</v>
      </c>
      <c r="AX95" s="19">
        <v>3.8199999999999998E-2</v>
      </c>
      <c r="AY95" s="35">
        <f t="shared" si="124"/>
        <v>6.4093959731543623E-2</v>
      </c>
      <c r="AZ95" s="33" t="str">
        <f t="shared" si="125"/>
        <v>No</v>
      </c>
      <c r="BA95" s="20">
        <v>0.17829999999999999</v>
      </c>
      <c r="BB95" s="27">
        <f t="shared" si="126"/>
        <v>0.27179878048780487</v>
      </c>
      <c r="BC95" s="31" t="str">
        <f t="shared" si="127"/>
        <v>No</v>
      </c>
      <c r="BD95" s="19">
        <v>0.17829999999999999</v>
      </c>
      <c r="BE95" s="35">
        <f t="shared" si="128"/>
        <v>0.27179878048780487</v>
      </c>
      <c r="BF95" s="33" t="str">
        <f t="shared" si="129"/>
        <v>No</v>
      </c>
      <c r="BG95" s="20">
        <v>1.4637</v>
      </c>
      <c r="BH95" s="27">
        <f t="shared" si="130"/>
        <v>0.43920208152645268</v>
      </c>
      <c r="BI95" s="31" t="str">
        <f t="shared" si="131"/>
        <v>No</v>
      </c>
      <c r="BJ95" s="19">
        <v>0.25480000000000003</v>
      </c>
      <c r="BK95" s="35">
        <f t="shared" si="132"/>
        <v>0.10192000000000001</v>
      </c>
      <c r="BL95" s="33" t="str">
        <f t="shared" si="133"/>
        <v>No</v>
      </c>
      <c r="BM95" s="20">
        <v>0.1409</v>
      </c>
      <c r="BN95" s="27">
        <f t="shared" si="134"/>
        <v>0.12208390963577684</v>
      </c>
      <c r="BO95" s="31" t="str">
        <f t="shared" si="135"/>
        <v>No</v>
      </c>
      <c r="BP95" s="44">
        <f t="shared" si="136"/>
        <v>23.678750000000004</v>
      </c>
      <c r="BQ95" s="45">
        <f t="shared" si="137"/>
        <v>0.47883624608546349</v>
      </c>
      <c r="BR95" s="44" t="str">
        <f t="shared" si="138"/>
        <v>No</v>
      </c>
      <c r="BS95" s="19">
        <v>0.62990000000000002</v>
      </c>
      <c r="BT95" s="35">
        <f t="shared" si="139"/>
        <v>1</v>
      </c>
      <c r="BU95" s="33" t="str">
        <f t="shared" si="140"/>
        <v>Yes</v>
      </c>
      <c r="BV95" s="20">
        <v>2.3952</v>
      </c>
      <c r="BW95" s="27">
        <f t="shared" si="141"/>
        <v>0.86763998074763349</v>
      </c>
      <c r="BX95" s="31" t="str">
        <f t="shared" si="142"/>
        <v>No</v>
      </c>
      <c r="BY95" s="19">
        <v>1.25</v>
      </c>
      <c r="BZ95" s="35">
        <f t="shared" si="143"/>
        <v>0.5</v>
      </c>
      <c r="CA95" s="33" t="str">
        <f t="shared" si="144"/>
        <v>Yes</v>
      </c>
      <c r="CB95" s="20">
        <v>3.3099999999999997E-2</v>
      </c>
      <c r="CC95" s="27">
        <f t="shared" si="145"/>
        <v>6.5518606492478218E-2</v>
      </c>
      <c r="CD95" s="31" t="str">
        <f t="shared" si="146"/>
        <v>No</v>
      </c>
      <c r="CE95" s="19">
        <v>5.4300000000000001E-2</v>
      </c>
      <c r="CF95" s="35">
        <f t="shared" si="147"/>
        <v>2.5688955351420639E-2</v>
      </c>
      <c r="CG95" s="33" t="str">
        <f t="shared" si="148"/>
        <v>No</v>
      </c>
      <c r="CH95" s="20">
        <v>1.7299999999999999E-2</v>
      </c>
      <c r="CI95" s="27">
        <f t="shared" si="149"/>
        <v>1.5338042381432894E-2</v>
      </c>
      <c r="CJ95" s="31" t="str">
        <f t="shared" si="150"/>
        <v>No</v>
      </c>
      <c r="CK95" s="19">
        <v>0.17150000000000001</v>
      </c>
      <c r="CL95" s="35">
        <f t="shared" si="151"/>
        <v>0.12090236164962989</v>
      </c>
      <c r="CM95" s="33" t="str">
        <f t="shared" si="152"/>
        <v>No</v>
      </c>
      <c r="CN95" s="20">
        <v>0</v>
      </c>
      <c r="CO95" s="27">
        <f t="shared" si="153"/>
        <v>0</v>
      </c>
      <c r="CP95" s="31" t="str">
        <f t="shared" si="154"/>
        <v>No</v>
      </c>
      <c r="CQ95" s="19">
        <v>0.21479999999999999</v>
      </c>
      <c r="CR95" s="35">
        <f t="shared" si="155"/>
        <v>0.32653490328006723</v>
      </c>
      <c r="CS95" s="33" t="str">
        <f t="shared" si="156"/>
        <v>No</v>
      </c>
      <c r="CT95" s="20">
        <v>0</v>
      </c>
      <c r="CU95" s="27">
        <f t="shared" si="157"/>
        <v>0</v>
      </c>
      <c r="CV95" s="31" t="str">
        <f t="shared" si="158"/>
        <v>No</v>
      </c>
      <c r="CW95" s="47">
        <f t="shared" si="159"/>
        <v>11.91525</v>
      </c>
      <c r="CX95" s="48">
        <f t="shared" si="160"/>
        <v>0.40781214082365219</v>
      </c>
      <c r="CY95" s="47" t="str">
        <f t="shared" si="161"/>
        <v>No</v>
      </c>
      <c r="CZ95" s="19">
        <v>1.875</v>
      </c>
      <c r="DA95" s="35">
        <f t="shared" si="162"/>
        <v>0.75</v>
      </c>
      <c r="DB95" s="33" t="str">
        <f t="shared" si="163"/>
        <v>Yes</v>
      </c>
      <c r="DC95" s="20">
        <v>2.5</v>
      </c>
      <c r="DD95" s="27">
        <f t="shared" si="164"/>
        <v>1</v>
      </c>
      <c r="DE95" s="31" t="str">
        <f t="shared" si="165"/>
        <v>Yes</v>
      </c>
      <c r="DF95" s="19">
        <v>2.5</v>
      </c>
      <c r="DG95" s="35">
        <f t="shared" si="166"/>
        <v>1</v>
      </c>
      <c r="DH95" s="33" t="str">
        <f t="shared" si="167"/>
        <v>Yes</v>
      </c>
      <c r="DI95" s="20">
        <v>2.5</v>
      </c>
      <c r="DJ95" s="27">
        <f t="shared" si="168"/>
        <v>1</v>
      </c>
      <c r="DK95" s="31" t="str">
        <f t="shared" si="169"/>
        <v>Yes</v>
      </c>
      <c r="DL95" s="19">
        <v>2.0999999999999999E-3</v>
      </c>
      <c r="DM95" s="35">
        <f t="shared" si="170"/>
        <v>2.3595505617977526E-2</v>
      </c>
      <c r="DN95" s="33" t="str">
        <f t="shared" si="171"/>
        <v>No</v>
      </c>
      <c r="DO95" s="20">
        <v>2.5</v>
      </c>
      <c r="DP95" s="27">
        <f t="shared" si="172"/>
        <v>1</v>
      </c>
      <c r="DQ95" s="31" t="str">
        <f t="shared" si="173"/>
        <v>Yes</v>
      </c>
      <c r="DR95" s="19">
        <v>0.84689999999999999</v>
      </c>
      <c r="DS95" s="35">
        <f t="shared" si="174"/>
        <v>0.52059257437914919</v>
      </c>
      <c r="DT95" s="33" t="str">
        <f t="shared" si="175"/>
        <v>No</v>
      </c>
      <c r="DU95" s="20">
        <v>0.70669999999999999</v>
      </c>
      <c r="DV95" s="27">
        <f t="shared" si="176"/>
        <v>0.51445002547863439</v>
      </c>
      <c r="DW95" s="31" t="str">
        <f t="shared" si="177"/>
        <v>No</v>
      </c>
      <c r="DX95" s="19">
        <v>4.5100000000000001E-2</v>
      </c>
      <c r="DY95" s="35">
        <f t="shared" si="178"/>
        <v>0.11056631527335131</v>
      </c>
      <c r="DZ95" s="33" t="str">
        <f t="shared" si="179"/>
        <v>No</v>
      </c>
      <c r="EA95" s="20">
        <v>1.05</v>
      </c>
      <c r="EB95" s="27">
        <f t="shared" si="180"/>
        <v>0.53008885298869146</v>
      </c>
      <c r="EC95" s="31" t="str">
        <f t="shared" si="181"/>
        <v>No</v>
      </c>
      <c r="ED95" s="50">
        <f t="shared" si="182"/>
        <v>36.314499999999995</v>
      </c>
      <c r="EE95" s="51">
        <f t="shared" si="183"/>
        <v>0.84766799185494013</v>
      </c>
      <c r="EF95" s="50" t="str">
        <f t="shared" si="184"/>
        <v>No</v>
      </c>
    </row>
    <row r="96" spans="1:136" x14ac:dyDescent="0.2">
      <c r="A96" s="3">
        <v>94</v>
      </c>
      <c r="B96" s="11" t="s">
        <v>48</v>
      </c>
      <c r="C96" s="11" t="s">
        <v>131</v>
      </c>
      <c r="D96" s="3">
        <v>3</v>
      </c>
      <c r="E96" s="19">
        <v>2.2000000000000001E-3</v>
      </c>
      <c r="F96" s="14">
        <f t="shared" si="93"/>
        <v>9.8214285714285712E-3</v>
      </c>
      <c r="G96" s="17" t="str">
        <f t="shared" si="94"/>
        <v>No</v>
      </c>
      <c r="H96" s="23">
        <v>0</v>
      </c>
      <c r="I96" s="27">
        <f t="shared" si="95"/>
        <v>0</v>
      </c>
      <c r="J96" s="31" t="str">
        <f t="shared" si="96"/>
        <v>No</v>
      </c>
      <c r="K96" s="30">
        <v>0</v>
      </c>
      <c r="L96" s="14">
        <f t="shared" si="97"/>
        <v>0</v>
      </c>
      <c r="M96" s="17" t="str">
        <f t="shared" si="98"/>
        <v>No</v>
      </c>
      <c r="N96" s="20">
        <v>4.1099999999999998E-2</v>
      </c>
      <c r="O96" s="27">
        <f t="shared" si="99"/>
        <v>0.11706066647678723</v>
      </c>
      <c r="P96" s="31" t="str">
        <f t="shared" si="100"/>
        <v>No</v>
      </c>
      <c r="Q96" s="19">
        <v>2.29E-2</v>
      </c>
      <c r="R96" s="14">
        <f t="shared" si="101"/>
        <v>8.9174454828660446E-2</v>
      </c>
      <c r="S96" s="17" t="str">
        <f t="shared" si="102"/>
        <v>No</v>
      </c>
      <c r="T96" s="20">
        <v>1.7567999999999999</v>
      </c>
      <c r="U96" s="27">
        <f t="shared" si="103"/>
        <v>0.88139674894641773</v>
      </c>
      <c r="V96" s="31" t="str">
        <f t="shared" si="104"/>
        <v>Yes</v>
      </c>
      <c r="W96" s="19">
        <v>2.3578000000000001</v>
      </c>
      <c r="X96" s="14">
        <f t="shared" si="105"/>
        <v>0.97570229254116891</v>
      </c>
      <c r="Y96" s="17" t="str">
        <f t="shared" si="106"/>
        <v>Yes</v>
      </c>
      <c r="Z96" s="20">
        <v>0.10100000000000001</v>
      </c>
      <c r="AA96" s="27">
        <f t="shared" si="107"/>
        <v>8.4201750729470615E-2</v>
      </c>
      <c r="AB96" s="31" t="str">
        <f t="shared" si="108"/>
        <v>No</v>
      </c>
      <c r="AC96" s="19">
        <v>1.2999999999999999E-3</v>
      </c>
      <c r="AD96" s="14">
        <f t="shared" si="109"/>
        <v>3.3205619412515963E-3</v>
      </c>
      <c r="AE96" s="17" t="str">
        <f t="shared" si="110"/>
        <v>No</v>
      </c>
      <c r="AF96" s="20">
        <v>0</v>
      </c>
      <c r="AG96" s="27">
        <f t="shared" si="111"/>
        <v>0</v>
      </c>
      <c r="AH96" s="31" t="str">
        <f t="shared" si="112"/>
        <v>No</v>
      </c>
      <c r="AI96" s="41">
        <f t="shared" si="113"/>
        <v>10.707749999999999</v>
      </c>
      <c r="AJ96" s="42">
        <f t="shared" si="114"/>
        <v>0.53880423553718992</v>
      </c>
      <c r="AK96" s="41" t="str">
        <f t="shared" si="115"/>
        <v>No</v>
      </c>
      <c r="AL96" s="19">
        <v>2.3125</v>
      </c>
      <c r="AM96" s="35">
        <f t="shared" si="116"/>
        <v>0.91887918360287135</v>
      </c>
      <c r="AN96" s="33" t="str">
        <f t="shared" si="117"/>
        <v>Yes</v>
      </c>
      <c r="AO96" s="20">
        <v>0</v>
      </c>
      <c r="AP96" s="27">
        <f t="shared" si="118"/>
        <v>0</v>
      </c>
      <c r="AQ96" s="31" t="str">
        <f t="shared" si="119"/>
        <v>No</v>
      </c>
      <c r="AR96" s="19">
        <v>2.2025999999999999</v>
      </c>
      <c r="AS96" s="35">
        <f t="shared" si="120"/>
        <v>0.88132202304737506</v>
      </c>
      <c r="AT96" s="33" t="str">
        <f t="shared" si="121"/>
        <v>No</v>
      </c>
      <c r="AU96" s="20">
        <v>0.39500000000000002</v>
      </c>
      <c r="AV96" s="27">
        <f t="shared" si="122"/>
        <v>0.23044838373305529</v>
      </c>
      <c r="AW96" s="31" t="str">
        <f t="shared" si="123"/>
        <v>No</v>
      </c>
      <c r="AX96" s="19">
        <v>4.2799999999999998E-2</v>
      </c>
      <c r="AY96" s="35">
        <f t="shared" si="124"/>
        <v>7.1812080536912751E-2</v>
      </c>
      <c r="AZ96" s="33" t="str">
        <f t="shared" si="125"/>
        <v>No</v>
      </c>
      <c r="BA96" s="20">
        <v>0.17799999999999999</v>
      </c>
      <c r="BB96" s="27">
        <f t="shared" si="126"/>
        <v>0.27134146341463411</v>
      </c>
      <c r="BC96" s="31" t="str">
        <f t="shared" si="127"/>
        <v>No</v>
      </c>
      <c r="BD96" s="19">
        <v>0.17799999999999999</v>
      </c>
      <c r="BE96" s="35">
        <f t="shared" si="128"/>
        <v>0.27134146341463411</v>
      </c>
      <c r="BF96" s="33" t="str">
        <f t="shared" si="129"/>
        <v>No</v>
      </c>
      <c r="BG96" s="20">
        <v>1.4514</v>
      </c>
      <c r="BH96" s="27">
        <f t="shared" si="130"/>
        <v>0.43209019947961835</v>
      </c>
      <c r="BI96" s="31" t="str">
        <f t="shared" si="131"/>
        <v>No</v>
      </c>
      <c r="BJ96" s="19">
        <v>0.10199999999999999</v>
      </c>
      <c r="BK96" s="35">
        <f t="shared" si="132"/>
        <v>4.0799999999999996E-2</v>
      </c>
      <c r="BL96" s="33" t="str">
        <f t="shared" si="133"/>
        <v>No</v>
      </c>
      <c r="BM96" s="20">
        <v>0.37059999999999998</v>
      </c>
      <c r="BN96" s="27">
        <f t="shared" si="134"/>
        <v>0.33388658367911478</v>
      </c>
      <c r="BO96" s="31" t="str">
        <f t="shared" si="135"/>
        <v>No</v>
      </c>
      <c r="BP96" s="44">
        <f t="shared" si="136"/>
        <v>18.082249999999998</v>
      </c>
      <c r="BQ96" s="45">
        <f t="shared" si="137"/>
        <v>2.6548136175371106E-2</v>
      </c>
      <c r="BR96" s="44" t="str">
        <f t="shared" si="138"/>
        <v>No</v>
      </c>
      <c r="BS96" s="19">
        <v>1.4E-3</v>
      </c>
      <c r="BT96" s="35">
        <f t="shared" si="139"/>
        <v>2.222575011906652E-3</v>
      </c>
      <c r="BU96" s="33" t="str">
        <f t="shared" si="140"/>
        <v>No</v>
      </c>
      <c r="BV96" s="20">
        <v>2.3458999999999999</v>
      </c>
      <c r="BW96" s="27">
        <f t="shared" si="141"/>
        <v>0.78854484197015862</v>
      </c>
      <c r="BX96" s="31" t="str">
        <f t="shared" si="142"/>
        <v>No</v>
      </c>
      <c r="BY96" s="19">
        <v>2.5</v>
      </c>
      <c r="BZ96" s="35">
        <f t="shared" si="143"/>
        <v>1</v>
      </c>
      <c r="CA96" s="33" t="str">
        <f t="shared" si="144"/>
        <v>Yes</v>
      </c>
      <c r="CB96" s="20">
        <v>0.1007</v>
      </c>
      <c r="CC96" s="27">
        <f t="shared" si="145"/>
        <v>0.19932699920823438</v>
      </c>
      <c r="CD96" s="31" t="str">
        <f t="shared" si="146"/>
        <v>No</v>
      </c>
      <c r="CE96" s="19">
        <v>9.3600000000000003E-2</v>
      </c>
      <c r="CF96" s="35">
        <f t="shared" si="147"/>
        <v>4.6678060243537704E-2</v>
      </c>
      <c r="CG96" s="33" t="str">
        <f t="shared" si="148"/>
        <v>No</v>
      </c>
      <c r="CH96" s="20">
        <v>4.9500000000000002E-2</v>
      </c>
      <c r="CI96" s="27">
        <f t="shared" si="149"/>
        <v>8.0322906155398596E-2</v>
      </c>
      <c r="CJ96" s="31" t="str">
        <f t="shared" si="150"/>
        <v>No</v>
      </c>
      <c r="CK96" s="19">
        <v>0.15240000000000001</v>
      </c>
      <c r="CL96" s="35">
        <f t="shared" si="151"/>
        <v>0.10743743390905887</v>
      </c>
      <c r="CM96" s="33" t="str">
        <f t="shared" si="152"/>
        <v>No</v>
      </c>
      <c r="CN96" s="20">
        <v>4.1999999999999997E-3</v>
      </c>
      <c r="CO96" s="27">
        <f t="shared" si="153"/>
        <v>2.02020202020202E-2</v>
      </c>
      <c r="CP96" s="31" t="str">
        <f t="shared" si="154"/>
        <v>No</v>
      </c>
      <c r="CQ96" s="19">
        <v>0.34360000000000002</v>
      </c>
      <c r="CR96" s="35">
        <f t="shared" si="155"/>
        <v>0.59735071488645919</v>
      </c>
      <c r="CS96" s="33" t="str">
        <f t="shared" si="156"/>
        <v>No</v>
      </c>
      <c r="CT96" s="20">
        <v>4.9700000000000001E-2</v>
      </c>
      <c r="CU96" s="27">
        <f t="shared" si="157"/>
        <v>9.2585692995529059E-2</v>
      </c>
      <c r="CV96" s="31" t="str">
        <f t="shared" si="158"/>
        <v>No</v>
      </c>
      <c r="CW96" s="47">
        <f t="shared" si="159"/>
        <v>14.102499999999999</v>
      </c>
      <c r="CX96" s="48">
        <f t="shared" si="160"/>
        <v>0.56251657736990079</v>
      </c>
      <c r="CY96" s="47" t="str">
        <f t="shared" si="161"/>
        <v>No</v>
      </c>
      <c r="CZ96" s="19">
        <v>2.5</v>
      </c>
      <c r="DA96" s="35">
        <f t="shared" si="162"/>
        <v>1</v>
      </c>
      <c r="DB96" s="33" t="str">
        <f t="shared" si="163"/>
        <v>Yes</v>
      </c>
      <c r="DC96" s="20">
        <v>2.5</v>
      </c>
      <c r="DD96" s="27">
        <f t="shared" si="164"/>
        <v>1</v>
      </c>
      <c r="DE96" s="31" t="str">
        <f t="shared" si="165"/>
        <v>Yes</v>
      </c>
      <c r="DF96" s="19">
        <v>0</v>
      </c>
      <c r="DG96" s="35">
        <f t="shared" si="166"/>
        <v>0</v>
      </c>
      <c r="DH96" s="33" t="str">
        <f t="shared" si="167"/>
        <v>No</v>
      </c>
      <c r="DI96" s="20">
        <v>2.5</v>
      </c>
      <c r="DJ96" s="27">
        <f t="shared" si="168"/>
        <v>1</v>
      </c>
      <c r="DK96" s="31" t="str">
        <f t="shared" si="169"/>
        <v>Yes</v>
      </c>
      <c r="DL96" s="19">
        <v>0</v>
      </c>
      <c r="DM96" s="35">
        <f t="shared" si="170"/>
        <v>0</v>
      </c>
      <c r="DN96" s="33" t="str">
        <f t="shared" si="171"/>
        <v>No</v>
      </c>
      <c r="DO96" s="20">
        <v>2.5</v>
      </c>
      <c r="DP96" s="27">
        <f t="shared" si="172"/>
        <v>1</v>
      </c>
      <c r="DQ96" s="31" t="str">
        <f t="shared" si="173"/>
        <v>Yes</v>
      </c>
      <c r="DR96" s="19">
        <v>0.86470000000000002</v>
      </c>
      <c r="DS96" s="35">
        <f t="shared" si="174"/>
        <v>0.53153430046717487</v>
      </c>
      <c r="DT96" s="33" t="str">
        <f t="shared" si="175"/>
        <v>No</v>
      </c>
      <c r="DU96" s="20">
        <v>1.0139</v>
      </c>
      <c r="DV96" s="27">
        <f t="shared" si="176"/>
        <v>0.73807963893135331</v>
      </c>
      <c r="DW96" s="31" t="str">
        <f t="shared" si="177"/>
        <v>No</v>
      </c>
      <c r="DX96" s="19">
        <v>0.1041</v>
      </c>
      <c r="DY96" s="35">
        <f t="shared" si="178"/>
        <v>0.25520961019857807</v>
      </c>
      <c r="DZ96" s="33" t="str">
        <f t="shared" si="179"/>
        <v>No</v>
      </c>
      <c r="EA96" s="20">
        <v>1.075</v>
      </c>
      <c r="EB96" s="27">
        <f t="shared" si="180"/>
        <v>0.54271001615508885</v>
      </c>
      <c r="EC96" s="31" t="str">
        <f t="shared" si="181"/>
        <v>No</v>
      </c>
      <c r="ED96" s="50">
        <f t="shared" si="182"/>
        <v>32.64425</v>
      </c>
      <c r="EE96" s="51">
        <f t="shared" si="183"/>
        <v>0.72903940010989354</v>
      </c>
      <c r="EF96" s="50" t="str">
        <f t="shared" si="184"/>
        <v>No</v>
      </c>
    </row>
    <row r="97" spans="1:136" x14ac:dyDescent="0.2">
      <c r="A97" s="3">
        <v>95</v>
      </c>
      <c r="B97" s="11" t="s">
        <v>50</v>
      </c>
      <c r="C97" s="11" t="s">
        <v>132</v>
      </c>
      <c r="D97" s="3">
        <v>3</v>
      </c>
      <c r="E97" s="17">
        <v>0</v>
      </c>
      <c r="F97" s="14">
        <f t="shared" si="93"/>
        <v>0</v>
      </c>
      <c r="G97" s="17" t="str">
        <f t="shared" si="94"/>
        <v>No</v>
      </c>
      <c r="H97" s="22">
        <v>0</v>
      </c>
      <c r="I97" s="27">
        <f t="shared" si="95"/>
        <v>0</v>
      </c>
      <c r="J97" s="31" t="str">
        <f t="shared" si="96"/>
        <v>No</v>
      </c>
      <c r="K97" s="29">
        <v>0</v>
      </c>
      <c r="L97" s="14">
        <f t="shared" si="97"/>
        <v>0</v>
      </c>
      <c r="M97" s="17" t="str">
        <f t="shared" si="98"/>
        <v>No</v>
      </c>
      <c r="N97" s="18">
        <v>0</v>
      </c>
      <c r="O97" s="27">
        <f t="shared" si="99"/>
        <v>0</v>
      </c>
      <c r="P97" s="31" t="str">
        <f t="shared" si="100"/>
        <v>No</v>
      </c>
      <c r="Q97" s="17">
        <v>6.4000000000000003E-3</v>
      </c>
      <c r="R97" s="14">
        <f t="shared" si="101"/>
        <v>2.4922118380062308E-2</v>
      </c>
      <c r="S97" s="17" t="str">
        <f t="shared" si="102"/>
        <v>No</v>
      </c>
      <c r="T97" s="18">
        <v>1.9932000000000001</v>
      </c>
      <c r="U97" s="27">
        <f t="shared" si="103"/>
        <v>1</v>
      </c>
      <c r="V97" s="31" t="str">
        <f t="shared" si="104"/>
        <v>Yes</v>
      </c>
      <c r="W97" s="17">
        <v>1.6314</v>
      </c>
      <c r="X97" s="14">
        <f t="shared" si="105"/>
        <v>0.3893283823054568</v>
      </c>
      <c r="Y97" s="17" t="str">
        <f t="shared" si="106"/>
        <v>No</v>
      </c>
      <c r="Z97" s="18">
        <v>1.26E-2</v>
      </c>
      <c r="AA97" s="27">
        <f t="shared" si="107"/>
        <v>1.0504376823676533E-2</v>
      </c>
      <c r="AB97" s="31" t="str">
        <f t="shared" si="108"/>
        <v>No</v>
      </c>
      <c r="AC97" s="17">
        <v>0</v>
      </c>
      <c r="AD97" s="14">
        <f t="shared" si="109"/>
        <v>0</v>
      </c>
      <c r="AE97" s="17" t="str">
        <f t="shared" si="110"/>
        <v>No</v>
      </c>
      <c r="AF97" s="18">
        <v>3.0000000000000001E-3</v>
      </c>
      <c r="AG97" s="27">
        <f t="shared" si="111"/>
        <v>2.3291925465838512E-2</v>
      </c>
      <c r="AH97" s="31" t="str">
        <f t="shared" si="112"/>
        <v>No</v>
      </c>
      <c r="AI97" s="41">
        <f t="shared" si="113"/>
        <v>9.1165000000000003</v>
      </c>
      <c r="AJ97" s="42">
        <f t="shared" si="114"/>
        <v>0.40181646005509641</v>
      </c>
      <c r="AK97" s="41" t="str">
        <f t="shared" si="115"/>
        <v>No</v>
      </c>
      <c r="AL97" s="17">
        <v>2.25</v>
      </c>
      <c r="AM97" s="35">
        <f t="shared" si="116"/>
        <v>0.86482746692034951</v>
      </c>
      <c r="AN97" s="33" t="str">
        <f t="shared" si="117"/>
        <v>Yes</v>
      </c>
      <c r="AO97" s="18">
        <v>1.875</v>
      </c>
      <c r="AP97" s="27">
        <f t="shared" si="118"/>
        <v>0.75</v>
      </c>
      <c r="AQ97" s="31" t="str">
        <f t="shared" si="119"/>
        <v>Yes</v>
      </c>
      <c r="AR97" s="17">
        <v>2.3649</v>
      </c>
      <c r="AS97" s="35">
        <f t="shared" si="120"/>
        <v>0.94626280409731112</v>
      </c>
      <c r="AT97" s="33" t="str">
        <f t="shared" si="121"/>
        <v>No</v>
      </c>
      <c r="AU97" s="18">
        <v>0.51619999999999999</v>
      </c>
      <c r="AV97" s="27">
        <f t="shared" si="122"/>
        <v>0.356830031282586</v>
      </c>
      <c r="AW97" s="31" t="str">
        <f t="shared" si="123"/>
        <v>No</v>
      </c>
      <c r="AX97" s="17">
        <v>1.8700000000000001E-2</v>
      </c>
      <c r="AY97" s="35">
        <f t="shared" si="124"/>
        <v>3.1375838926174501E-2</v>
      </c>
      <c r="AZ97" s="33" t="str">
        <f t="shared" si="125"/>
        <v>No</v>
      </c>
      <c r="BA97" s="18">
        <v>0.12089999999999999</v>
      </c>
      <c r="BB97" s="27">
        <f t="shared" si="126"/>
        <v>0.18429878048780485</v>
      </c>
      <c r="BC97" s="31" t="str">
        <f t="shared" si="127"/>
        <v>No</v>
      </c>
      <c r="BD97" s="17">
        <v>0.12089999999999999</v>
      </c>
      <c r="BE97" s="35">
        <f t="shared" si="128"/>
        <v>0.18429878048780485</v>
      </c>
      <c r="BF97" s="33" t="str">
        <f t="shared" si="129"/>
        <v>No</v>
      </c>
      <c r="BG97" s="18">
        <v>1.4637</v>
      </c>
      <c r="BH97" s="27">
        <f t="shared" si="130"/>
        <v>0.43920208152645268</v>
      </c>
      <c r="BI97" s="31" t="str">
        <f t="shared" si="131"/>
        <v>No</v>
      </c>
      <c r="BJ97" s="17">
        <v>0.89439999999999997</v>
      </c>
      <c r="BK97" s="35">
        <f t="shared" si="132"/>
        <v>0.35775999999999997</v>
      </c>
      <c r="BL97" s="33" t="str">
        <f t="shared" si="133"/>
        <v>Yes</v>
      </c>
      <c r="BM97" s="18">
        <v>2.7400000000000001E-2</v>
      </c>
      <c r="BN97" s="27">
        <f t="shared" si="134"/>
        <v>1.7427385892116183E-2</v>
      </c>
      <c r="BO97" s="31" t="str">
        <f t="shared" si="135"/>
        <v>No</v>
      </c>
      <c r="BP97" s="44">
        <f t="shared" si="136"/>
        <v>24.130250000000004</v>
      </c>
      <c r="BQ97" s="45">
        <f t="shared" si="137"/>
        <v>0.51532478028083673</v>
      </c>
      <c r="BR97" s="44" t="str">
        <f t="shared" si="138"/>
        <v>No</v>
      </c>
      <c r="BS97" s="17">
        <v>1.6000000000000001E-3</v>
      </c>
      <c r="BT97" s="35">
        <f t="shared" si="139"/>
        <v>2.5400857278933165E-3</v>
      </c>
      <c r="BU97" s="33" t="str">
        <f t="shared" si="140"/>
        <v>No</v>
      </c>
      <c r="BV97" s="18">
        <v>2.3668999999999998</v>
      </c>
      <c r="BW97" s="27">
        <f t="shared" si="141"/>
        <v>0.82223648323439713</v>
      </c>
      <c r="BX97" s="31" t="str">
        <f t="shared" si="142"/>
        <v>No</v>
      </c>
      <c r="BY97" s="17">
        <v>2.5</v>
      </c>
      <c r="BZ97" s="35">
        <f t="shared" si="143"/>
        <v>1</v>
      </c>
      <c r="CA97" s="33" t="str">
        <f t="shared" si="144"/>
        <v>Yes</v>
      </c>
      <c r="CB97" s="18">
        <v>2.5000000000000001E-3</v>
      </c>
      <c r="CC97" s="27">
        <f t="shared" si="145"/>
        <v>4.9485352335708636E-3</v>
      </c>
      <c r="CD97" s="31" t="str">
        <f t="shared" si="146"/>
        <v>No</v>
      </c>
      <c r="CE97" s="17">
        <v>8.3000000000000001E-3</v>
      </c>
      <c r="CF97" s="35">
        <f t="shared" si="147"/>
        <v>1.121555223242897E-3</v>
      </c>
      <c r="CG97" s="33" t="str">
        <f t="shared" si="148"/>
        <v>No</v>
      </c>
      <c r="CH97" s="18">
        <v>2.0500000000000001E-2</v>
      </c>
      <c r="CI97" s="27">
        <f t="shared" si="149"/>
        <v>2.1796165489404645E-2</v>
      </c>
      <c r="CJ97" s="31" t="str">
        <f t="shared" si="150"/>
        <v>No</v>
      </c>
      <c r="CK97" s="17">
        <v>0</v>
      </c>
      <c r="CL97" s="35">
        <f t="shared" si="151"/>
        <v>0</v>
      </c>
      <c r="CM97" s="33" t="str">
        <f t="shared" si="152"/>
        <v>No</v>
      </c>
      <c r="CN97" s="18">
        <v>0</v>
      </c>
      <c r="CO97" s="27">
        <f t="shared" si="153"/>
        <v>0</v>
      </c>
      <c r="CP97" s="31" t="str">
        <f t="shared" si="154"/>
        <v>No</v>
      </c>
      <c r="CQ97" s="17">
        <v>0.22489999999999999</v>
      </c>
      <c r="CR97" s="35">
        <f t="shared" si="155"/>
        <v>0.34777123633305296</v>
      </c>
      <c r="CS97" s="33" t="str">
        <f t="shared" si="156"/>
        <v>No</v>
      </c>
      <c r="CT97" s="18">
        <v>0</v>
      </c>
      <c r="CU97" s="27">
        <f t="shared" si="157"/>
        <v>0</v>
      </c>
      <c r="CV97" s="31" t="str">
        <f t="shared" si="158"/>
        <v>No</v>
      </c>
      <c r="CW97" s="47">
        <f t="shared" si="159"/>
        <v>12.811749999999998</v>
      </c>
      <c r="CX97" s="48">
        <f t="shared" si="160"/>
        <v>0.47122168585220936</v>
      </c>
      <c r="CY97" s="47" t="str">
        <f t="shared" si="161"/>
        <v>No</v>
      </c>
      <c r="CZ97" s="17">
        <v>2.5</v>
      </c>
      <c r="DA97" s="35">
        <f t="shared" si="162"/>
        <v>1</v>
      </c>
      <c r="DB97" s="33" t="str">
        <f t="shared" si="163"/>
        <v>Yes</v>
      </c>
      <c r="DC97" s="18">
        <v>2.5</v>
      </c>
      <c r="DD97" s="27">
        <f t="shared" si="164"/>
        <v>1</v>
      </c>
      <c r="DE97" s="31" t="str">
        <f t="shared" si="165"/>
        <v>Yes</v>
      </c>
      <c r="DF97" s="17">
        <v>2.5</v>
      </c>
      <c r="DG97" s="35">
        <f t="shared" si="166"/>
        <v>1</v>
      </c>
      <c r="DH97" s="33" t="str">
        <f t="shared" si="167"/>
        <v>Yes</v>
      </c>
      <c r="DI97" s="18">
        <v>2.5</v>
      </c>
      <c r="DJ97" s="27">
        <f t="shared" si="168"/>
        <v>1</v>
      </c>
      <c r="DK97" s="31" t="str">
        <f t="shared" si="169"/>
        <v>Yes</v>
      </c>
      <c r="DL97" s="17">
        <v>0</v>
      </c>
      <c r="DM97" s="35">
        <f t="shared" si="170"/>
        <v>0</v>
      </c>
      <c r="DN97" s="33" t="str">
        <f t="shared" si="171"/>
        <v>No</v>
      </c>
      <c r="DO97" s="18">
        <v>2.5</v>
      </c>
      <c r="DP97" s="27">
        <f t="shared" si="172"/>
        <v>1</v>
      </c>
      <c r="DQ97" s="31" t="str">
        <f t="shared" si="173"/>
        <v>Yes</v>
      </c>
      <c r="DR97" s="17">
        <v>0.43940000000000001</v>
      </c>
      <c r="DS97" s="35">
        <f t="shared" si="174"/>
        <v>0.27010081140890091</v>
      </c>
      <c r="DT97" s="33" t="str">
        <f t="shared" si="175"/>
        <v>No</v>
      </c>
      <c r="DU97" s="18">
        <v>0.6966</v>
      </c>
      <c r="DV97" s="27">
        <f t="shared" si="176"/>
        <v>0.50709761956759125</v>
      </c>
      <c r="DW97" s="31" t="str">
        <f t="shared" si="177"/>
        <v>No</v>
      </c>
      <c r="DX97" s="17">
        <v>3.39E-2</v>
      </c>
      <c r="DY97" s="35">
        <f t="shared" si="178"/>
        <v>8.3108605050257411E-2</v>
      </c>
      <c r="DZ97" s="33" t="str">
        <f t="shared" si="179"/>
        <v>No</v>
      </c>
      <c r="EA97" s="18">
        <v>1</v>
      </c>
      <c r="EB97" s="27">
        <f t="shared" si="180"/>
        <v>0.50484652665589669</v>
      </c>
      <c r="EC97" s="31" t="str">
        <f t="shared" si="181"/>
        <v>No</v>
      </c>
      <c r="ED97" s="50">
        <f t="shared" si="182"/>
        <v>36.674750000000003</v>
      </c>
      <c r="EE97" s="51">
        <f t="shared" si="183"/>
        <v>0.85931187174763246</v>
      </c>
      <c r="EF97" s="50" t="str">
        <f t="shared" si="184"/>
        <v>No</v>
      </c>
    </row>
    <row r="98" spans="1:136" x14ac:dyDescent="0.2">
      <c r="A98" s="3">
        <v>96</v>
      </c>
      <c r="B98" s="11" t="s">
        <v>59</v>
      </c>
      <c r="C98" s="12" t="s">
        <v>133</v>
      </c>
      <c r="D98" s="3">
        <v>3</v>
      </c>
      <c r="E98" s="19">
        <v>5.9999999999999995E-4</v>
      </c>
      <c r="F98" s="14">
        <f t="shared" si="93"/>
        <v>2.6785714285714282E-3</v>
      </c>
      <c r="G98" s="17" t="str">
        <f t="shared" si="94"/>
        <v>No</v>
      </c>
      <c r="H98" s="23">
        <v>1.6000000000000001E-3</v>
      </c>
      <c r="I98" s="27">
        <f t="shared" si="95"/>
        <v>1.2788745903604827E-3</v>
      </c>
      <c r="J98" s="31" t="str">
        <f t="shared" si="96"/>
        <v>No</v>
      </c>
      <c r="K98" s="30">
        <v>9.7900000000000001E-2</v>
      </c>
      <c r="L98" s="14">
        <f t="shared" si="97"/>
        <v>7.8875281985175627E-2</v>
      </c>
      <c r="M98" s="17" t="str">
        <f t="shared" si="98"/>
        <v>No</v>
      </c>
      <c r="N98" s="20">
        <v>0.1167</v>
      </c>
      <c r="O98" s="27">
        <f t="shared" si="99"/>
        <v>0.33238393620051265</v>
      </c>
      <c r="P98" s="31" t="str">
        <f t="shared" si="100"/>
        <v>No</v>
      </c>
      <c r="Q98" s="19">
        <v>9.9000000000000008E-3</v>
      </c>
      <c r="R98" s="14">
        <f t="shared" si="101"/>
        <v>3.8551401869158883E-2</v>
      </c>
      <c r="S98" s="17" t="str">
        <f t="shared" si="102"/>
        <v>No</v>
      </c>
      <c r="T98" s="20">
        <v>0.54049999999999998</v>
      </c>
      <c r="U98" s="27">
        <f t="shared" si="103"/>
        <v>0.27117198474814369</v>
      </c>
      <c r="V98" s="31" t="str">
        <f t="shared" si="104"/>
        <v>Yes</v>
      </c>
      <c r="W98" s="19">
        <v>2.3109000000000002</v>
      </c>
      <c r="X98" s="14">
        <f t="shared" si="105"/>
        <v>0.93784307394252509</v>
      </c>
      <c r="Y98" s="17" t="str">
        <f t="shared" si="106"/>
        <v>No</v>
      </c>
      <c r="Z98" s="20">
        <v>6.3100000000000003E-2</v>
      </c>
      <c r="AA98" s="27">
        <f t="shared" si="107"/>
        <v>5.260525218841184E-2</v>
      </c>
      <c r="AB98" s="31" t="str">
        <f t="shared" si="108"/>
        <v>No</v>
      </c>
      <c r="AC98" s="19">
        <v>1.1999999999999999E-3</v>
      </c>
      <c r="AD98" s="14">
        <f t="shared" si="109"/>
        <v>3.0651340996168579E-3</v>
      </c>
      <c r="AE98" s="17" t="str">
        <f t="shared" si="110"/>
        <v>No</v>
      </c>
      <c r="AF98" s="20">
        <v>0</v>
      </c>
      <c r="AG98" s="27">
        <f t="shared" si="111"/>
        <v>0</v>
      </c>
      <c r="AH98" s="31" t="str">
        <f t="shared" si="112"/>
        <v>No</v>
      </c>
      <c r="AI98" s="41">
        <f t="shared" si="113"/>
        <v>7.8560000000000008</v>
      </c>
      <c r="AJ98" s="42">
        <f t="shared" si="114"/>
        <v>0.29330234159779617</v>
      </c>
      <c r="AK98" s="41" t="str">
        <f t="shared" si="115"/>
        <v>No</v>
      </c>
      <c r="AL98" s="19">
        <v>2.2812999999999999</v>
      </c>
      <c r="AM98" s="35">
        <f t="shared" si="116"/>
        <v>0.89189656663495631</v>
      </c>
      <c r="AN98" s="33" t="str">
        <f t="shared" si="117"/>
        <v>Yes</v>
      </c>
      <c r="AO98" s="20">
        <v>0</v>
      </c>
      <c r="AP98" s="27">
        <f t="shared" si="118"/>
        <v>0</v>
      </c>
      <c r="AQ98" s="31" t="str">
        <f t="shared" si="119"/>
        <v>No</v>
      </c>
      <c r="AR98" s="19">
        <v>2.2090000000000001</v>
      </c>
      <c r="AS98" s="35">
        <f t="shared" si="120"/>
        <v>0.88388284250960303</v>
      </c>
      <c r="AT98" s="33" t="str">
        <f t="shared" si="121"/>
        <v>No</v>
      </c>
      <c r="AU98" s="20">
        <v>0.42580000000000001</v>
      </c>
      <c r="AV98" s="27">
        <f t="shared" si="122"/>
        <v>0.26256517205422314</v>
      </c>
      <c r="AW98" s="31" t="str">
        <f t="shared" si="123"/>
        <v>No</v>
      </c>
      <c r="AX98" s="19">
        <v>3.0300000000000001E-2</v>
      </c>
      <c r="AY98" s="35">
        <f t="shared" si="124"/>
        <v>5.0838926174496646E-2</v>
      </c>
      <c r="AZ98" s="33" t="str">
        <f t="shared" si="125"/>
        <v>No</v>
      </c>
      <c r="BA98" s="20">
        <v>0.22770000000000001</v>
      </c>
      <c r="BB98" s="27">
        <f t="shared" si="126"/>
        <v>0.34710365853658537</v>
      </c>
      <c r="BC98" s="31" t="str">
        <f t="shared" si="127"/>
        <v>No</v>
      </c>
      <c r="BD98" s="19">
        <v>0.22770000000000001</v>
      </c>
      <c r="BE98" s="35">
        <f t="shared" si="128"/>
        <v>0.34710365853658537</v>
      </c>
      <c r="BF98" s="33" t="str">
        <f t="shared" si="129"/>
        <v>No</v>
      </c>
      <c r="BG98" s="20">
        <v>1.4514</v>
      </c>
      <c r="BH98" s="27">
        <f t="shared" si="130"/>
        <v>0.43209019947961835</v>
      </c>
      <c r="BI98" s="31" t="str">
        <f t="shared" si="131"/>
        <v>No</v>
      </c>
      <c r="BJ98" s="19">
        <v>0.19489999999999999</v>
      </c>
      <c r="BK98" s="35">
        <f t="shared" si="132"/>
        <v>7.7960000000000002E-2</v>
      </c>
      <c r="BL98" s="33" t="str">
        <f t="shared" si="133"/>
        <v>No</v>
      </c>
      <c r="BM98" s="20">
        <v>0.1094</v>
      </c>
      <c r="BN98" s="27">
        <f t="shared" si="134"/>
        <v>9.3038266482249873E-2</v>
      </c>
      <c r="BO98" s="31" t="str">
        <f t="shared" si="135"/>
        <v>No</v>
      </c>
      <c r="BP98" s="44">
        <f t="shared" si="136"/>
        <v>17.893749999999997</v>
      </c>
      <c r="BQ98" s="45">
        <f t="shared" si="137"/>
        <v>1.1314274169107748E-2</v>
      </c>
      <c r="BR98" s="44" t="str">
        <f t="shared" si="138"/>
        <v>No</v>
      </c>
      <c r="BS98" s="19">
        <v>3.2000000000000002E-3</v>
      </c>
      <c r="BT98" s="35">
        <f t="shared" si="139"/>
        <v>5.0801714557866329E-3</v>
      </c>
      <c r="BU98" s="33" t="str">
        <f t="shared" si="140"/>
        <v>No</v>
      </c>
      <c r="BV98" s="20">
        <v>2.4165999999999999</v>
      </c>
      <c r="BW98" s="27">
        <f t="shared" si="141"/>
        <v>0.90197336755976232</v>
      </c>
      <c r="BX98" s="31" t="str">
        <f t="shared" si="142"/>
        <v>No</v>
      </c>
      <c r="BY98" s="19">
        <v>2.5</v>
      </c>
      <c r="BZ98" s="35">
        <f t="shared" si="143"/>
        <v>1</v>
      </c>
      <c r="CA98" s="33" t="str">
        <f t="shared" si="144"/>
        <v>Yes</v>
      </c>
      <c r="CB98" s="20">
        <v>3.5000000000000003E-2</v>
      </c>
      <c r="CC98" s="27">
        <f t="shared" si="145"/>
        <v>6.9279493269992096E-2</v>
      </c>
      <c r="CD98" s="31" t="str">
        <f t="shared" si="146"/>
        <v>No</v>
      </c>
      <c r="CE98" s="19">
        <v>5.5500000000000001E-2</v>
      </c>
      <c r="CF98" s="35">
        <f t="shared" si="147"/>
        <v>2.6329844050416579E-2</v>
      </c>
      <c r="CG98" s="33" t="str">
        <f t="shared" si="148"/>
        <v>No</v>
      </c>
      <c r="CH98" s="20">
        <v>2.2499999999999999E-2</v>
      </c>
      <c r="CI98" s="27">
        <f t="shared" si="149"/>
        <v>2.583249243188698E-2</v>
      </c>
      <c r="CJ98" s="31" t="str">
        <f t="shared" si="150"/>
        <v>No</v>
      </c>
      <c r="CK98" s="19">
        <v>0.27360000000000001</v>
      </c>
      <c r="CL98" s="35">
        <f t="shared" si="151"/>
        <v>0.19287980260838913</v>
      </c>
      <c r="CM98" s="33" t="str">
        <f t="shared" si="152"/>
        <v>No</v>
      </c>
      <c r="CN98" s="20">
        <v>0</v>
      </c>
      <c r="CO98" s="27">
        <f t="shared" si="153"/>
        <v>0</v>
      </c>
      <c r="CP98" s="31" t="str">
        <f t="shared" si="154"/>
        <v>No</v>
      </c>
      <c r="CQ98" s="19">
        <v>0.35970000000000002</v>
      </c>
      <c r="CR98" s="35">
        <f t="shared" si="155"/>
        <v>0.63120269133725826</v>
      </c>
      <c r="CS98" s="33" t="str">
        <f t="shared" si="156"/>
        <v>No</v>
      </c>
      <c r="CT98" s="20">
        <v>0</v>
      </c>
      <c r="CU98" s="27">
        <f t="shared" si="157"/>
        <v>0</v>
      </c>
      <c r="CV98" s="31" t="str">
        <f t="shared" si="158"/>
        <v>No</v>
      </c>
      <c r="CW98" s="47">
        <f t="shared" si="159"/>
        <v>14.165249999999999</v>
      </c>
      <c r="CX98" s="48">
        <f t="shared" si="160"/>
        <v>0.56695489187134185</v>
      </c>
      <c r="CY98" s="47" t="str">
        <f t="shared" si="161"/>
        <v>No</v>
      </c>
      <c r="CZ98" s="19">
        <v>2.5</v>
      </c>
      <c r="DA98" s="35">
        <f t="shared" si="162"/>
        <v>1</v>
      </c>
      <c r="DB98" s="33" t="str">
        <f t="shared" si="163"/>
        <v>Yes</v>
      </c>
      <c r="DC98" s="20">
        <v>2.5</v>
      </c>
      <c r="DD98" s="27">
        <f t="shared" si="164"/>
        <v>1</v>
      </c>
      <c r="DE98" s="31" t="str">
        <f t="shared" si="165"/>
        <v>Yes</v>
      </c>
      <c r="DF98" s="19">
        <v>2.5</v>
      </c>
      <c r="DG98" s="35">
        <f t="shared" si="166"/>
        <v>1</v>
      </c>
      <c r="DH98" s="33" t="str">
        <f t="shared" si="167"/>
        <v>Yes</v>
      </c>
      <c r="DI98" s="20">
        <v>2.5</v>
      </c>
      <c r="DJ98" s="27">
        <f t="shared" si="168"/>
        <v>1</v>
      </c>
      <c r="DK98" s="31" t="str">
        <f t="shared" si="169"/>
        <v>Yes</v>
      </c>
      <c r="DL98" s="19">
        <v>0</v>
      </c>
      <c r="DM98" s="35">
        <f t="shared" si="170"/>
        <v>0</v>
      </c>
      <c r="DN98" s="33" t="str">
        <f t="shared" si="171"/>
        <v>No</v>
      </c>
      <c r="DO98" s="20">
        <v>2.5</v>
      </c>
      <c r="DP98" s="27">
        <f t="shared" si="172"/>
        <v>1</v>
      </c>
      <c r="DQ98" s="31" t="str">
        <f t="shared" si="173"/>
        <v>Yes</v>
      </c>
      <c r="DR98" s="19">
        <v>0.93640000000000001</v>
      </c>
      <c r="DS98" s="35">
        <f t="shared" si="174"/>
        <v>0.57560855667568234</v>
      </c>
      <c r="DT98" s="33" t="str">
        <f t="shared" si="175"/>
        <v>Yes</v>
      </c>
      <c r="DU98" s="20">
        <v>0.98780000000000001</v>
      </c>
      <c r="DV98" s="27">
        <f t="shared" si="176"/>
        <v>0.71907985731964774</v>
      </c>
      <c r="DW98" s="31" t="str">
        <f t="shared" si="177"/>
        <v>No</v>
      </c>
      <c r="DX98" s="19">
        <v>2.98E-2</v>
      </c>
      <c r="DY98" s="35">
        <f t="shared" si="178"/>
        <v>7.3057121843589118E-2</v>
      </c>
      <c r="DZ98" s="33" t="str">
        <f t="shared" si="179"/>
        <v>No</v>
      </c>
      <c r="EA98" s="20">
        <v>1.5769</v>
      </c>
      <c r="EB98" s="27">
        <f t="shared" si="180"/>
        <v>0.79609248788368336</v>
      </c>
      <c r="EC98" s="31" t="str">
        <f t="shared" si="181"/>
        <v>No</v>
      </c>
      <c r="ED98" s="50">
        <f t="shared" si="182"/>
        <v>40.077250000000006</v>
      </c>
      <c r="EE98" s="51">
        <f t="shared" si="183"/>
        <v>0.96928633763211491</v>
      </c>
      <c r="EF98" s="50" t="str">
        <f t="shared" si="184"/>
        <v>No</v>
      </c>
    </row>
    <row r="99" spans="1:136" x14ac:dyDescent="0.2">
      <c r="A99" s="3">
        <v>97</v>
      </c>
      <c r="B99" s="11" t="s">
        <v>47</v>
      </c>
      <c r="C99" s="11" t="s">
        <v>134</v>
      </c>
      <c r="D99" s="3">
        <v>3</v>
      </c>
      <c r="E99" s="19">
        <v>3.5000000000000001E-3</v>
      </c>
      <c r="F99" s="14">
        <f t="shared" ref="F99:F127" si="185">(E99-0)/(0.224-0)</f>
        <v>1.5625E-2</v>
      </c>
      <c r="G99" s="17" t="str">
        <f t="shared" si="94"/>
        <v>No</v>
      </c>
      <c r="H99" s="23">
        <v>3.3999999999999998E-3</v>
      </c>
      <c r="I99" s="27">
        <f t="shared" si="95"/>
        <v>2.7176085045160256E-3</v>
      </c>
      <c r="J99" s="31" t="str">
        <f t="shared" si="96"/>
        <v>No</v>
      </c>
      <c r="K99" s="30">
        <v>0</v>
      </c>
      <c r="L99" s="14">
        <f t="shared" si="97"/>
        <v>0</v>
      </c>
      <c r="M99" s="17" t="str">
        <f t="shared" si="98"/>
        <v>No</v>
      </c>
      <c r="N99" s="20">
        <v>0.20760000000000001</v>
      </c>
      <c r="O99" s="27">
        <f t="shared" si="99"/>
        <v>0.59128453432070638</v>
      </c>
      <c r="P99" s="31" t="str">
        <f t="shared" si="100"/>
        <v>No</v>
      </c>
      <c r="Q99" s="19">
        <v>6.0000000000000001E-3</v>
      </c>
      <c r="R99" s="14">
        <f t="shared" si="101"/>
        <v>2.3364485981308414E-2</v>
      </c>
      <c r="S99" s="17" t="str">
        <f t="shared" si="102"/>
        <v>No</v>
      </c>
      <c r="T99" s="20">
        <v>1.6554</v>
      </c>
      <c r="U99" s="27">
        <f t="shared" si="103"/>
        <v>0.83052378085490663</v>
      </c>
      <c r="V99" s="31" t="str">
        <f t="shared" si="104"/>
        <v>Yes</v>
      </c>
      <c r="W99" s="19">
        <v>1.7358</v>
      </c>
      <c r="X99" s="14">
        <f t="shared" si="105"/>
        <v>0.4736034872457216</v>
      </c>
      <c r="Y99" s="17" t="str">
        <f t="shared" si="106"/>
        <v>No</v>
      </c>
      <c r="Z99" s="20">
        <v>6.3100000000000003E-2</v>
      </c>
      <c r="AA99" s="27">
        <f t="shared" si="107"/>
        <v>5.260525218841184E-2</v>
      </c>
      <c r="AB99" s="31" t="str">
        <f t="shared" si="108"/>
        <v>No</v>
      </c>
      <c r="AC99" s="19">
        <v>0</v>
      </c>
      <c r="AD99" s="14">
        <f t="shared" si="109"/>
        <v>0</v>
      </c>
      <c r="AE99" s="17" t="str">
        <f t="shared" si="110"/>
        <v>No</v>
      </c>
      <c r="AF99" s="20">
        <v>1E-3</v>
      </c>
      <c r="AG99" s="27">
        <f t="shared" si="111"/>
        <v>7.763975155279503E-3</v>
      </c>
      <c r="AH99" s="31" t="str">
        <f t="shared" si="112"/>
        <v>No</v>
      </c>
      <c r="AI99" s="41">
        <f t="shared" si="113"/>
        <v>9.1895000000000007</v>
      </c>
      <c r="AJ99" s="42">
        <f t="shared" si="114"/>
        <v>0.40810089531680444</v>
      </c>
      <c r="AK99" s="41" t="str">
        <f t="shared" si="115"/>
        <v>No</v>
      </c>
      <c r="AL99" s="19">
        <v>2.4062999999999999</v>
      </c>
      <c r="AM99" s="35">
        <f t="shared" si="116"/>
        <v>1</v>
      </c>
      <c r="AN99" s="33" t="str">
        <f t="shared" si="117"/>
        <v>Yes</v>
      </c>
      <c r="AO99" s="20">
        <v>1.875</v>
      </c>
      <c r="AP99" s="27">
        <f t="shared" si="118"/>
        <v>0.75</v>
      </c>
      <c r="AQ99" s="31" t="str">
        <f t="shared" si="119"/>
        <v>Yes</v>
      </c>
      <c r="AR99" s="19">
        <v>2.3089</v>
      </c>
      <c r="AS99" s="35">
        <f t="shared" si="120"/>
        <v>0.92385563380281688</v>
      </c>
      <c r="AT99" s="33" t="str">
        <f t="shared" si="121"/>
        <v>No</v>
      </c>
      <c r="AU99" s="20">
        <v>0.51739999999999997</v>
      </c>
      <c r="AV99" s="27">
        <f t="shared" si="122"/>
        <v>0.35808133472367043</v>
      </c>
      <c r="AW99" s="31" t="str">
        <f t="shared" si="123"/>
        <v>No</v>
      </c>
      <c r="AX99" s="19">
        <v>0</v>
      </c>
      <c r="AY99" s="35">
        <f t="shared" si="124"/>
        <v>0</v>
      </c>
      <c r="AZ99" s="33" t="str">
        <f t="shared" si="125"/>
        <v>No</v>
      </c>
      <c r="BA99" s="20">
        <v>0</v>
      </c>
      <c r="BB99" s="27">
        <f t="shared" si="126"/>
        <v>0</v>
      </c>
      <c r="BC99" s="31" t="str">
        <f t="shared" si="127"/>
        <v>No</v>
      </c>
      <c r="BD99" s="19">
        <v>0</v>
      </c>
      <c r="BE99" s="35">
        <f t="shared" si="128"/>
        <v>0</v>
      </c>
      <c r="BF99" s="33" t="str">
        <f t="shared" si="129"/>
        <v>No</v>
      </c>
      <c r="BG99" s="20">
        <v>1.4637</v>
      </c>
      <c r="BH99" s="27">
        <f t="shared" si="130"/>
        <v>0.43920208152645268</v>
      </c>
      <c r="BI99" s="31" t="str">
        <f t="shared" si="131"/>
        <v>No</v>
      </c>
      <c r="BJ99" s="19">
        <v>0.21249999999999999</v>
      </c>
      <c r="BK99" s="35">
        <f t="shared" si="132"/>
        <v>8.4999999999999992E-2</v>
      </c>
      <c r="BL99" s="33" t="str">
        <f t="shared" si="133"/>
        <v>No</v>
      </c>
      <c r="BM99" s="20">
        <v>0.31269999999999998</v>
      </c>
      <c r="BN99" s="27">
        <f t="shared" si="134"/>
        <v>0.28049792531120327</v>
      </c>
      <c r="BO99" s="31" t="str">
        <f t="shared" si="135"/>
        <v>No</v>
      </c>
      <c r="BP99" s="44">
        <f t="shared" si="136"/>
        <v>22.741249999999997</v>
      </c>
      <c r="BQ99" s="45">
        <f t="shared" si="137"/>
        <v>0.40307101727447192</v>
      </c>
      <c r="BR99" s="44" t="str">
        <f t="shared" si="138"/>
        <v>No</v>
      </c>
      <c r="BS99" s="19">
        <v>0</v>
      </c>
      <c r="BT99" s="35">
        <f t="shared" si="139"/>
        <v>0</v>
      </c>
      <c r="BU99" s="33" t="str">
        <f t="shared" si="140"/>
        <v>No</v>
      </c>
      <c r="BV99" s="20">
        <v>2.4028999999999998</v>
      </c>
      <c r="BW99" s="27">
        <f t="shared" si="141"/>
        <v>0.87999358254452076</v>
      </c>
      <c r="BX99" s="31" t="str">
        <f t="shared" si="142"/>
        <v>No</v>
      </c>
      <c r="BY99" s="19">
        <v>2.5</v>
      </c>
      <c r="BZ99" s="35">
        <f t="shared" si="143"/>
        <v>1</v>
      </c>
      <c r="CA99" s="33" t="str">
        <f t="shared" si="144"/>
        <v>Yes</v>
      </c>
      <c r="CB99" s="20">
        <v>6.7799999999999999E-2</v>
      </c>
      <c r="CC99" s="27">
        <f t="shared" si="145"/>
        <v>0.13420427553444181</v>
      </c>
      <c r="CD99" s="31" t="str">
        <f t="shared" si="146"/>
        <v>No</v>
      </c>
      <c r="CE99" s="19">
        <v>6.2600000000000003E-2</v>
      </c>
      <c r="CF99" s="35">
        <f t="shared" si="147"/>
        <v>3.012176885280923E-2</v>
      </c>
      <c r="CG99" s="33" t="str">
        <f t="shared" si="148"/>
        <v>No</v>
      </c>
      <c r="CH99" s="20">
        <v>4.02E-2</v>
      </c>
      <c r="CI99" s="27">
        <f t="shared" si="149"/>
        <v>6.1553985872855703E-2</v>
      </c>
      <c r="CJ99" s="31" t="str">
        <f t="shared" si="150"/>
        <v>No</v>
      </c>
      <c r="CK99" s="19">
        <v>0</v>
      </c>
      <c r="CL99" s="35">
        <f t="shared" si="151"/>
        <v>0</v>
      </c>
      <c r="CM99" s="33" t="str">
        <f t="shared" si="152"/>
        <v>No</v>
      </c>
      <c r="CN99" s="20">
        <v>0</v>
      </c>
      <c r="CO99" s="27">
        <f t="shared" si="153"/>
        <v>0</v>
      </c>
      <c r="CP99" s="31" t="str">
        <f t="shared" si="154"/>
        <v>No</v>
      </c>
      <c r="CQ99" s="19">
        <v>0.3569</v>
      </c>
      <c r="CR99" s="35">
        <f t="shared" si="155"/>
        <v>0.62531539108494527</v>
      </c>
      <c r="CS99" s="33" t="str">
        <f t="shared" si="156"/>
        <v>No</v>
      </c>
      <c r="CT99" s="20">
        <v>5.3199999999999997E-2</v>
      </c>
      <c r="CU99" s="27">
        <f t="shared" si="157"/>
        <v>9.9105812220566303E-2</v>
      </c>
      <c r="CV99" s="31" t="str">
        <f t="shared" si="158"/>
        <v>No</v>
      </c>
      <c r="CW99" s="47">
        <f t="shared" si="159"/>
        <v>13.709</v>
      </c>
      <c r="CX99" s="48">
        <f t="shared" si="160"/>
        <v>0.53468427846444933</v>
      </c>
      <c r="CY99" s="47" t="str">
        <f t="shared" si="161"/>
        <v>No</v>
      </c>
      <c r="CZ99" s="19">
        <v>2.5</v>
      </c>
      <c r="DA99" s="35">
        <f t="shared" si="162"/>
        <v>1</v>
      </c>
      <c r="DB99" s="33" t="str">
        <f t="shared" si="163"/>
        <v>Yes</v>
      </c>
      <c r="DC99" s="20">
        <v>1</v>
      </c>
      <c r="DD99" s="27">
        <f t="shared" si="164"/>
        <v>0.4</v>
      </c>
      <c r="DE99" s="31" t="str">
        <f t="shared" si="165"/>
        <v>Yes</v>
      </c>
      <c r="DF99" s="19">
        <v>2.5</v>
      </c>
      <c r="DG99" s="35">
        <f t="shared" si="166"/>
        <v>1</v>
      </c>
      <c r="DH99" s="33" t="str">
        <f t="shared" si="167"/>
        <v>Yes</v>
      </c>
      <c r="DI99" s="20">
        <v>2.5</v>
      </c>
      <c r="DJ99" s="27">
        <f t="shared" si="168"/>
        <v>1</v>
      </c>
      <c r="DK99" s="31" t="str">
        <f t="shared" si="169"/>
        <v>Yes</v>
      </c>
      <c r="DL99" s="19">
        <v>0</v>
      </c>
      <c r="DM99" s="35">
        <f t="shared" si="170"/>
        <v>0</v>
      </c>
      <c r="DN99" s="33" t="str">
        <f t="shared" si="171"/>
        <v>No</v>
      </c>
      <c r="DO99" s="20">
        <v>2.5</v>
      </c>
      <c r="DP99" s="27">
        <f t="shared" si="172"/>
        <v>1</v>
      </c>
      <c r="DQ99" s="31" t="str">
        <f t="shared" si="173"/>
        <v>Yes</v>
      </c>
      <c r="DR99" s="19">
        <v>0</v>
      </c>
      <c r="DS99" s="35">
        <f t="shared" si="174"/>
        <v>0</v>
      </c>
      <c r="DT99" s="33" t="str">
        <f t="shared" si="175"/>
        <v>No</v>
      </c>
      <c r="DU99" s="20">
        <v>0</v>
      </c>
      <c r="DV99" s="27">
        <f t="shared" si="176"/>
        <v>0</v>
      </c>
      <c r="DW99" s="31" t="str">
        <f t="shared" si="177"/>
        <v>No</v>
      </c>
      <c r="DX99" s="19">
        <v>4.9700000000000001E-2</v>
      </c>
      <c r="DY99" s="35">
        <f t="shared" si="178"/>
        <v>0.12184358911497917</v>
      </c>
      <c r="DZ99" s="33" t="str">
        <f t="shared" si="179"/>
        <v>No</v>
      </c>
      <c r="EA99" s="20">
        <v>0.65</v>
      </c>
      <c r="EB99" s="27">
        <f t="shared" si="180"/>
        <v>0.32815024232633283</v>
      </c>
      <c r="EC99" s="31" t="str">
        <f t="shared" si="181"/>
        <v>No</v>
      </c>
      <c r="ED99" s="50">
        <f t="shared" si="182"/>
        <v>29.24925</v>
      </c>
      <c r="EE99" s="51">
        <f t="shared" si="183"/>
        <v>0.61930734671450272</v>
      </c>
      <c r="EF99" s="50" t="str">
        <f t="shared" si="184"/>
        <v>No</v>
      </c>
    </row>
    <row r="100" spans="1:136" x14ac:dyDescent="0.2">
      <c r="A100" s="3">
        <v>98</v>
      </c>
      <c r="B100" s="11" t="s">
        <v>48</v>
      </c>
      <c r="C100" s="11" t="s">
        <v>135</v>
      </c>
      <c r="D100" s="3">
        <v>3</v>
      </c>
      <c r="E100" s="19">
        <v>1.2999999999999999E-3</v>
      </c>
      <c r="F100" s="14">
        <f t="shared" si="185"/>
        <v>5.8035714285714279E-3</v>
      </c>
      <c r="G100" s="17" t="str">
        <f t="shared" si="94"/>
        <v>No</v>
      </c>
      <c r="H100" s="23">
        <v>0</v>
      </c>
      <c r="I100" s="27">
        <f t="shared" si="95"/>
        <v>0</v>
      </c>
      <c r="J100" s="31" t="str">
        <f t="shared" si="96"/>
        <v>No</v>
      </c>
      <c r="K100" s="30">
        <v>1.1999999999999999E-3</v>
      </c>
      <c r="L100" s="14">
        <f t="shared" si="97"/>
        <v>9.6680631646793407E-4</v>
      </c>
      <c r="M100" s="17" t="str">
        <f t="shared" si="98"/>
        <v>No</v>
      </c>
      <c r="N100" s="20">
        <v>5.5999999999999999E-3</v>
      </c>
      <c r="O100" s="27">
        <f t="shared" si="99"/>
        <v>1.5949871831387068E-2</v>
      </c>
      <c r="P100" s="31" t="str">
        <f t="shared" si="100"/>
        <v>No</v>
      </c>
      <c r="Q100" s="19">
        <v>0</v>
      </c>
      <c r="R100" s="14">
        <f t="shared" si="101"/>
        <v>0</v>
      </c>
      <c r="S100" s="17" t="str">
        <f t="shared" si="102"/>
        <v>No</v>
      </c>
      <c r="T100" s="20">
        <v>1.7567999999999999</v>
      </c>
      <c r="U100" s="27">
        <f t="shared" si="103"/>
        <v>0.88139674894641773</v>
      </c>
      <c r="V100" s="31" t="str">
        <f t="shared" si="104"/>
        <v>Yes</v>
      </c>
      <c r="W100" s="19">
        <v>1.9621999999999999</v>
      </c>
      <c r="X100" s="14">
        <f t="shared" si="105"/>
        <v>0.65636099451081675</v>
      </c>
      <c r="Y100" s="17" t="str">
        <f t="shared" si="106"/>
        <v>No</v>
      </c>
      <c r="Z100" s="20">
        <v>3.7900000000000003E-2</v>
      </c>
      <c r="AA100" s="27">
        <f t="shared" si="107"/>
        <v>3.1596498541058775E-2</v>
      </c>
      <c r="AB100" s="31" t="str">
        <f t="shared" si="108"/>
        <v>No</v>
      </c>
      <c r="AC100" s="19">
        <v>0</v>
      </c>
      <c r="AD100" s="14">
        <f t="shared" si="109"/>
        <v>0</v>
      </c>
      <c r="AE100" s="17" t="str">
        <f t="shared" si="110"/>
        <v>No</v>
      </c>
      <c r="AF100" s="20">
        <v>0</v>
      </c>
      <c r="AG100" s="27">
        <f t="shared" si="111"/>
        <v>0</v>
      </c>
      <c r="AH100" s="31" t="str">
        <f t="shared" si="112"/>
        <v>No</v>
      </c>
      <c r="AI100" s="41">
        <f t="shared" si="113"/>
        <v>9.4124999999999996</v>
      </c>
      <c r="AJ100" s="42">
        <f t="shared" si="114"/>
        <v>0.42729855371900821</v>
      </c>
      <c r="AK100" s="41" t="str">
        <f t="shared" si="115"/>
        <v>No</v>
      </c>
      <c r="AL100" s="19">
        <v>2.4062999999999999</v>
      </c>
      <c r="AM100" s="35">
        <f t="shared" si="116"/>
        <v>1</v>
      </c>
      <c r="AN100" s="33" t="str">
        <f t="shared" si="117"/>
        <v>Yes</v>
      </c>
      <c r="AO100" s="20">
        <v>0.625</v>
      </c>
      <c r="AP100" s="27">
        <f t="shared" si="118"/>
        <v>0.25</v>
      </c>
      <c r="AQ100" s="31" t="str">
        <f t="shared" si="119"/>
        <v>Yes</v>
      </c>
      <c r="AR100" s="19">
        <v>2.1383000000000001</v>
      </c>
      <c r="AS100" s="35">
        <f t="shared" si="120"/>
        <v>0.85559379001280411</v>
      </c>
      <c r="AT100" s="33" t="str">
        <f t="shared" si="121"/>
        <v>No</v>
      </c>
      <c r="AU100" s="20">
        <v>0.69620000000000004</v>
      </c>
      <c r="AV100" s="27">
        <f t="shared" si="122"/>
        <v>0.54452554744525539</v>
      </c>
      <c r="AW100" s="31" t="str">
        <f t="shared" si="123"/>
        <v>No</v>
      </c>
      <c r="AX100" s="19">
        <v>2.6200000000000001E-2</v>
      </c>
      <c r="AY100" s="35">
        <f t="shared" si="124"/>
        <v>4.3959731543624161E-2</v>
      </c>
      <c r="AZ100" s="33" t="str">
        <f t="shared" si="125"/>
        <v>No</v>
      </c>
      <c r="BA100" s="20">
        <v>0</v>
      </c>
      <c r="BB100" s="27">
        <f t="shared" si="126"/>
        <v>0</v>
      </c>
      <c r="BC100" s="31" t="str">
        <f t="shared" si="127"/>
        <v>No</v>
      </c>
      <c r="BD100" s="19">
        <v>0</v>
      </c>
      <c r="BE100" s="35">
        <f t="shared" si="128"/>
        <v>0</v>
      </c>
      <c r="BF100" s="33" t="str">
        <f t="shared" si="129"/>
        <v>No</v>
      </c>
      <c r="BG100" s="20">
        <v>1.4575</v>
      </c>
      <c r="BH100" s="27">
        <f t="shared" si="130"/>
        <v>0.43561723041341427</v>
      </c>
      <c r="BI100" s="31" t="str">
        <f t="shared" si="131"/>
        <v>No</v>
      </c>
      <c r="BJ100" s="19">
        <v>0.3301</v>
      </c>
      <c r="BK100" s="35">
        <f t="shared" si="132"/>
        <v>0.13203999999999999</v>
      </c>
      <c r="BL100" s="33" t="str">
        <f t="shared" si="133"/>
        <v>No</v>
      </c>
      <c r="BM100" s="20">
        <v>0.19089999999999999</v>
      </c>
      <c r="BN100" s="27">
        <f t="shared" si="134"/>
        <v>0.16818810511756568</v>
      </c>
      <c r="BO100" s="31" t="str">
        <f t="shared" si="135"/>
        <v>No</v>
      </c>
      <c r="BP100" s="44">
        <f t="shared" si="136"/>
        <v>19.676250000000003</v>
      </c>
      <c r="BQ100" s="45">
        <f t="shared" si="137"/>
        <v>0.15536922921507246</v>
      </c>
      <c r="BR100" s="44" t="str">
        <f t="shared" si="138"/>
        <v>No</v>
      </c>
      <c r="BS100" s="19">
        <v>2.9999999999999997E-4</v>
      </c>
      <c r="BT100" s="35">
        <f t="shared" si="139"/>
        <v>4.7626607397999675E-4</v>
      </c>
      <c r="BU100" s="33" t="str">
        <f t="shared" si="140"/>
        <v>No</v>
      </c>
      <c r="BV100" s="20">
        <v>2.3919000000000001</v>
      </c>
      <c r="BW100" s="27">
        <f t="shared" si="141"/>
        <v>0.86234557997753913</v>
      </c>
      <c r="BX100" s="31" t="str">
        <f t="shared" si="142"/>
        <v>No</v>
      </c>
      <c r="BY100" s="19">
        <v>2.5</v>
      </c>
      <c r="BZ100" s="35">
        <f t="shared" si="143"/>
        <v>1</v>
      </c>
      <c r="CA100" s="33" t="str">
        <f t="shared" si="144"/>
        <v>Yes</v>
      </c>
      <c r="CB100" s="20">
        <v>2.5100000000000001E-2</v>
      </c>
      <c r="CC100" s="27">
        <f t="shared" si="145"/>
        <v>4.9683293745051468E-2</v>
      </c>
      <c r="CD100" s="31" t="str">
        <f t="shared" si="146"/>
        <v>No</v>
      </c>
      <c r="CE100" s="19">
        <v>1.83E-2</v>
      </c>
      <c r="CF100" s="35">
        <f t="shared" si="147"/>
        <v>6.4622943815424048E-3</v>
      </c>
      <c r="CG100" s="33" t="str">
        <f t="shared" si="148"/>
        <v>No</v>
      </c>
      <c r="CH100" s="20">
        <v>6.7100000000000007E-2</v>
      </c>
      <c r="CI100" s="27">
        <f t="shared" si="149"/>
        <v>0.11584258324924321</v>
      </c>
      <c r="CJ100" s="31" t="str">
        <f t="shared" si="150"/>
        <v>No</v>
      </c>
      <c r="CK100" s="19">
        <v>0</v>
      </c>
      <c r="CL100" s="35">
        <f t="shared" si="151"/>
        <v>0</v>
      </c>
      <c r="CM100" s="33" t="str">
        <f t="shared" si="152"/>
        <v>No</v>
      </c>
      <c r="CN100" s="20">
        <v>0</v>
      </c>
      <c r="CO100" s="27">
        <f t="shared" si="153"/>
        <v>0</v>
      </c>
      <c r="CP100" s="31" t="str">
        <f t="shared" si="154"/>
        <v>No</v>
      </c>
      <c r="CQ100" s="19">
        <v>0.3569</v>
      </c>
      <c r="CR100" s="35">
        <f t="shared" si="155"/>
        <v>0.62531539108494527</v>
      </c>
      <c r="CS100" s="33" t="str">
        <f t="shared" si="156"/>
        <v>No</v>
      </c>
      <c r="CT100" s="20">
        <v>0</v>
      </c>
      <c r="CU100" s="27">
        <f t="shared" si="157"/>
        <v>0</v>
      </c>
      <c r="CV100" s="31" t="str">
        <f t="shared" si="158"/>
        <v>No</v>
      </c>
      <c r="CW100" s="47">
        <f t="shared" si="159"/>
        <v>13.398999999999999</v>
      </c>
      <c r="CX100" s="48">
        <f t="shared" si="160"/>
        <v>0.51275794387565643</v>
      </c>
      <c r="CY100" s="47" t="str">
        <f t="shared" si="161"/>
        <v>No</v>
      </c>
      <c r="CZ100" s="19">
        <v>2.5</v>
      </c>
      <c r="DA100" s="35">
        <f t="shared" si="162"/>
        <v>1</v>
      </c>
      <c r="DB100" s="33" t="str">
        <f t="shared" si="163"/>
        <v>Yes</v>
      </c>
      <c r="DC100" s="20">
        <v>2.5</v>
      </c>
      <c r="DD100" s="27">
        <f t="shared" si="164"/>
        <v>1</v>
      </c>
      <c r="DE100" s="31" t="str">
        <f t="shared" si="165"/>
        <v>Yes</v>
      </c>
      <c r="DF100" s="19">
        <v>2.5</v>
      </c>
      <c r="DG100" s="35">
        <f t="shared" si="166"/>
        <v>1</v>
      </c>
      <c r="DH100" s="33" t="str">
        <f t="shared" si="167"/>
        <v>Yes</v>
      </c>
      <c r="DI100" s="20">
        <v>2.5</v>
      </c>
      <c r="DJ100" s="27">
        <f t="shared" si="168"/>
        <v>1</v>
      </c>
      <c r="DK100" s="31" t="str">
        <f t="shared" si="169"/>
        <v>Yes</v>
      </c>
      <c r="DL100" s="19">
        <v>0</v>
      </c>
      <c r="DM100" s="35">
        <f t="shared" si="170"/>
        <v>0</v>
      </c>
      <c r="DN100" s="33" t="str">
        <f t="shared" si="171"/>
        <v>No</v>
      </c>
      <c r="DO100" s="20">
        <v>2.5</v>
      </c>
      <c r="DP100" s="27">
        <f t="shared" si="172"/>
        <v>1</v>
      </c>
      <c r="DQ100" s="31" t="str">
        <f t="shared" si="173"/>
        <v>Yes</v>
      </c>
      <c r="DR100" s="19">
        <v>0.85860000000000003</v>
      </c>
      <c r="DS100" s="35">
        <f t="shared" si="174"/>
        <v>0.52778460781903125</v>
      </c>
      <c r="DT100" s="33" t="str">
        <f t="shared" si="175"/>
        <v>No</v>
      </c>
      <c r="DU100" s="20">
        <v>0.69440000000000002</v>
      </c>
      <c r="DV100" s="27">
        <f t="shared" si="176"/>
        <v>0.50549610540875012</v>
      </c>
      <c r="DW100" s="31" t="str">
        <f t="shared" si="177"/>
        <v>No</v>
      </c>
      <c r="DX100" s="19">
        <v>0</v>
      </c>
      <c r="DY100" s="35">
        <f t="shared" si="178"/>
        <v>0</v>
      </c>
      <c r="DZ100" s="33" t="str">
        <f t="shared" si="179"/>
        <v>No</v>
      </c>
      <c r="EA100" s="20">
        <v>0.55500000000000005</v>
      </c>
      <c r="EB100" s="27">
        <f t="shared" si="180"/>
        <v>0.28018982229402267</v>
      </c>
      <c r="EC100" s="31" t="str">
        <f t="shared" si="181"/>
        <v>No</v>
      </c>
      <c r="ED100" s="50">
        <f t="shared" si="182"/>
        <v>36.520000000000003</v>
      </c>
      <c r="EE100" s="51">
        <f t="shared" si="183"/>
        <v>0.85431009405604574</v>
      </c>
      <c r="EF100" s="50" t="str">
        <f t="shared" si="184"/>
        <v>No</v>
      </c>
    </row>
    <row r="101" spans="1:136" x14ac:dyDescent="0.2">
      <c r="A101" s="3">
        <v>99</v>
      </c>
      <c r="B101" s="11" t="s">
        <v>47</v>
      </c>
      <c r="C101" s="11" t="s">
        <v>136</v>
      </c>
      <c r="D101" s="3">
        <v>3</v>
      </c>
      <c r="E101" s="17">
        <v>4.0000000000000002E-4</v>
      </c>
      <c r="F101" s="14">
        <f t="shared" si="185"/>
        <v>1.7857142857142857E-3</v>
      </c>
      <c r="G101" s="17" t="str">
        <f t="shared" si="94"/>
        <v>No</v>
      </c>
      <c r="H101" s="22">
        <v>0</v>
      </c>
      <c r="I101" s="27">
        <f t="shared" si="95"/>
        <v>0</v>
      </c>
      <c r="J101" s="31" t="str">
        <f t="shared" si="96"/>
        <v>No</v>
      </c>
      <c r="K101" s="29">
        <v>4.9599999999999998E-2</v>
      </c>
      <c r="L101" s="14">
        <f t="shared" si="97"/>
        <v>3.9961327747341277E-2</v>
      </c>
      <c r="M101" s="17" t="str">
        <f t="shared" si="98"/>
        <v>No</v>
      </c>
      <c r="N101" s="18">
        <v>3.5999999999999999E-3</v>
      </c>
      <c r="O101" s="27">
        <f t="shared" si="99"/>
        <v>1.0253489034463116E-2</v>
      </c>
      <c r="P101" s="31" t="str">
        <f t="shared" si="100"/>
        <v>No</v>
      </c>
      <c r="Q101" s="17">
        <v>1.14E-2</v>
      </c>
      <c r="R101" s="14">
        <f t="shared" si="101"/>
        <v>4.4392523364485986E-2</v>
      </c>
      <c r="S101" s="17" t="str">
        <f t="shared" si="102"/>
        <v>No</v>
      </c>
      <c r="T101" s="18">
        <v>1.6554</v>
      </c>
      <c r="U101" s="27">
        <f t="shared" si="103"/>
        <v>0.83052378085490663</v>
      </c>
      <c r="V101" s="31" t="str">
        <f t="shared" si="104"/>
        <v>Yes</v>
      </c>
      <c r="W101" s="17">
        <v>1.2082999999999999</v>
      </c>
      <c r="X101" s="14">
        <f t="shared" si="105"/>
        <v>4.778818211172095E-2</v>
      </c>
      <c r="Y101" s="17" t="str">
        <f t="shared" si="106"/>
        <v>No</v>
      </c>
      <c r="Z101" s="18">
        <v>5.0500000000000003E-2</v>
      </c>
      <c r="AA101" s="27">
        <f t="shared" si="107"/>
        <v>4.2100875364735307E-2</v>
      </c>
      <c r="AB101" s="31" t="str">
        <f t="shared" si="108"/>
        <v>No</v>
      </c>
      <c r="AC101" s="17">
        <v>8.0000000000000004E-4</v>
      </c>
      <c r="AD101" s="14">
        <f t="shared" si="109"/>
        <v>2.0434227330779057E-3</v>
      </c>
      <c r="AE101" s="17" t="str">
        <f t="shared" si="110"/>
        <v>No</v>
      </c>
      <c r="AF101" s="18">
        <v>0</v>
      </c>
      <c r="AG101" s="27">
        <f t="shared" si="111"/>
        <v>0</v>
      </c>
      <c r="AH101" s="31" t="str">
        <f t="shared" si="112"/>
        <v>No</v>
      </c>
      <c r="AI101" s="41">
        <f t="shared" si="113"/>
        <v>7.4499999999999984</v>
      </c>
      <c r="AJ101" s="42">
        <f t="shared" si="114"/>
        <v>0.25835055096418719</v>
      </c>
      <c r="AK101" s="41" t="str">
        <f t="shared" si="115"/>
        <v>No</v>
      </c>
      <c r="AL101" s="17">
        <v>2.375</v>
      </c>
      <c r="AM101" s="35">
        <f t="shared" si="116"/>
        <v>0.9729309002853932</v>
      </c>
      <c r="AN101" s="33" t="str">
        <f t="shared" si="117"/>
        <v>Yes</v>
      </c>
      <c r="AO101" s="18">
        <v>1.875</v>
      </c>
      <c r="AP101" s="27">
        <f t="shared" si="118"/>
        <v>0.75</v>
      </c>
      <c r="AQ101" s="31" t="str">
        <f t="shared" si="119"/>
        <v>Yes</v>
      </c>
      <c r="AR101" s="17">
        <v>2.3847999999999998</v>
      </c>
      <c r="AS101" s="35">
        <f t="shared" si="120"/>
        <v>0.9542253521126759</v>
      </c>
      <c r="AT101" s="33" t="str">
        <f t="shared" si="121"/>
        <v>No</v>
      </c>
      <c r="AU101" s="18">
        <v>0.58230000000000004</v>
      </c>
      <c r="AV101" s="27">
        <f t="shared" si="122"/>
        <v>0.42575599582898854</v>
      </c>
      <c r="AW101" s="31" t="str">
        <f t="shared" si="123"/>
        <v>No</v>
      </c>
      <c r="AX101" s="17">
        <v>5.1299999999999998E-2</v>
      </c>
      <c r="AY101" s="35">
        <f t="shared" si="124"/>
        <v>8.6073825503355711E-2</v>
      </c>
      <c r="AZ101" s="33" t="str">
        <f t="shared" si="125"/>
        <v>No</v>
      </c>
      <c r="BA101" s="18">
        <v>0</v>
      </c>
      <c r="BB101" s="27">
        <f t="shared" si="126"/>
        <v>0</v>
      </c>
      <c r="BC101" s="31" t="str">
        <f t="shared" si="127"/>
        <v>No</v>
      </c>
      <c r="BD101" s="17">
        <v>0</v>
      </c>
      <c r="BE101" s="35">
        <f t="shared" si="128"/>
        <v>0</v>
      </c>
      <c r="BF101" s="33" t="str">
        <f t="shared" si="129"/>
        <v>No</v>
      </c>
      <c r="BG101" s="18">
        <v>1.3642000000000001</v>
      </c>
      <c r="BH101" s="27">
        <f t="shared" si="130"/>
        <v>0.38167100318010988</v>
      </c>
      <c r="BI101" s="31" t="str">
        <f t="shared" si="131"/>
        <v>No</v>
      </c>
      <c r="BJ101" s="17">
        <v>0.2366</v>
      </c>
      <c r="BK101" s="35">
        <f t="shared" si="132"/>
        <v>9.4640000000000002E-2</v>
      </c>
      <c r="BL101" s="33" t="str">
        <f t="shared" si="133"/>
        <v>No</v>
      </c>
      <c r="BM101" s="18">
        <v>0.21310000000000001</v>
      </c>
      <c r="BN101" s="27">
        <f t="shared" si="134"/>
        <v>0.18865836791147994</v>
      </c>
      <c r="BO101" s="31" t="str">
        <f t="shared" si="135"/>
        <v>No</v>
      </c>
      <c r="BP101" s="44">
        <f t="shared" si="136"/>
        <v>22.705749999999998</v>
      </c>
      <c r="BQ101" s="45">
        <f t="shared" si="137"/>
        <v>0.40020204061016246</v>
      </c>
      <c r="BR101" s="44" t="str">
        <f t="shared" si="138"/>
        <v>No</v>
      </c>
      <c r="BS101" s="17">
        <v>1.1999999999999999E-3</v>
      </c>
      <c r="BT101" s="35">
        <f t="shared" si="139"/>
        <v>1.905064295919987E-3</v>
      </c>
      <c r="BU101" s="33" t="str">
        <f t="shared" si="140"/>
        <v>No</v>
      </c>
      <c r="BV101" s="18">
        <v>2.4477000000000002</v>
      </c>
      <c r="BW101" s="27">
        <f t="shared" si="141"/>
        <v>0.95186908390823066</v>
      </c>
      <c r="BX101" s="31" t="str">
        <f t="shared" si="142"/>
        <v>No</v>
      </c>
      <c r="BY101" s="17">
        <v>2.5</v>
      </c>
      <c r="BZ101" s="35">
        <f t="shared" si="143"/>
        <v>1</v>
      </c>
      <c r="CA101" s="33" t="str">
        <f t="shared" si="144"/>
        <v>Yes</v>
      </c>
      <c r="CB101" s="18">
        <v>1.1000000000000001E-3</v>
      </c>
      <c r="CC101" s="27">
        <f t="shared" si="145"/>
        <v>2.1773555027711799E-3</v>
      </c>
      <c r="CD101" s="31" t="str">
        <f t="shared" si="146"/>
        <v>No</v>
      </c>
      <c r="CE101" s="17">
        <v>0.2137</v>
      </c>
      <c r="CF101" s="35">
        <f t="shared" si="147"/>
        <v>0.11082033753471479</v>
      </c>
      <c r="CG101" s="33" t="str">
        <f t="shared" si="148"/>
        <v>No</v>
      </c>
      <c r="CH101" s="18">
        <v>4.19E-2</v>
      </c>
      <c r="CI101" s="27">
        <f t="shared" si="149"/>
        <v>6.4984863773965687E-2</v>
      </c>
      <c r="CJ101" s="31" t="str">
        <f t="shared" si="150"/>
        <v>No</v>
      </c>
      <c r="CK101" s="17">
        <v>6.9000000000000006E-2</v>
      </c>
      <c r="CL101" s="35">
        <f t="shared" si="151"/>
        <v>4.8642932675361301E-2</v>
      </c>
      <c r="CM101" s="33" t="str">
        <f t="shared" si="152"/>
        <v>No</v>
      </c>
      <c r="CN101" s="18">
        <v>4.7999999999999996E-3</v>
      </c>
      <c r="CO101" s="27">
        <f t="shared" si="153"/>
        <v>2.3088023088023085E-2</v>
      </c>
      <c r="CP101" s="31" t="str">
        <f t="shared" si="154"/>
        <v>No</v>
      </c>
      <c r="CQ101" s="17">
        <v>0.31059999999999999</v>
      </c>
      <c r="CR101" s="35">
        <f t="shared" si="155"/>
        <v>0.52796467619848608</v>
      </c>
      <c r="CS101" s="33" t="str">
        <f t="shared" si="156"/>
        <v>No</v>
      </c>
      <c r="CT101" s="18">
        <v>5.3199999999999997E-2</v>
      </c>
      <c r="CU101" s="27">
        <f t="shared" si="157"/>
        <v>9.9105812220566303E-2</v>
      </c>
      <c r="CV101" s="31" t="str">
        <f t="shared" si="158"/>
        <v>No</v>
      </c>
      <c r="CW101" s="47">
        <f t="shared" si="159"/>
        <v>14.108000000000001</v>
      </c>
      <c r="CX101" s="48">
        <f t="shared" si="160"/>
        <v>0.56290559298357301</v>
      </c>
      <c r="CY101" s="47" t="str">
        <f t="shared" si="161"/>
        <v>No</v>
      </c>
      <c r="CZ101" s="17">
        <v>0</v>
      </c>
      <c r="DA101" s="35">
        <f t="shared" si="162"/>
        <v>0</v>
      </c>
      <c r="DB101" s="33" t="str">
        <f t="shared" si="163"/>
        <v>No</v>
      </c>
      <c r="DC101" s="18">
        <v>2.5</v>
      </c>
      <c r="DD101" s="27">
        <f t="shared" si="164"/>
        <v>1</v>
      </c>
      <c r="DE101" s="31" t="str">
        <f t="shared" si="165"/>
        <v>Yes</v>
      </c>
      <c r="DF101" s="17">
        <v>2.5</v>
      </c>
      <c r="DG101" s="35">
        <f t="shared" si="166"/>
        <v>1</v>
      </c>
      <c r="DH101" s="33" t="str">
        <f t="shared" si="167"/>
        <v>Yes</v>
      </c>
      <c r="DI101" s="18">
        <v>2.5</v>
      </c>
      <c r="DJ101" s="27">
        <f t="shared" si="168"/>
        <v>1</v>
      </c>
      <c r="DK101" s="31" t="str">
        <f t="shared" si="169"/>
        <v>Yes</v>
      </c>
      <c r="DL101" s="17">
        <v>2.3999999999999998E-3</v>
      </c>
      <c r="DM101" s="35">
        <f t="shared" si="170"/>
        <v>2.6966292134831461E-2</v>
      </c>
      <c r="DN101" s="33" t="str">
        <f t="shared" si="171"/>
        <v>No</v>
      </c>
      <c r="DO101" s="18">
        <v>2.5</v>
      </c>
      <c r="DP101" s="27">
        <f t="shared" si="172"/>
        <v>1</v>
      </c>
      <c r="DQ101" s="31" t="str">
        <f t="shared" si="173"/>
        <v>Yes</v>
      </c>
      <c r="DR101" s="17">
        <v>0.83330000000000004</v>
      </c>
      <c r="DS101" s="35">
        <f t="shared" si="174"/>
        <v>0.51223260388492753</v>
      </c>
      <c r="DT101" s="33" t="str">
        <f t="shared" si="175"/>
        <v>No</v>
      </c>
      <c r="DU101" s="18">
        <v>0.27779999999999999</v>
      </c>
      <c r="DV101" s="27">
        <f t="shared" si="176"/>
        <v>0.20222756060275171</v>
      </c>
      <c r="DW101" s="31" t="str">
        <f t="shared" si="177"/>
        <v>No</v>
      </c>
      <c r="DX101" s="17">
        <v>5.1299999999999998E-2</v>
      </c>
      <c r="DY101" s="35">
        <f t="shared" si="178"/>
        <v>0.12576611914684971</v>
      </c>
      <c r="DZ101" s="33" t="str">
        <f t="shared" si="179"/>
        <v>No</v>
      </c>
      <c r="EA101" s="18">
        <v>1.5</v>
      </c>
      <c r="EB101" s="27">
        <f t="shared" si="180"/>
        <v>0.75726978998384498</v>
      </c>
      <c r="EC101" s="31" t="str">
        <f t="shared" si="181"/>
        <v>No</v>
      </c>
      <c r="ED101" s="50">
        <f t="shared" si="182"/>
        <v>31.662000000000003</v>
      </c>
      <c r="EE101" s="51">
        <f t="shared" si="183"/>
        <v>0.69729144445521829</v>
      </c>
      <c r="EF101" s="50" t="str">
        <f t="shared" si="184"/>
        <v>No</v>
      </c>
    </row>
    <row r="102" spans="1:136" x14ac:dyDescent="0.2">
      <c r="A102" s="3">
        <v>100</v>
      </c>
      <c r="B102" s="11" t="s">
        <v>48</v>
      </c>
      <c r="C102" s="11" t="s">
        <v>137</v>
      </c>
      <c r="D102" s="3">
        <v>3</v>
      </c>
      <c r="E102" s="19">
        <v>1.1999999999999999E-3</v>
      </c>
      <c r="F102" s="14">
        <f t="shared" si="185"/>
        <v>5.3571428571428563E-3</v>
      </c>
      <c r="G102" s="17" t="str">
        <f t="shared" si="94"/>
        <v>No</v>
      </c>
      <c r="H102" s="23">
        <v>0</v>
      </c>
      <c r="I102" s="27">
        <f t="shared" si="95"/>
        <v>0</v>
      </c>
      <c r="J102" s="31" t="str">
        <f t="shared" si="96"/>
        <v>No</v>
      </c>
      <c r="K102" s="30">
        <v>0.18129999999999999</v>
      </c>
      <c r="L102" s="14">
        <f t="shared" si="97"/>
        <v>0.14606832097969705</v>
      </c>
      <c r="M102" s="17" t="str">
        <f t="shared" si="98"/>
        <v>No</v>
      </c>
      <c r="N102" s="20">
        <v>7.0599999999999996E-2</v>
      </c>
      <c r="O102" s="27">
        <f t="shared" si="99"/>
        <v>0.20108231273141552</v>
      </c>
      <c r="P102" s="31" t="str">
        <f t="shared" si="100"/>
        <v>No</v>
      </c>
      <c r="Q102" s="19">
        <v>0</v>
      </c>
      <c r="R102" s="14">
        <f t="shared" si="101"/>
        <v>0</v>
      </c>
      <c r="S102" s="17" t="str">
        <f t="shared" si="102"/>
        <v>No</v>
      </c>
      <c r="T102" s="20">
        <v>1.7567999999999999</v>
      </c>
      <c r="U102" s="27">
        <f t="shared" si="103"/>
        <v>0.88139674894641773</v>
      </c>
      <c r="V102" s="31" t="str">
        <f t="shared" si="104"/>
        <v>Yes</v>
      </c>
      <c r="W102" s="19">
        <v>1.5119</v>
      </c>
      <c r="X102" s="14">
        <f t="shared" si="105"/>
        <v>0.29286406199547949</v>
      </c>
      <c r="Y102" s="17" t="str">
        <f t="shared" si="106"/>
        <v>No</v>
      </c>
      <c r="Z102" s="20">
        <v>5.0500000000000003E-2</v>
      </c>
      <c r="AA102" s="27">
        <f t="shared" si="107"/>
        <v>4.2100875364735307E-2</v>
      </c>
      <c r="AB102" s="31" t="str">
        <f t="shared" si="108"/>
        <v>No</v>
      </c>
      <c r="AC102" s="19">
        <v>0</v>
      </c>
      <c r="AD102" s="14">
        <f t="shared" si="109"/>
        <v>0</v>
      </c>
      <c r="AE102" s="17" t="str">
        <f t="shared" si="110"/>
        <v>No</v>
      </c>
      <c r="AF102" s="20">
        <v>2.1600000000000001E-2</v>
      </c>
      <c r="AG102" s="27">
        <f t="shared" si="111"/>
        <v>0.16770186335403728</v>
      </c>
      <c r="AH102" s="31" t="str">
        <f t="shared" si="112"/>
        <v>No</v>
      </c>
      <c r="AI102" s="41">
        <f t="shared" si="113"/>
        <v>8.98475</v>
      </c>
      <c r="AJ102" s="42">
        <f t="shared" si="114"/>
        <v>0.39047434573002754</v>
      </c>
      <c r="AK102" s="41" t="str">
        <f t="shared" si="115"/>
        <v>No</v>
      </c>
      <c r="AL102" s="19">
        <v>2.3125</v>
      </c>
      <c r="AM102" s="35">
        <f t="shared" si="116"/>
        <v>0.91887918360287135</v>
      </c>
      <c r="AN102" s="33" t="str">
        <f t="shared" si="117"/>
        <v>Yes</v>
      </c>
      <c r="AO102" s="20">
        <v>1.25</v>
      </c>
      <c r="AP102" s="27">
        <f t="shared" si="118"/>
        <v>0.5</v>
      </c>
      <c r="AQ102" s="31" t="str">
        <f t="shared" si="119"/>
        <v>Yes</v>
      </c>
      <c r="AR102" s="19">
        <v>2.0459000000000001</v>
      </c>
      <c r="AS102" s="35">
        <f t="shared" si="120"/>
        <v>0.81862195902688861</v>
      </c>
      <c r="AT102" s="33" t="str">
        <f t="shared" si="121"/>
        <v>No</v>
      </c>
      <c r="AU102" s="20">
        <v>0.33160000000000001</v>
      </c>
      <c r="AV102" s="27">
        <f t="shared" si="122"/>
        <v>0.16433785192909281</v>
      </c>
      <c r="AW102" s="31" t="str">
        <f t="shared" si="123"/>
        <v>No</v>
      </c>
      <c r="AX102" s="19">
        <v>5.0999999999999997E-2</v>
      </c>
      <c r="AY102" s="35">
        <f t="shared" si="124"/>
        <v>8.557046979865772E-2</v>
      </c>
      <c r="AZ102" s="33" t="str">
        <f t="shared" si="125"/>
        <v>No</v>
      </c>
      <c r="BA102" s="20">
        <v>0.1671</v>
      </c>
      <c r="BB102" s="27">
        <f t="shared" si="126"/>
        <v>0.25472560975609754</v>
      </c>
      <c r="BC102" s="31" t="str">
        <f t="shared" si="127"/>
        <v>No</v>
      </c>
      <c r="BD102" s="19">
        <v>0.1671</v>
      </c>
      <c r="BE102" s="35">
        <f t="shared" si="128"/>
        <v>0.25472560975609754</v>
      </c>
      <c r="BF102" s="33" t="str">
        <f t="shared" si="129"/>
        <v>No</v>
      </c>
      <c r="BG102" s="20">
        <v>1.5222</v>
      </c>
      <c r="BH102" s="27">
        <f t="shared" si="130"/>
        <v>0.47302688638334772</v>
      </c>
      <c r="BI102" s="31" t="str">
        <f t="shared" si="131"/>
        <v>No</v>
      </c>
      <c r="BJ102" s="19">
        <v>0.26019999999999999</v>
      </c>
      <c r="BK102" s="35">
        <f t="shared" si="132"/>
        <v>0.10407999999999999</v>
      </c>
      <c r="BL102" s="33" t="str">
        <f t="shared" si="133"/>
        <v>No</v>
      </c>
      <c r="BM102" s="20">
        <v>0.19589999999999999</v>
      </c>
      <c r="BN102" s="27">
        <f t="shared" si="134"/>
        <v>0.17279852466574455</v>
      </c>
      <c r="BO102" s="31" t="str">
        <f t="shared" si="135"/>
        <v>No</v>
      </c>
      <c r="BP102" s="44">
        <f t="shared" si="136"/>
        <v>20.758750000000003</v>
      </c>
      <c r="BQ102" s="45">
        <f t="shared" si="137"/>
        <v>0.24285281341549669</v>
      </c>
      <c r="BR102" s="44" t="str">
        <f t="shared" si="138"/>
        <v>No</v>
      </c>
      <c r="BS102" s="19">
        <v>5.0000000000000001E-4</v>
      </c>
      <c r="BT102" s="35">
        <f t="shared" si="139"/>
        <v>7.9377678996666136E-4</v>
      </c>
      <c r="BU102" s="33" t="str">
        <f t="shared" si="140"/>
        <v>No</v>
      </c>
      <c r="BV102" s="20">
        <v>2.0495999999999999</v>
      </c>
      <c r="BW102" s="27">
        <f t="shared" si="141"/>
        <v>0.31317182737044735</v>
      </c>
      <c r="BX102" s="31" t="str">
        <f t="shared" si="142"/>
        <v>No</v>
      </c>
      <c r="BY102" s="19">
        <v>2.5</v>
      </c>
      <c r="BZ102" s="35">
        <f t="shared" si="143"/>
        <v>1</v>
      </c>
      <c r="CA102" s="33" t="str">
        <f t="shared" si="144"/>
        <v>Yes</v>
      </c>
      <c r="CB102" s="20">
        <v>1.77E-2</v>
      </c>
      <c r="CC102" s="27">
        <f t="shared" si="145"/>
        <v>3.5035629453681709E-2</v>
      </c>
      <c r="CD102" s="31" t="str">
        <f t="shared" si="146"/>
        <v>No</v>
      </c>
      <c r="CE102" s="19">
        <v>4.5100000000000001E-2</v>
      </c>
      <c r="CF102" s="35">
        <f t="shared" si="147"/>
        <v>2.0775475325785091E-2</v>
      </c>
      <c r="CG102" s="33" t="str">
        <f t="shared" si="148"/>
        <v>No</v>
      </c>
      <c r="CH102" s="20">
        <v>2.6499999999999999E-2</v>
      </c>
      <c r="CI102" s="27">
        <f t="shared" si="149"/>
        <v>3.390514631685166E-2</v>
      </c>
      <c r="CJ102" s="31" t="str">
        <f t="shared" si="150"/>
        <v>No</v>
      </c>
      <c r="CK102" s="19">
        <v>0.17199999999999999</v>
      </c>
      <c r="CL102" s="35">
        <f t="shared" si="151"/>
        <v>0.12125484666901655</v>
      </c>
      <c r="CM102" s="33" t="str">
        <f t="shared" si="152"/>
        <v>No</v>
      </c>
      <c r="CN102" s="20">
        <v>0</v>
      </c>
      <c r="CO102" s="27">
        <f t="shared" si="153"/>
        <v>0</v>
      </c>
      <c r="CP102" s="31" t="str">
        <f t="shared" si="154"/>
        <v>No</v>
      </c>
      <c r="CQ102" s="19">
        <v>0.2611</v>
      </c>
      <c r="CR102" s="35">
        <f t="shared" si="155"/>
        <v>0.42388561816652648</v>
      </c>
      <c r="CS102" s="33" t="str">
        <f t="shared" si="156"/>
        <v>No</v>
      </c>
      <c r="CT102" s="20">
        <v>0</v>
      </c>
      <c r="CU102" s="27">
        <f t="shared" si="157"/>
        <v>0</v>
      </c>
      <c r="CV102" s="31" t="str">
        <f t="shared" si="158"/>
        <v>No</v>
      </c>
      <c r="CW102" s="47">
        <f t="shared" si="159"/>
        <v>12.681249999999999</v>
      </c>
      <c r="CX102" s="48">
        <f t="shared" si="160"/>
        <v>0.46199140629144336</v>
      </c>
      <c r="CY102" s="47" t="str">
        <f t="shared" si="161"/>
        <v>No</v>
      </c>
      <c r="CZ102" s="19">
        <v>0</v>
      </c>
      <c r="DA102" s="35">
        <f t="shared" si="162"/>
        <v>0</v>
      </c>
      <c r="DB102" s="33" t="str">
        <f t="shared" si="163"/>
        <v>No</v>
      </c>
      <c r="DC102" s="20">
        <v>2.5</v>
      </c>
      <c r="DD102" s="27">
        <f t="shared" si="164"/>
        <v>1</v>
      </c>
      <c r="DE102" s="31" t="str">
        <f t="shared" si="165"/>
        <v>Yes</v>
      </c>
      <c r="DF102" s="19">
        <v>2.5</v>
      </c>
      <c r="DG102" s="35">
        <f t="shared" si="166"/>
        <v>1</v>
      </c>
      <c r="DH102" s="33" t="str">
        <f t="shared" si="167"/>
        <v>Yes</v>
      </c>
      <c r="DI102" s="20">
        <v>2.5</v>
      </c>
      <c r="DJ102" s="27">
        <f t="shared" si="168"/>
        <v>1</v>
      </c>
      <c r="DK102" s="31" t="str">
        <f t="shared" si="169"/>
        <v>Yes</v>
      </c>
      <c r="DL102" s="19">
        <v>0</v>
      </c>
      <c r="DM102" s="35">
        <f t="shared" si="170"/>
        <v>0</v>
      </c>
      <c r="DN102" s="33" t="str">
        <f t="shared" si="171"/>
        <v>No</v>
      </c>
      <c r="DO102" s="20">
        <v>2.5</v>
      </c>
      <c r="DP102" s="27">
        <f t="shared" si="172"/>
        <v>1</v>
      </c>
      <c r="DQ102" s="31" t="str">
        <f t="shared" si="173"/>
        <v>Yes</v>
      </c>
      <c r="DR102" s="19">
        <v>0.87719999999999998</v>
      </c>
      <c r="DS102" s="35">
        <f t="shared" si="174"/>
        <v>0.53921809687730515</v>
      </c>
      <c r="DT102" s="33" t="str">
        <f t="shared" si="175"/>
        <v>No</v>
      </c>
      <c r="DU102" s="20">
        <v>1.0878000000000001</v>
      </c>
      <c r="DV102" s="27">
        <f t="shared" si="176"/>
        <v>0.79187595544878808</v>
      </c>
      <c r="DW102" s="31" t="str">
        <f t="shared" si="177"/>
        <v>Yes</v>
      </c>
      <c r="DX102" s="19">
        <v>0.1071</v>
      </c>
      <c r="DY102" s="35">
        <f t="shared" si="178"/>
        <v>0.26256435400833539</v>
      </c>
      <c r="DZ102" s="33" t="str">
        <f t="shared" si="179"/>
        <v>No</v>
      </c>
      <c r="EA102" s="20">
        <v>1.5811999999999999</v>
      </c>
      <c r="EB102" s="27">
        <f t="shared" si="180"/>
        <v>0.79826332794830368</v>
      </c>
      <c r="EC102" s="31" t="str">
        <f t="shared" si="181"/>
        <v>Yes</v>
      </c>
      <c r="ED102" s="50">
        <f t="shared" si="182"/>
        <v>34.133250000000004</v>
      </c>
      <c r="EE102" s="51">
        <f t="shared" si="183"/>
        <v>0.77716635961084723</v>
      </c>
      <c r="EF102" s="50" t="str">
        <f t="shared" si="184"/>
        <v>No</v>
      </c>
    </row>
    <row r="103" spans="1:136" x14ac:dyDescent="0.2">
      <c r="A103" s="3">
        <v>101</v>
      </c>
      <c r="B103" s="11" t="s">
        <v>50</v>
      </c>
      <c r="C103" s="11" t="s">
        <v>138</v>
      </c>
      <c r="D103" s="3">
        <v>3</v>
      </c>
      <c r="E103" s="19">
        <v>0</v>
      </c>
      <c r="F103" s="14">
        <f t="shared" si="185"/>
        <v>0</v>
      </c>
      <c r="G103" s="17" t="str">
        <f t="shared" si="94"/>
        <v>No</v>
      </c>
      <c r="H103" s="23">
        <v>4.1599999999999998E-2</v>
      </c>
      <c r="I103" s="27">
        <f t="shared" si="95"/>
        <v>3.3250739349372546E-2</v>
      </c>
      <c r="J103" s="31" t="str">
        <f t="shared" si="96"/>
        <v>No</v>
      </c>
      <c r="K103" s="30">
        <v>6.3E-3</v>
      </c>
      <c r="L103" s="14">
        <f t="shared" si="97"/>
        <v>5.0757331614566543E-3</v>
      </c>
      <c r="M103" s="17" t="str">
        <f t="shared" si="98"/>
        <v>No</v>
      </c>
      <c r="N103" s="20">
        <v>9.5999999999999992E-3</v>
      </c>
      <c r="O103" s="27">
        <f t="shared" si="99"/>
        <v>2.7342637425234972E-2</v>
      </c>
      <c r="P103" s="31" t="str">
        <f t="shared" si="100"/>
        <v>No</v>
      </c>
      <c r="Q103" s="19">
        <v>1.1999999999999999E-3</v>
      </c>
      <c r="R103" s="14">
        <f t="shared" si="101"/>
        <v>4.6728971962616828E-3</v>
      </c>
      <c r="S103" s="17" t="str">
        <f t="shared" si="102"/>
        <v>No</v>
      </c>
      <c r="T103" s="20">
        <v>1.9932000000000001</v>
      </c>
      <c r="U103" s="27">
        <f t="shared" si="103"/>
        <v>1</v>
      </c>
      <c r="V103" s="31" t="str">
        <f t="shared" si="104"/>
        <v>Yes</v>
      </c>
      <c r="W103" s="19">
        <v>1.9312</v>
      </c>
      <c r="X103" s="14">
        <f t="shared" si="105"/>
        <v>0.63133677752663864</v>
      </c>
      <c r="Y103" s="17" t="str">
        <f t="shared" si="106"/>
        <v>No</v>
      </c>
      <c r="Z103" s="20">
        <v>0</v>
      </c>
      <c r="AA103" s="27">
        <f t="shared" si="107"/>
        <v>0</v>
      </c>
      <c r="AB103" s="31" t="str">
        <f t="shared" si="108"/>
        <v>No</v>
      </c>
      <c r="AC103" s="19">
        <v>1E-4</v>
      </c>
      <c r="AD103" s="14">
        <f t="shared" si="109"/>
        <v>2.5542784163473821E-4</v>
      </c>
      <c r="AE103" s="17" t="str">
        <f t="shared" si="110"/>
        <v>No</v>
      </c>
      <c r="AF103" s="20">
        <v>0</v>
      </c>
      <c r="AG103" s="27">
        <f t="shared" si="111"/>
        <v>0</v>
      </c>
      <c r="AH103" s="31" t="str">
        <f t="shared" si="112"/>
        <v>No</v>
      </c>
      <c r="AI103" s="41">
        <f t="shared" si="113"/>
        <v>9.9580000000000002</v>
      </c>
      <c r="AJ103" s="42">
        <f t="shared" si="114"/>
        <v>0.47425964187327818</v>
      </c>
      <c r="AK103" s="41" t="str">
        <f t="shared" si="115"/>
        <v>No</v>
      </c>
      <c r="AL103" s="19">
        <v>2.2812999999999999</v>
      </c>
      <c r="AM103" s="35">
        <f t="shared" si="116"/>
        <v>0.89189656663495631</v>
      </c>
      <c r="AN103" s="33" t="str">
        <f t="shared" si="117"/>
        <v>Yes</v>
      </c>
      <c r="AO103" s="20">
        <v>1.25</v>
      </c>
      <c r="AP103" s="27">
        <f t="shared" si="118"/>
        <v>0.5</v>
      </c>
      <c r="AQ103" s="31" t="str">
        <f t="shared" si="119"/>
        <v>Yes</v>
      </c>
      <c r="AR103" s="19">
        <v>2.3452999999999999</v>
      </c>
      <c r="AS103" s="35">
        <f t="shared" si="120"/>
        <v>0.93842029449423814</v>
      </c>
      <c r="AT103" s="33" t="str">
        <f t="shared" si="121"/>
        <v>No</v>
      </c>
      <c r="AU103" s="20">
        <v>0.628</v>
      </c>
      <c r="AV103" s="27">
        <f t="shared" si="122"/>
        <v>0.47340980187695514</v>
      </c>
      <c r="AW103" s="31" t="str">
        <f t="shared" si="123"/>
        <v>No</v>
      </c>
      <c r="AX103" s="19">
        <v>1.17E-2</v>
      </c>
      <c r="AY103" s="35">
        <f t="shared" si="124"/>
        <v>1.9630872483221477E-2</v>
      </c>
      <c r="AZ103" s="33" t="str">
        <f t="shared" si="125"/>
        <v>No</v>
      </c>
      <c r="BA103" s="20">
        <v>9.3799999999999994E-2</v>
      </c>
      <c r="BB103" s="27">
        <f t="shared" si="126"/>
        <v>0.14298780487804877</v>
      </c>
      <c r="BC103" s="31" t="str">
        <f t="shared" si="127"/>
        <v>No</v>
      </c>
      <c r="BD103" s="19">
        <v>9.3799999999999994E-2</v>
      </c>
      <c r="BE103" s="35">
        <f t="shared" si="128"/>
        <v>0.14298780487804877</v>
      </c>
      <c r="BF103" s="33" t="str">
        <f t="shared" si="129"/>
        <v>No</v>
      </c>
      <c r="BG103" s="20">
        <v>1.4934000000000001</v>
      </c>
      <c r="BH103" s="27">
        <f t="shared" si="130"/>
        <v>0.45637467476149174</v>
      </c>
      <c r="BI103" s="31" t="str">
        <f t="shared" si="131"/>
        <v>No</v>
      </c>
      <c r="BJ103" s="19">
        <v>0.91790000000000005</v>
      </c>
      <c r="BK103" s="35">
        <f t="shared" si="132"/>
        <v>0.36716000000000004</v>
      </c>
      <c r="BL103" s="33" t="str">
        <f t="shared" si="133"/>
        <v>Yes</v>
      </c>
      <c r="BM103" s="20">
        <v>4.65E-2</v>
      </c>
      <c r="BN103" s="27">
        <f t="shared" si="134"/>
        <v>3.5039188566159521E-2</v>
      </c>
      <c r="BO103" s="31" t="str">
        <f t="shared" si="135"/>
        <v>No</v>
      </c>
      <c r="BP103" s="44">
        <f t="shared" si="136"/>
        <v>22.904250000000005</v>
      </c>
      <c r="BQ103" s="45">
        <f t="shared" si="137"/>
        <v>0.41624406505707678</v>
      </c>
      <c r="BR103" s="44" t="str">
        <f t="shared" si="138"/>
        <v>No</v>
      </c>
      <c r="BS103" s="19">
        <v>1.8E-3</v>
      </c>
      <c r="BT103" s="35">
        <f t="shared" si="139"/>
        <v>2.857596443879981E-3</v>
      </c>
      <c r="BU103" s="33" t="str">
        <f t="shared" si="140"/>
        <v>No</v>
      </c>
      <c r="BV103" s="20">
        <v>2.3593999999999999</v>
      </c>
      <c r="BW103" s="27">
        <f t="shared" si="141"/>
        <v>0.81020375421145507</v>
      </c>
      <c r="BX103" s="31" t="str">
        <f t="shared" si="142"/>
        <v>No</v>
      </c>
      <c r="BY103" s="19">
        <v>1.25</v>
      </c>
      <c r="BZ103" s="35">
        <f t="shared" si="143"/>
        <v>0.5</v>
      </c>
      <c r="CA103" s="33" t="str">
        <f t="shared" si="144"/>
        <v>Yes</v>
      </c>
      <c r="CB103" s="20">
        <v>6.6E-3</v>
      </c>
      <c r="CC103" s="27">
        <f t="shared" si="145"/>
        <v>1.3064133016627079E-2</v>
      </c>
      <c r="CD103" s="31" t="str">
        <f t="shared" si="146"/>
        <v>No</v>
      </c>
      <c r="CE103" s="19">
        <v>1.03E-2</v>
      </c>
      <c r="CF103" s="35">
        <f t="shared" si="147"/>
        <v>2.1897030549027988E-3</v>
      </c>
      <c r="CG103" s="33" t="str">
        <f t="shared" si="148"/>
        <v>No</v>
      </c>
      <c r="CH103" s="20">
        <v>1.5900000000000001E-2</v>
      </c>
      <c r="CI103" s="27">
        <f t="shared" si="149"/>
        <v>1.2512613521695259E-2</v>
      </c>
      <c r="CJ103" s="31" t="str">
        <f t="shared" si="150"/>
        <v>No</v>
      </c>
      <c r="CK103" s="19">
        <v>0</v>
      </c>
      <c r="CL103" s="35">
        <f t="shared" si="151"/>
        <v>0</v>
      </c>
      <c r="CM103" s="33" t="str">
        <f t="shared" si="152"/>
        <v>No</v>
      </c>
      <c r="CN103" s="20">
        <v>0</v>
      </c>
      <c r="CO103" s="27">
        <f t="shared" si="153"/>
        <v>0</v>
      </c>
      <c r="CP103" s="31" t="str">
        <f t="shared" si="154"/>
        <v>No</v>
      </c>
      <c r="CQ103" s="19">
        <v>5.9499999999999997E-2</v>
      </c>
      <c r="CR103" s="35">
        <f t="shared" si="155"/>
        <v>0</v>
      </c>
      <c r="CS103" s="33" t="str">
        <f t="shared" si="156"/>
        <v>No</v>
      </c>
      <c r="CT103" s="20">
        <v>0</v>
      </c>
      <c r="CU103" s="27">
        <f t="shared" si="157"/>
        <v>0</v>
      </c>
      <c r="CV103" s="31" t="str">
        <f t="shared" si="158"/>
        <v>No</v>
      </c>
      <c r="CW103" s="47">
        <f t="shared" si="159"/>
        <v>9.2587500000000009</v>
      </c>
      <c r="CX103" s="48">
        <f t="shared" si="160"/>
        <v>0.21991759942001318</v>
      </c>
      <c r="CY103" s="47" t="str">
        <f t="shared" si="161"/>
        <v>No</v>
      </c>
      <c r="CZ103" s="19">
        <v>2.5</v>
      </c>
      <c r="DA103" s="35">
        <f t="shared" si="162"/>
        <v>1</v>
      </c>
      <c r="DB103" s="33" t="str">
        <f t="shared" si="163"/>
        <v>Yes</v>
      </c>
      <c r="DC103" s="20">
        <v>2.5</v>
      </c>
      <c r="DD103" s="27">
        <f t="shared" si="164"/>
        <v>1</v>
      </c>
      <c r="DE103" s="31" t="str">
        <f t="shared" si="165"/>
        <v>Yes</v>
      </c>
      <c r="DF103" s="19">
        <v>2.5</v>
      </c>
      <c r="DG103" s="35">
        <f t="shared" si="166"/>
        <v>1</v>
      </c>
      <c r="DH103" s="33" t="str">
        <f t="shared" si="167"/>
        <v>Yes</v>
      </c>
      <c r="DI103" s="20">
        <v>2.5</v>
      </c>
      <c r="DJ103" s="27">
        <f t="shared" si="168"/>
        <v>1</v>
      </c>
      <c r="DK103" s="31" t="str">
        <f t="shared" si="169"/>
        <v>Yes</v>
      </c>
      <c r="DL103" s="19">
        <v>2.2000000000000001E-3</v>
      </c>
      <c r="DM103" s="35">
        <f t="shared" si="170"/>
        <v>2.4719101123595509E-2</v>
      </c>
      <c r="DN103" s="33" t="str">
        <f t="shared" si="171"/>
        <v>No</v>
      </c>
      <c r="DO103" s="20">
        <v>2.5</v>
      </c>
      <c r="DP103" s="27">
        <f t="shared" si="172"/>
        <v>1</v>
      </c>
      <c r="DQ103" s="31" t="str">
        <f t="shared" si="173"/>
        <v>Yes</v>
      </c>
      <c r="DR103" s="19">
        <v>0.83760000000000001</v>
      </c>
      <c r="DS103" s="35">
        <f t="shared" si="174"/>
        <v>0.51487582985001235</v>
      </c>
      <c r="DT103" s="33" t="str">
        <f t="shared" si="175"/>
        <v>No</v>
      </c>
      <c r="DU103" s="20">
        <v>0.97489999999999999</v>
      </c>
      <c r="DV103" s="27">
        <f t="shared" si="176"/>
        <v>0.70968916066098864</v>
      </c>
      <c r="DW103" s="31" t="str">
        <f t="shared" si="177"/>
        <v>No</v>
      </c>
      <c r="DX103" s="19">
        <v>1.9900000000000001E-2</v>
      </c>
      <c r="DY103" s="35">
        <f t="shared" si="178"/>
        <v>4.8786467271390049E-2</v>
      </c>
      <c r="DZ103" s="33" t="str">
        <f t="shared" si="179"/>
        <v>No</v>
      </c>
      <c r="EA103" s="20">
        <v>1.01</v>
      </c>
      <c r="EB103" s="27">
        <f t="shared" si="180"/>
        <v>0.50989499192245558</v>
      </c>
      <c r="EC103" s="31" t="str">
        <f t="shared" si="181"/>
        <v>No</v>
      </c>
      <c r="ED103" s="50">
        <f t="shared" si="182"/>
        <v>38.361499999999999</v>
      </c>
      <c r="EE103" s="51">
        <f t="shared" si="183"/>
        <v>0.91383044054429674</v>
      </c>
      <c r="EF103" s="50" t="str">
        <f t="shared" si="184"/>
        <v>No</v>
      </c>
    </row>
    <row r="104" spans="1:136" x14ac:dyDescent="0.2">
      <c r="A104" s="3">
        <v>102</v>
      </c>
      <c r="B104" s="11" t="s">
        <v>59</v>
      </c>
      <c r="C104" s="11" t="s">
        <v>139</v>
      </c>
      <c r="D104" s="3">
        <v>3</v>
      </c>
      <c r="E104" s="17">
        <v>1.5E-3</v>
      </c>
      <c r="F104" s="14">
        <f t="shared" si="185"/>
        <v>6.6964285714285711E-3</v>
      </c>
      <c r="G104" s="17" t="str">
        <f t="shared" si="94"/>
        <v>No</v>
      </c>
      <c r="H104" s="22">
        <v>1.06E-2</v>
      </c>
      <c r="I104" s="27">
        <f t="shared" si="95"/>
        <v>8.4725441611381985E-3</v>
      </c>
      <c r="J104" s="31" t="str">
        <f t="shared" si="96"/>
        <v>No</v>
      </c>
      <c r="K104" s="29">
        <v>0</v>
      </c>
      <c r="L104" s="14">
        <f t="shared" si="97"/>
        <v>0</v>
      </c>
      <c r="M104" s="17" t="str">
        <f t="shared" si="98"/>
        <v>No</v>
      </c>
      <c r="N104" s="18">
        <v>3.8300000000000001E-2</v>
      </c>
      <c r="O104" s="27">
        <f t="shared" si="99"/>
        <v>0.10908573056109371</v>
      </c>
      <c r="P104" s="31" t="str">
        <f t="shared" si="100"/>
        <v>No</v>
      </c>
      <c r="Q104" s="17">
        <v>9.7999999999999997E-3</v>
      </c>
      <c r="R104" s="14">
        <f t="shared" si="101"/>
        <v>3.8161993769470409E-2</v>
      </c>
      <c r="S104" s="17" t="str">
        <f t="shared" si="102"/>
        <v>No</v>
      </c>
      <c r="T104" s="18">
        <v>0.54049999999999998</v>
      </c>
      <c r="U104" s="27">
        <f t="shared" si="103"/>
        <v>0.27117198474814369</v>
      </c>
      <c r="V104" s="31" t="str">
        <f t="shared" si="104"/>
        <v>Yes</v>
      </c>
      <c r="W104" s="17">
        <v>1.4819</v>
      </c>
      <c r="X104" s="14">
        <f t="shared" si="105"/>
        <v>0.26864707781724245</v>
      </c>
      <c r="Y104" s="17" t="str">
        <f t="shared" si="106"/>
        <v>No</v>
      </c>
      <c r="Z104" s="18">
        <v>8.8400000000000006E-2</v>
      </c>
      <c r="AA104" s="27">
        <f t="shared" si="107"/>
        <v>7.3697373905794089E-2</v>
      </c>
      <c r="AB104" s="31" t="str">
        <f t="shared" si="108"/>
        <v>No</v>
      </c>
      <c r="AC104" s="17">
        <v>1.8E-3</v>
      </c>
      <c r="AD104" s="14">
        <f t="shared" si="109"/>
        <v>4.5977011494252873E-3</v>
      </c>
      <c r="AE104" s="17" t="str">
        <f t="shared" si="110"/>
        <v>No</v>
      </c>
      <c r="AF104" s="18">
        <v>0</v>
      </c>
      <c r="AG104" s="27">
        <f t="shared" si="111"/>
        <v>0</v>
      </c>
      <c r="AH104" s="31" t="str">
        <f t="shared" si="112"/>
        <v>No</v>
      </c>
      <c r="AI104" s="41">
        <f t="shared" si="113"/>
        <v>5.4320000000000004</v>
      </c>
      <c r="AJ104" s="42">
        <f t="shared" si="114"/>
        <v>8.462465564738296E-2</v>
      </c>
      <c r="AK104" s="41" t="str">
        <f t="shared" si="115"/>
        <v>No</v>
      </c>
      <c r="AL104" s="17">
        <v>2.3125</v>
      </c>
      <c r="AM104" s="35">
        <f t="shared" si="116"/>
        <v>0.91887918360287135</v>
      </c>
      <c r="AN104" s="33" t="str">
        <f t="shared" si="117"/>
        <v>Yes</v>
      </c>
      <c r="AO104" s="18">
        <v>1.25</v>
      </c>
      <c r="AP104" s="27">
        <f t="shared" si="118"/>
        <v>0.5</v>
      </c>
      <c r="AQ104" s="31" t="str">
        <f t="shared" si="119"/>
        <v>Yes</v>
      </c>
      <c r="AR104" s="17">
        <v>2.3370000000000002</v>
      </c>
      <c r="AS104" s="35">
        <f t="shared" si="120"/>
        <v>0.93509923175416132</v>
      </c>
      <c r="AT104" s="33" t="str">
        <f t="shared" si="121"/>
        <v>No</v>
      </c>
      <c r="AU104" s="18">
        <v>0.60129999999999995</v>
      </c>
      <c r="AV104" s="27">
        <f t="shared" si="122"/>
        <v>0.44556830031282579</v>
      </c>
      <c r="AW104" s="31" t="str">
        <f t="shared" si="123"/>
        <v>No</v>
      </c>
      <c r="AX104" s="17">
        <v>4.8300000000000003E-2</v>
      </c>
      <c r="AY104" s="35">
        <f t="shared" si="124"/>
        <v>8.1040268456375852E-2</v>
      </c>
      <c r="AZ104" s="33" t="str">
        <f t="shared" si="125"/>
        <v>No</v>
      </c>
      <c r="BA104" s="18">
        <v>0.1527</v>
      </c>
      <c r="BB104" s="27">
        <f t="shared" si="126"/>
        <v>0.23277439024390242</v>
      </c>
      <c r="BC104" s="31" t="str">
        <f t="shared" si="127"/>
        <v>No</v>
      </c>
      <c r="BD104" s="17">
        <v>0.1527</v>
      </c>
      <c r="BE104" s="35">
        <f t="shared" si="128"/>
        <v>0.23277439024390242</v>
      </c>
      <c r="BF104" s="33" t="str">
        <f t="shared" si="129"/>
        <v>No</v>
      </c>
      <c r="BG104" s="18">
        <v>1.1765000000000001</v>
      </c>
      <c r="BH104" s="27">
        <f t="shared" si="130"/>
        <v>0.27314252674183293</v>
      </c>
      <c r="BI104" s="31" t="str">
        <f t="shared" si="131"/>
        <v>No</v>
      </c>
      <c r="BJ104" s="17">
        <v>0.25009999999999999</v>
      </c>
      <c r="BK104" s="35">
        <f t="shared" si="132"/>
        <v>0.10003999999999999</v>
      </c>
      <c r="BL104" s="33" t="str">
        <f t="shared" si="133"/>
        <v>No</v>
      </c>
      <c r="BM104" s="18">
        <v>0.1288</v>
      </c>
      <c r="BN104" s="27">
        <f t="shared" si="134"/>
        <v>0.11092669432918395</v>
      </c>
      <c r="BO104" s="31" t="str">
        <f t="shared" si="135"/>
        <v>No</v>
      </c>
      <c r="BP104" s="44">
        <f t="shared" si="136"/>
        <v>21.024750000000004</v>
      </c>
      <c r="BQ104" s="45">
        <f t="shared" si="137"/>
        <v>0.26434993433680204</v>
      </c>
      <c r="BR104" s="44" t="str">
        <f t="shared" si="138"/>
        <v>No</v>
      </c>
      <c r="BS104" s="17">
        <v>2.2000000000000001E-3</v>
      </c>
      <c r="BT104" s="35">
        <f t="shared" si="139"/>
        <v>3.49261787585331E-3</v>
      </c>
      <c r="BU104" s="33" t="str">
        <f t="shared" si="140"/>
        <v>No</v>
      </c>
      <c r="BV104" s="18">
        <v>2.4283000000000001</v>
      </c>
      <c r="BW104" s="27">
        <f t="shared" si="141"/>
        <v>0.92074442483555285</v>
      </c>
      <c r="BX104" s="31" t="str">
        <f t="shared" si="142"/>
        <v>No</v>
      </c>
      <c r="BY104" s="17">
        <v>1.25</v>
      </c>
      <c r="BZ104" s="35">
        <f t="shared" si="143"/>
        <v>0.5</v>
      </c>
      <c r="CA104" s="33" t="str">
        <f t="shared" si="144"/>
        <v>Yes</v>
      </c>
      <c r="CB104" s="18">
        <v>2.2200000000000001E-2</v>
      </c>
      <c r="CC104" s="27">
        <f t="shared" si="145"/>
        <v>4.3942992874109264E-2</v>
      </c>
      <c r="CD104" s="31" t="str">
        <f t="shared" si="146"/>
        <v>No</v>
      </c>
      <c r="CE104" s="17">
        <v>3.9399999999999998E-2</v>
      </c>
      <c r="CF104" s="35">
        <f t="shared" si="147"/>
        <v>1.7731254005554368E-2</v>
      </c>
      <c r="CG104" s="33" t="str">
        <f t="shared" si="148"/>
        <v>No</v>
      </c>
      <c r="CH104" s="18">
        <v>8.8300000000000003E-2</v>
      </c>
      <c r="CI104" s="27">
        <f t="shared" si="149"/>
        <v>0.15862764883955602</v>
      </c>
      <c r="CJ104" s="31" t="str">
        <f t="shared" si="150"/>
        <v>No</v>
      </c>
      <c r="CK104" s="17">
        <v>0.55389999999999995</v>
      </c>
      <c r="CL104" s="35">
        <f t="shared" si="151"/>
        <v>0.3904829044765597</v>
      </c>
      <c r="CM104" s="33" t="str">
        <f t="shared" si="152"/>
        <v>No</v>
      </c>
      <c r="CN104" s="18">
        <v>0</v>
      </c>
      <c r="CO104" s="27">
        <f t="shared" si="153"/>
        <v>0</v>
      </c>
      <c r="CP104" s="31" t="str">
        <f t="shared" si="154"/>
        <v>No</v>
      </c>
      <c r="CQ104" s="17">
        <v>0.23780000000000001</v>
      </c>
      <c r="CR104" s="35">
        <f t="shared" si="155"/>
        <v>0.37489486963835156</v>
      </c>
      <c r="CS104" s="33" t="str">
        <f t="shared" si="156"/>
        <v>No</v>
      </c>
      <c r="CT104" s="18">
        <v>0</v>
      </c>
      <c r="CU104" s="27">
        <f t="shared" si="157"/>
        <v>0</v>
      </c>
      <c r="CV104" s="31" t="str">
        <f t="shared" si="158"/>
        <v>No</v>
      </c>
      <c r="CW104" s="47">
        <f t="shared" si="159"/>
        <v>11.555250000000001</v>
      </c>
      <c r="CX104" s="48">
        <f t="shared" si="160"/>
        <v>0.38234930065602191</v>
      </c>
      <c r="CY104" s="47" t="str">
        <f t="shared" si="161"/>
        <v>No</v>
      </c>
      <c r="CZ104" s="17">
        <v>2.5</v>
      </c>
      <c r="DA104" s="35">
        <f t="shared" si="162"/>
        <v>1</v>
      </c>
      <c r="DB104" s="33" t="str">
        <f t="shared" si="163"/>
        <v>Yes</v>
      </c>
      <c r="DC104" s="18">
        <v>2.5</v>
      </c>
      <c r="DD104" s="27">
        <f t="shared" si="164"/>
        <v>1</v>
      </c>
      <c r="DE104" s="31" t="str">
        <f t="shared" si="165"/>
        <v>Yes</v>
      </c>
      <c r="DF104" s="17">
        <v>2.5</v>
      </c>
      <c r="DG104" s="35">
        <f t="shared" si="166"/>
        <v>1</v>
      </c>
      <c r="DH104" s="33" t="str">
        <f t="shared" si="167"/>
        <v>Yes</v>
      </c>
      <c r="DI104" s="18">
        <v>2.5</v>
      </c>
      <c r="DJ104" s="27">
        <f t="shared" si="168"/>
        <v>1</v>
      </c>
      <c r="DK104" s="31" t="str">
        <f t="shared" si="169"/>
        <v>Yes</v>
      </c>
      <c r="DL104" s="17">
        <v>0</v>
      </c>
      <c r="DM104" s="35">
        <f t="shared" si="170"/>
        <v>0</v>
      </c>
      <c r="DN104" s="33" t="str">
        <f t="shared" si="171"/>
        <v>No</v>
      </c>
      <c r="DO104" s="18">
        <v>2.5</v>
      </c>
      <c r="DP104" s="27">
        <f t="shared" si="172"/>
        <v>1</v>
      </c>
      <c r="DQ104" s="31" t="str">
        <f t="shared" si="173"/>
        <v>Yes</v>
      </c>
      <c r="DR104" s="17">
        <v>0.87190000000000001</v>
      </c>
      <c r="DS104" s="35">
        <f t="shared" si="174"/>
        <v>0.53596016719940986</v>
      </c>
      <c r="DT104" s="33" t="str">
        <f t="shared" si="175"/>
        <v>No</v>
      </c>
      <c r="DU104" s="18">
        <v>1.3340000000000001</v>
      </c>
      <c r="DV104" s="27">
        <f t="shared" si="176"/>
        <v>0.97109994904273145</v>
      </c>
      <c r="DW104" s="31" t="str">
        <f t="shared" si="177"/>
        <v>Yes</v>
      </c>
      <c r="DX104" s="17">
        <v>4.9500000000000002E-2</v>
      </c>
      <c r="DY104" s="35">
        <f t="shared" si="178"/>
        <v>0.12135327286099536</v>
      </c>
      <c r="DZ104" s="33" t="str">
        <f t="shared" si="179"/>
        <v>No</v>
      </c>
      <c r="EA104" s="18">
        <v>1.075</v>
      </c>
      <c r="EB104" s="27">
        <f t="shared" si="180"/>
        <v>0.54271001615508885</v>
      </c>
      <c r="EC104" s="31" t="str">
        <f t="shared" si="181"/>
        <v>No</v>
      </c>
      <c r="ED104" s="50">
        <f t="shared" si="182"/>
        <v>39.576000000000001</v>
      </c>
      <c r="EE104" s="51">
        <f t="shared" si="183"/>
        <v>0.95308510294450366</v>
      </c>
      <c r="EF104" s="50" t="str">
        <f t="shared" si="184"/>
        <v>No</v>
      </c>
    </row>
    <row r="105" spans="1:136" x14ac:dyDescent="0.2">
      <c r="A105" s="3">
        <v>103</v>
      </c>
      <c r="B105" s="11" t="s">
        <v>50</v>
      </c>
      <c r="C105" s="11" t="s">
        <v>140</v>
      </c>
      <c r="D105" s="3">
        <v>3</v>
      </c>
      <c r="E105" s="17">
        <v>1E-4</v>
      </c>
      <c r="F105" s="14">
        <f t="shared" si="185"/>
        <v>4.4642857142857141E-4</v>
      </c>
      <c r="G105" s="17" t="str">
        <f t="shared" si="94"/>
        <v>No</v>
      </c>
      <c r="H105" s="22">
        <v>1.1000000000000001E-3</v>
      </c>
      <c r="I105" s="27">
        <f t="shared" si="95"/>
        <v>8.7922628087283192E-4</v>
      </c>
      <c r="J105" s="31" t="str">
        <f t="shared" si="96"/>
        <v>No</v>
      </c>
      <c r="K105" s="29">
        <v>2.5999999999999999E-3</v>
      </c>
      <c r="L105" s="14">
        <f t="shared" si="97"/>
        <v>2.0947470190138574E-3</v>
      </c>
      <c r="M105" s="17" t="str">
        <f t="shared" si="98"/>
        <v>No</v>
      </c>
      <c r="N105" s="18">
        <v>0</v>
      </c>
      <c r="O105" s="27">
        <f t="shared" si="99"/>
        <v>0</v>
      </c>
      <c r="P105" s="31" t="str">
        <f t="shared" si="100"/>
        <v>No</v>
      </c>
      <c r="Q105" s="17">
        <v>2.8999999999999998E-3</v>
      </c>
      <c r="R105" s="14">
        <f t="shared" si="101"/>
        <v>1.1292834890965733E-2</v>
      </c>
      <c r="S105" s="17" t="str">
        <f t="shared" si="102"/>
        <v>No</v>
      </c>
      <c r="T105" s="18">
        <v>1.9932000000000001</v>
      </c>
      <c r="U105" s="27">
        <f t="shared" si="103"/>
        <v>1</v>
      </c>
      <c r="V105" s="31" t="str">
        <f t="shared" si="104"/>
        <v>Yes</v>
      </c>
      <c r="W105" s="17">
        <v>1.7937000000000001</v>
      </c>
      <c r="X105" s="14">
        <f t="shared" si="105"/>
        <v>0.52034226670971906</v>
      </c>
      <c r="Y105" s="17" t="str">
        <f t="shared" si="106"/>
        <v>No</v>
      </c>
      <c r="Z105" s="18">
        <v>3.7900000000000003E-2</v>
      </c>
      <c r="AA105" s="27">
        <f t="shared" si="107"/>
        <v>3.1596498541058775E-2</v>
      </c>
      <c r="AB105" s="31" t="str">
        <f t="shared" si="108"/>
        <v>No</v>
      </c>
      <c r="AC105" s="17">
        <v>0</v>
      </c>
      <c r="AD105" s="14">
        <f t="shared" si="109"/>
        <v>0</v>
      </c>
      <c r="AE105" s="17" t="str">
        <f t="shared" si="110"/>
        <v>No</v>
      </c>
      <c r="AF105" s="18">
        <v>2E-3</v>
      </c>
      <c r="AG105" s="27">
        <f t="shared" si="111"/>
        <v>1.5527950310559006E-2</v>
      </c>
      <c r="AH105" s="31" t="str">
        <f t="shared" si="112"/>
        <v>No</v>
      </c>
      <c r="AI105" s="41">
        <f t="shared" si="113"/>
        <v>9.583750000000002</v>
      </c>
      <c r="AJ105" s="42">
        <f t="shared" si="114"/>
        <v>0.4420411501377412</v>
      </c>
      <c r="AK105" s="41" t="str">
        <f t="shared" si="115"/>
        <v>No</v>
      </c>
      <c r="AL105" s="17">
        <v>2.2812999999999999</v>
      </c>
      <c r="AM105" s="35">
        <f t="shared" si="116"/>
        <v>0.89189656663495631</v>
      </c>
      <c r="AN105" s="33" t="str">
        <f t="shared" si="117"/>
        <v>Yes</v>
      </c>
      <c r="AO105" s="18">
        <v>1.875</v>
      </c>
      <c r="AP105" s="27">
        <f t="shared" si="118"/>
        <v>0.75</v>
      </c>
      <c r="AQ105" s="31" t="str">
        <f t="shared" si="119"/>
        <v>Yes</v>
      </c>
      <c r="AR105" s="17">
        <v>2.4449000000000001</v>
      </c>
      <c r="AS105" s="35">
        <f t="shared" si="120"/>
        <v>0.97827304737516008</v>
      </c>
      <c r="AT105" s="33" t="str">
        <f t="shared" si="121"/>
        <v>Yes</v>
      </c>
      <c r="AU105" s="18">
        <v>0.21179999999999999</v>
      </c>
      <c r="AV105" s="27">
        <f t="shared" si="122"/>
        <v>3.9416058394160583E-2</v>
      </c>
      <c r="AW105" s="31" t="str">
        <f t="shared" si="123"/>
        <v>No</v>
      </c>
      <c r="AX105" s="17">
        <v>4.2000000000000003E-2</v>
      </c>
      <c r="AY105" s="35">
        <f t="shared" si="124"/>
        <v>7.046979865771813E-2</v>
      </c>
      <c r="AZ105" s="33" t="str">
        <f t="shared" si="125"/>
        <v>No</v>
      </c>
      <c r="BA105" s="18">
        <v>0.1762</v>
      </c>
      <c r="BB105" s="27">
        <f t="shared" si="126"/>
        <v>0.26859756097560972</v>
      </c>
      <c r="BC105" s="31" t="str">
        <f t="shared" si="127"/>
        <v>No</v>
      </c>
      <c r="BD105" s="17">
        <v>0.1762</v>
      </c>
      <c r="BE105" s="35">
        <f t="shared" si="128"/>
        <v>0.26859756097560972</v>
      </c>
      <c r="BF105" s="33" t="str">
        <f t="shared" si="129"/>
        <v>No</v>
      </c>
      <c r="BG105" s="18">
        <v>1.5925</v>
      </c>
      <c r="BH105" s="27">
        <f t="shared" si="130"/>
        <v>0.51367447239086439</v>
      </c>
      <c r="BI105" s="31" t="str">
        <f t="shared" si="131"/>
        <v>No</v>
      </c>
      <c r="BJ105" s="17">
        <v>0.49740000000000001</v>
      </c>
      <c r="BK105" s="35">
        <f t="shared" si="132"/>
        <v>0.19896</v>
      </c>
      <c r="BL105" s="33" t="str">
        <f t="shared" si="133"/>
        <v>No</v>
      </c>
      <c r="BM105" s="18">
        <v>7.6999999999999999E-2</v>
      </c>
      <c r="BN105" s="27">
        <f t="shared" si="134"/>
        <v>6.3162747810050712E-2</v>
      </c>
      <c r="BO105" s="31" t="str">
        <f t="shared" si="135"/>
        <v>No</v>
      </c>
      <c r="BP105" s="44">
        <f t="shared" si="136"/>
        <v>23.435749999999999</v>
      </c>
      <c r="BQ105" s="45">
        <f t="shared" si="137"/>
        <v>0.45919789877765416</v>
      </c>
      <c r="BR105" s="44" t="str">
        <f t="shared" si="138"/>
        <v>No</v>
      </c>
      <c r="BS105" s="17">
        <v>5.0000000000000001E-4</v>
      </c>
      <c r="BT105" s="35">
        <f t="shared" si="139"/>
        <v>7.9377678996666136E-4</v>
      </c>
      <c r="BU105" s="33" t="str">
        <f t="shared" si="140"/>
        <v>No</v>
      </c>
      <c r="BV105" s="18">
        <v>2.1797</v>
      </c>
      <c r="BW105" s="27">
        <f t="shared" si="141"/>
        <v>0.52189956682175509</v>
      </c>
      <c r="BX105" s="31" t="str">
        <f t="shared" si="142"/>
        <v>No</v>
      </c>
      <c r="BY105" s="17">
        <v>2.5</v>
      </c>
      <c r="BZ105" s="35">
        <f t="shared" si="143"/>
        <v>1</v>
      </c>
      <c r="CA105" s="33" t="str">
        <f t="shared" si="144"/>
        <v>Yes</v>
      </c>
      <c r="CB105" s="18">
        <v>2.2000000000000001E-3</v>
      </c>
      <c r="CC105" s="27">
        <f t="shared" si="145"/>
        <v>4.3547110055423598E-3</v>
      </c>
      <c r="CD105" s="31" t="str">
        <f t="shared" si="146"/>
        <v>No</v>
      </c>
      <c r="CE105" s="17">
        <v>2.1600000000000001E-2</v>
      </c>
      <c r="CF105" s="35">
        <f t="shared" si="147"/>
        <v>8.2247383037812438E-3</v>
      </c>
      <c r="CG105" s="33" t="str">
        <f t="shared" si="148"/>
        <v>No</v>
      </c>
      <c r="CH105" s="18">
        <v>2.7900000000000001E-2</v>
      </c>
      <c r="CI105" s="27">
        <f t="shared" si="149"/>
        <v>3.6730575176589307E-2</v>
      </c>
      <c r="CJ105" s="31" t="str">
        <f t="shared" si="150"/>
        <v>No</v>
      </c>
      <c r="CK105" s="17">
        <v>0</v>
      </c>
      <c r="CL105" s="35">
        <f t="shared" si="151"/>
        <v>0</v>
      </c>
      <c r="CM105" s="33" t="str">
        <f t="shared" si="152"/>
        <v>No</v>
      </c>
      <c r="CN105" s="18">
        <v>0</v>
      </c>
      <c r="CO105" s="27">
        <f t="shared" si="153"/>
        <v>0</v>
      </c>
      <c r="CP105" s="31" t="str">
        <f t="shared" si="154"/>
        <v>No</v>
      </c>
      <c r="CQ105" s="17">
        <v>5.9499999999999997E-2</v>
      </c>
      <c r="CR105" s="35">
        <f t="shared" si="155"/>
        <v>0</v>
      </c>
      <c r="CS105" s="33" t="str">
        <f t="shared" si="156"/>
        <v>No</v>
      </c>
      <c r="CT105" s="18">
        <v>0</v>
      </c>
      <c r="CU105" s="27">
        <f t="shared" si="157"/>
        <v>0</v>
      </c>
      <c r="CV105" s="31" t="str">
        <f t="shared" si="158"/>
        <v>No</v>
      </c>
      <c r="CW105" s="47">
        <f t="shared" si="159"/>
        <v>11.9785</v>
      </c>
      <c r="CX105" s="48">
        <f t="shared" si="160"/>
        <v>0.41228582038088174</v>
      </c>
      <c r="CY105" s="47" t="str">
        <f t="shared" si="161"/>
        <v>No</v>
      </c>
      <c r="CZ105" s="17">
        <v>2.5</v>
      </c>
      <c r="DA105" s="35">
        <f t="shared" si="162"/>
        <v>1</v>
      </c>
      <c r="DB105" s="33" t="str">
        <f t="shared" si="163"/>
        <v>Yes</v>
      </c>
      <c r="DC105" s="18">
        <v>2.5</v>
      </c>
      <c r="DD105" s="27">
        <f t="shared" si="164"/>
        <v>1</v>
      </c>
      <c r="DE105" s="31" t="str">
        <f t="shared" si="165"/>
        <v>Yes</v>
      </c>
      <c r="DF105" s="17">
        <v>2.5</v>
      </c>
      <c r="DG105" s="35">
        <f t="shared" si="166"/>
        <v>1</v>
      </c>
      <c r="DH105" s="33" t="str">
        <f t="shared" si="167"/>
        <v>Yes</v>
      </c>
      <c r="DI105" s="18">
        <v>2.5</v>
      </c>
      <c r="DJ105" s="27">
        <f t="shared" si="168"/>
        <v>1</v>
      </c>
      <c r="DK105" s="31" t="str">
        <f t="shared" si="169"/>
        <v>Yes</v>
      </c>
      <c r="DL105" s="17">
        <v>1.9E-3</v>
      </c>
      <c r="DM105" s="35">
        <f t="shared" si="170"/>
        <v>2.1348314606741574E-2</v>
      </c>
      <c r="DN105" s="33" t="str">
        <f t="shared" si="171"/>
        <v>No</v>
      </c>
      <c r="DO105" s="18">
        <v>1.25</v>
      </c>
      <c r="DP105" s="27">
        <f t="shared" si="172"/>
        <v>0.5</v>
      </c>
      <c r="DQ105" s="31" t="str">
        <f t="shared" si="173"/>
        <v>Yes</v>
      </c>
      <c r="DR105" s="17">
        <v>0.48559999999999998</v>
      </c>
      <c r="DS105" s="35">
        <f t="shared" si="174"/>
        <v>0.29850012294074252</v>
      </c>
      <c r="DT105" s="33" t="str">
        <f t="shared" si="175"/>
        <v>No</v>
      </c>
      <c r="DU105" s="18">
        <v>0.9798</v>
      </c>
      <c r="DV105" s="27">
        <f t="shared" si="176"/>
        <v>0.71325616946931647</v>
      </c>
      <c r="DW105" s="31" t="str">
        <f t="shared" si="177"/>
        <v>No</v>
      </c>
      <c r="DX105" s="17">
        <v>2.8199999999999999E-2</v>
      </c>
      <c r="DY105" s="35">
        <f t="shared" si="178"/>
        <v>6.9134591811718563E-2</v>
      </c>
      <c r="DZ105" s="33" t="str">
        <f t="shared" si="179"/>
        <v>No</v>
      </c>
      <c r="EA105" s="18">
        <v>1.02</v>
      </c>
      <c r="EB105" s="27">
        <f t="shared" si="180"/>
        <v>0.51494345718901458</v>
      </c>
      <c r="EC105" s="31" t="str">
        <f t="shared" si="181"/>
        <v>No</v>
      </c>
      <c r="ED105" s="50">
        <f t="shared" si="182"/>
        <v>34.41375</v>
      </c>
      <c r="EE105" s="51">
        <f t="shared" si="183"/>
        <v>0.78623258670286689</v>
      </c>
      <c r="EF105" s="50" t="str">
        <f t="shared" si="184"/>
        <v>No</v>
      </c>
    </row>
    <row r="106" spans="1:136" x14ac:dyDescent="0.2">
      <c r="A106" s="3">
        <v>104</v>
      </c>
      <c r="B106" s="11" t="s">
        <v>50</v>
      </c>
      <c r="C106" s="11" t="s">
        <v>118</v>
      </c>
      <c r="D106" s="3">
        <v>3</v>
      </c>
      <c r="E106" s="19">
        <v>4.7999999999999996E-3</v>
      </c>
      <c r="F106" s="14">
        <f t="shared" si="185"/>
        <v>2.1428571428571425E-2</v>
      </c>
      <c r="G106" s="17" t="str">
        <f t="shared" si="94"/>
        <v>No</v>
      </c>
      <c r="H106" s="23">
        <v>0.68579999999999997</v>
      </c>
      <c r="I106" s="27">
        <f t="shared" si="95"/>
        <v>0.54815762129326184</v>
      </c>
      <c r="J106" s="31" t="str">
        <f t="shared" si="96"/>
        <v>Yes</v>
      </c>
      <c r="K106" s="30">
        <v>3.9E-2</v>
      </c>
      <c r="L106" s="14">
        <f t="shared" si="97"/>
        <v>3.1421205285207858E-2</v>
      </c>
      <c r="M106" s="17" t="str">
        <f t="shared" si="98"/>
        <v>No</v>
      </c>
      <c r="N106" s="20">
        <v>2.69E-2</v>
      </c>
      <c r="O106" s="27">
        <f t="shared" si="99"/>
        <v>7.6616348618627164E-2</v>
      </c>
      <c r="P106" s="31" t="str">
        <f t="shared" si="100"/>
        <v>No</v>
      </c>
      <c r="Q106" s="19">
        <v>8.0000000000000002E-3</v>
      </c>
      <c r="R106" s="14">
        <f t="shared" si="101"/>
        <v>3.1152647975077885E-2</v>
      </c>
      <c r="S106" s="17" t="str">
        <f t="shared" si="102"/>
        <v>No</v>
      </c>
      <c r="T106" s="20">
        <v>1.9932000000000001</v>
      </c>
      <c r="U106" s="27">
        <f t="shared" si="103"/>
        <v>1</v>
      </c>
      <c r="V106" s="31" t="str">
        <f t="shared" si="104"/>
        <v>Yes</v>
      </c>
      <c r="W106" s="19">
        <v>1.9157</v>
      </c>
      <c r="X106" s="14">
        <f t="shared" si="105"/>
        <v>0.61882466903454947</v>
      </c>
      <c r="Y106" s="17" t="str">
        <f t="shared" si="106"/>
        <v>No</v>
      </c>
      <c r="Z106" s="20">
        <v>3.7900000000000003E-2</v>
      </c>
      <c r="AA106" s="27">
        <f t="shared" si="107"/>
        <v>3.1596498541058775E-2</v>
      </c>
      <c r="AB106" s="31" t="str">
        <f t="shared" si="108"/>
        <v>No</v>
      </c>
      <c r="AC106" s="19">
        <v>2.9999999999999997E-4</v>
      </c>
      <c r="AD106" s="14">
        <f t="shared" si="109"/>
        <v>7.6628352490421448E-4</v>
      </c>
      <c r="AE106" s="17" t="str">
        <f t="shared" si="110"/>
        <v>No</v>
      </c>
      <c r="AF106" s="20">
        <v>1E-3</v>
      </c>
      <c r="AG106" s="27">
        <f t="shared" si="111"/>
        <v>7.763975155279503E-3</v>
      </c>
      <c r="AH106" s="31" t="str">
        <f t="shared" si="112"/>
        <v>No</v>
      </c>
      <c r="AI106" s="41">
        <f t="shared" si="113"/>
        <v>11.781499999999999</v>
      </c>
      <c r="AJ106" s="42">
        <f t="shared" si="114"/>
        <v>0.6312413911845729</v>
      </c>
      <c r="AK106" s="41" t="str">
        <f t="shared" si="115"/>
        <v>No</v>
      </c>
      <c r="AL106" s="19">
        <v>2.25</v>
      </c>
      <c r="AM106" s="35">
        <f t="shared" si="116"/>
        <v>0.86482746692034951</v>
      </c>
      <c r="AN106" s="33" t="str">
        <f t="shared" si="117"/>
        <v>Yes</v>
      </c>
      <c r="AO106" s="20">
        <v>1.25</v>
      </c>
      <c r="AP106" s="27">
        <f t="shared" si="118"/>
        <v>0.5</v>
      </c>
      <c r="AQ106" s="31" t="str">
        <f t="shared" si="119"/>
        <v>Yes</v>
      </c>
      <c r="AR106" s="19">
        <v>2.4190999999999998</v>
      </c>
      <c r="AS106" s="35">
        <f t="shared" si="120"/>
        <v>0.96794974391805366</v>
      </c>
      <c r="AT106" s="33" t="str">
        <f t="shared" si="121"/>
        <v>Yes</v>
      </c>
      <c r="AU106" s="20">
        <v>0.42820000000000003</v>
      </c>
      <c r="AV106" s="27">
        <f t="shared" si="122"/>
        <v>0.26506777893639211</v>
      </c>
      <c r="AW106" s="31" t="str">
        <f t="shared" si="123"/>
        <v>No</v>
      </c>
      <c r="AX106" s="19">
        <v>4.2799999999999998E-2</v>
      </c>
      <c r="AY106" s="35">
        <f t="shared" si="124"/>
        <v>7.1812080536912751E-2</v>
      </c>
      <c r="AZ106" s="33" t="str">
        <f t="shared" si="125"/>
        <v>No</v>
      </c>
      <c r="BA106" s="20">
        <v>0.19850000000000001</v>
      </c>
      <c r="BB106" s="27">
        <f t="shared" si="126"/>
        <v>0.30259146341463417</v>
      </c>
      <c r="BC106" s="31" t="str">
        <f t="shared" si="127"/>
        <v>No</v>
      </c>
      <c r="BD106" s="19">
        <v>0.19850000000000001</v>
      </c>
      <c r="BE106" s="35">
        <f t="shared" si="128"/>
        <v>0.30259146341463417</v>
      </c>
      <c r="BF106" s="33" t="str">
        <f t="shared" si="129"/>
        <v>No</v>
      </c>
      <c r="BG106" s="20">
        <v>1.4176</v>
      </c>
      <c r="BH106" s="27">
        <f t="shared" si="130"/>
        <v>0.41254697889563452</v>
      </c>
      <c r="BI106" s="31" t="str">
        <f t="shared" si="131"/>
        <v>No</v>
      </c>
      <c r="BJ106" s="19">
        <v>0.36270000000000002</v>
      </c>
      <c r="BK106" s="35">
        <f t="shared" si="132"/>
        <v>0.14508000000000001</v>
      </c>
      <c r="BL106" s="33" t="str">
        <f t="shared" si="133"/>
        <v>No</v>
      </c>
      <c r="BM106" s="20">
        <v>9.1800000000000007E-2</v>
      </c>
      <c r="BN106" s="27">
        <f t="shared" si="134"/>
        <v>7.6809589672660217E-2</v>
      </c>
      <c r="BO106" s="31" t="str">
        <f t="shared" si="135"/>
        <v>No</v>
      </c>
      <c r="BP106" s="44">
        <f t="shared" si="136"/>
        <v>21.648</v>
      </c>
      <c r="BQ106" s="45">
        <f t="shared" si="137"/>
        <v>0.31471865845034847</v>
      </c>
      <c r="BR106" s="44" t="str">
        <f t="shared" si="138"/>
        <v>No</v>
      </c>
      <c r="BS106" s="19">
        <v>1.6999999999999999E-3</v>
      </c>
      <c r="BT106" s="35">
        <f t="shared" si="139"/>
        <v>2.6988410858866485E-3</v>
      </c>
      <c r="BU106" s="33" t="str">
        <f t="shared" si="140"/>
        <v>No</v>
      </c>
      <c r="BV106" s="20">
        <v>2.3653</v>
      </c>
      <c r="BW106" s="27">
        <f t="shared" si="141"/>
        <v>0.81966950104283642</v>
      </c>
      <c r="BX106" s="31" t="str">
        <f t="shared" si="142"/>
        <v>No</v>
      </c>
      <c r="BY106" s="19">
        <v>2.5</v>
      </c>
      <c r="BZ106" s="35">
        <f t="shared" si="143"/>
        <v>1</v>
      </c>
      <c r="CA106" s="33" t="str">
        <f t="shared" si="144"/>
        <v>Yes</v>
      </c>
      <c r="CB106" s="20">
        <v>1.35E-2</v>
      </c>
      <c r="CC106" s="27">
        <f t="shared" si="145"/>
        <v>2.6722090261282663E-2</v>
      </c>
      <c r="CD106" s="31" t="str">
        <f t="shared" si="146"/>
        <v>No</v>
      </c>
      <c r="CE106" s="19">
        <v>2.2100000000000002E-2</v>
      </c>
      <c r="CF106" s="35">
        <f t="shared" si="147"/>
        <v>8.4917752616962185E-3</v>
      </c>
      <c r="CG106" s="33" t="str">
        <f t="shared" si="148"/>
        <v>No</v>
      </c>
      <c r="CH106" s="20">
        <v>2.35E-2</v>
      </c>
      <c r="CI106" s="27">
        <f t="shared" si="149"/>
        <v>2.7850655903128154E-2</v>
      </c>
      <c r="CJ106" s="31" t="str">
        <f t="shared" si="150"/>
        <v>No</v>
      </c>
      <c r="CK106" s="19">
        <v>6.7500000000000004E-2</v>
      </c>
      <c r="CL106" s="35">
        <f t="shared" si="151"/>
        <v>4.758547761720127E-2</v>
      </c>
      <c r="CM106" s="33" t="str">
        <f t="shared" si="152"/>
        <v>No</v>
      </c>
      <c r="CN106" s="20">
        <v>0</v>
      </c>
      <c r="CO106" s="27">
        <f t="shared" si="153"/>
        <v>0</v>
      </c>
      <c r="CP106" s="31" t="str">
        <f t="shared" si="154"/>
        <v>No</v>
      </c>
      <c r="CQ106" s="19">
        <v>0.11899999999999999</v>
      </c>
      <c r="CR106" s="35">
        <f t="shared" si="155"/>
        <v>0.12510513036164844</v>
      </c>
      <c r="CS106" s="33" t="str">
        <f t="shared" si="156"/>
        <v>No</v>
      </c>
      <c r="CT106" s="20">
        <v>0</v>
      </c>
      <c r="CU106" s="27">
        <f t="shared" si="157"/>
        <v>0</v>
      </c>
      <c r="CV106" s="31" t="str">
        <f t="shared" si="158"/>
        <v>No</v>
      </c>
      <c r="CW106" s="47">
        <f t="shared" si="159"/>
        <v>12.781499999999998</v>
      </c>
      <c r="CX106" s="48">
        <f t="shared" si="160"/>
        <v>0.46908209997701261</v>
      </c>
      <c r="CY106" s="47" t="str">
        <f t="shared" si="161"/>
        <v>No</v>
      </c>
      <c r="CZ106" s="19">
        <v>1.875</v>
      </c>
      <c r="DA106" s="35">
        <f t="shared" si="162"/>
        <v>0.75</v>
      </c>
      <c r="DB106" s="33" t="str">
        <f t="shared" si="163"/>
        <v>Yes</v>
      </c>
      <c r="DC106" s="20">
        <v>2.5</v>
      </c>
      <c r="DD106" s="27">
        <f t="shared" si="164"/>
        <v>1</v>
      </c>
      <c r="DE106" s="31" t="str">
        <f t="shared" si="165"/>
        <v>Yes</v>
      </c>
      <c r="DF106" s="19">
        <v>2.5</v>
      </c>
      <c r="DG106" s="35">
        <f t="shared" si="166"/>
        <v>1</v>
      </c>
      <c r="DH106" s="33" t="str">
        <f t="shared" si="167"/>
        <v>Yes</v>
      </c>
      <c r="DI106" s="20">
        <v>0</v>
      </c>
      <c r="DJ106" s="27">
        <f t="shared" si="168"/>
        <v>0</v>
      </c>
      <c r="DK106" s="31" t="str">
        <f t="shared" si="169"/>
        <v>No</v>
      </c>
      <c r="DL106" s="19">
        <v>0</v>
      </c>
      <c r="DM106" s="35">
        <f t="shared" si="170"/>
        <v>0</v>
      </c>
      <c r="DN106" s="33" t="str">
        <f t="shared" si="171"/>
        <v>No</v>
      </c>
      <c r="DO106" s="20">
        <v>2.5</v>
      </c>
      <c r="DP106" s="27">
        <f t="shared" si="172"/>
        <v>1</v>
      </c>
      <c r="DQ106" s="31" t="str">
        <f t="shared" si="173"/>
        <v>Yes</v>
      </c>
      <c r="DR106" s="19">
        <v>0.86709999999999998</v>
      </c>
      <c r="DS106" s="35">
        <f t="shared" si="174"/>
        <v>0.53300958937791987</v>
      </c>
      <c r="DT106" s="33" t="str">
        <f t="shared" si="175"/>
        <v>No</v>
      </c>
      <c r="DU106" s="20">
        <v>0.98970000000000002</v>
      </c>
      <c r="DV106" s="27">
        <f t="shared" si="176"/>
        <v>0.7204629831841014</v>
      </c>
      <c r="DW106" s="31" t="str">
        <f t="shared" si="177"/>
        <v>No</v>
      </c>
      <c r="DX106" s="19">
        <v>2.9000000000000001E-2</v>
      </c>
      <c r="DY106" s="35">
        <f t="shared" si="178"/>
        <v>7.1095856827653847E-2</v>
      </c>
      <c r="DZ106" s="33" t="str">
        <f t="shared" si="179"/>
        <v>No</v>
      </c>
      <c r="EA106" s="20">
        <v>1.5237000000000001</v>
      </c>
      <c r="EB106" s="27">
        <f t="shared" si="180"/>
        <v>0.76923465266558977</v>
      </c>
      <c r="EC106" s="31" t="str">
        <f t="shared" si="181"/>
        <v>No</v>
      </c>
      <c r="ED106" s="50">
        <f t="shared" si="182"/>
        <v>31.96125</v>
      </c>
      <c r="EE106" s="51">
        <f t="shared" si="183"/>
        <v>0.70696370276996667</v>
      </c>
      <c r="EF106" s="50" t="str">
        <f t="shared" si="184"/>
        <v>No</v>
      </c>
    </row>
    <row r="107" spans="1:136" x14ac:dyDescent="0.2">
      <c r="A107" s="3">
        <v>105</v>
      </c>
      <c r="B107" s="11" t="s">
        <v>59</v>
      </c>
      <c r="C107" s="11" t="s">
        <v>141</v>
      </c>
      <c r="D107" s="3">
        <v>3</v>
      </c>
      <c r="E107" s="17">
        <v>1.2999999999999999E-3</v>
      </c>
      <c r="F107" s="14">
        <f t="shared" si="185"/>
        <v>5.8035714285714279E-3</v>
      </c>
      <c r="G107" s="17" t="str">
        <f t="shared" si="94"/>
        <v>No</v>
      </c>
      <c r="H107" s="22">
        <v>1.6999999999999999E-3</v>
      </c>
      <c r="I107" s="27">
        <f t="shared" si="95"/>
        <v>1.3588042522580128E-3</v>
      </c>
      <c r="J107" s="31" t="str">
        <f t="shared" si="96"/>
        <v>No</v>
      </c>
      <c r="K107" s="29">
        <v>0.105</v>
      </c>
      <c r="L107" s="14">
        <f t="shared" si="97"/>
        <v>8.4595552690944237E-2</v>
      </c>
      <c r="M107" s="17" t="str">
        <f t="shared" si="98"/>
        <v>No</v>
      </c>
      <c r="N107" s="18">
        <v>0.1081</v>
      </c>
      <c r="O107" s="27">
        <f t="shared" si="99"/>
        <v>0.30788949017373968</v>
      </c>
      <c r="P107" s="31" t="str">
        <f t="shared" si="100"/>
        <v>No</v>
      </c>
      <c r="Q107" s="17">
        <v>8.2000000000000007E-3</v>
      </c>
      <c r="R107" s="14">
        <f t="shared" si="101"/>
        <v>3.1931464174454832E-2</v>
      </c>
      <c r="S107" s="17" t="str">
        <f t="shared" si="102"/>
        <v>No</v>
      </c>
      <c r="T107" s="18">
        <v>0.54049999999999998</v>
      </c>
      <c r="U107" s="27">
        <f t="shared" si="103"/>
        <v>0.27117198474814369</v>
      </c>
      <c r="V107" s="31" t="str">
        <f t="shared" si="104"/>
        <v>Yes</v>
      </c>
      <c r="W107" s="17">
        <v>1.4195</v>
      </c>
      <c r="X107" s="14">
        <f t="shared" si="105"/>
        <v>0.21827575072650948</v>
      </c>
      <c r="Y107" s="17" t="str">
        <f t="shared" si="106"/>
        <v>No</v>
      </c>
      <c r="Z107" s="18">
        <v>5.0500000000000003E-2</v>
      </c>
      <c r="AA107" s="27">
        <f t="shared" si="107"/>
        <v>4.2100875364735307E-2</v>
      </c>
      <c r="AB107" s="31" t="str">
        <f t="shared" si="108"/>
        <v>No</v>
      </c>
      <c r="AC107" s="17">
        <v>3.0000000000000001E-3</v>
      </c>
      <c r="AD107" s="14">
        <f t="shared" si="109"/>
        <v>7.6628352490421452E-3</v>
      </c>
      <c r="AE107" s="17" t="str">
        <f t="shared" si="110"/>
        <v>No</v>
      </c>
      <c r="AF107" s="18">
        <v>2E-3</v>
      </c>
      <c r="AG107" s="27">
        <f t="shared" si="111"/>
        <v>1.5527950310559006E-2</v>
      </c>
      <c r="AH107" s="31" t="str">
        <f t="shared" si="112"/>
        <v>No</v>
      </c>
      <c r="AI107" s="41">
        <f t="shared" si="113"/>
        <v>5.5994999999999999</v>
      </c>
      <c r="AJ107" s="42">
        <f t="shared" si="114"/>
        <v>9.9044421487603299E-2</v>
      </c>
      <c r="AK107" s="41" t="str">
        <f t="shared" si="115"/>
        <v>No</v>
      </c>
      <c r="AL107" s="17">
        <v>2.3125</v>
      </c>
      <c r="AM107" s="35">
        <f t="shared" si="116"/>
        <v>0.91887918360287135</v>
      </c>
      <c r="AN107" s="33" t="str">
        <f t="shared" si="117"/>
        <v>Yes</v>
      </c>
      <c r="AO107" s="18">
        <v>1.875</v>
      </c>
      <c r="AP107" s="27">
        <f t="shared" si="118"/>
        <v>0.75</v>
      </c>
      <c r="AQ107" s="31" t="str">
        <f t="shared" si="119"/>
        <v>Yes</v>
      </c>
      <c r="AR107" s="17">
        <v>2.4196</v>
      </c>
      <c r="AS107" s="35">
        <f t="shared" si="120"/>
        <v>0.96814980793854033</v>
      </c>
      <c r="AT107" s="33" t="str">
        <f t="shared" si="121"/>
        <v>Yes</v>
      </c>
      <c r="AU107" s="18">
        <v>0.67969999999999997</v>
      </c>
      <c r="AV107" s="27">
        <f t="shared" si="122"/>
        <v>0.5273201251303441</v>
      </c>
      <c r="AW107" s="31" t="str">
        <f t="shared" si="123"/>
        <v>No</v>
      </c>
      <c r="AX107" s="17">
        <v>2.3800000000000002E-2</v>
      </c>
      <c r="AY107" s="35">
        <f t="shared" si="124"/>
        <v>3.9932885906040272E-2</v>
      </c>
      <c r="AZ107" s="33" t="str">
        <f t="shared" si="125"/>
        <v>No</v>
      </c>
      <c r="BA107" s="18">
        <v>0</v>
      </c>
      <c r="BB107" s="27">
        <f t="shared" si="126"/>
        <v>0</v>
      </c>
      <c r="BC107" s="31" t="str">
        <f t="shared" si="127"/>
        <v>No</v>
      </c>
      <c r="BD107" s="17">
        <v>0</v>
      </c>
      <c r="BE107" s="35">
        <f t="shared" si="128"/>
        <v>0</v>
      </c>
      <c r="BF107" s="33" t="str">
        <f t="shared" si="129"/>
        <v>No</v>
      </c>
      <c r="BG107" s="18">
        <v>1.4052</v>
      </c>
      <c r="BH107" s="27">
        <f t="shared" si="130"/>
        <v>0.40537727666955764</v>
      </c>
      <c r="BI107" s="31" t="str">
        <f t="shared" si="131"/>
        <v>No</v>
      </c>
      <c r="BJ107" s="17">
        <v>0.24310000000000001</v>
      </c>
      <c r="BK107" s="35">
        <f t="shared" si="132"/>
        <v>9.7240000000000007E-2</v>
      </c>
      <c r="BL107" s="33" t="str">
        <f t="shared" si="133"/>
        <v>No</v>
      </c>
      <c r="BM107" s="18">
        <v>0.1376</v>
      </c>
      <c r="BN107" s="27">
        <f t="shared" si="134"/>
        <v>0.11904103273397879</v>
      </c>
      <c r="BO107" s="31" t="str">
        <f t="shared" si="135"/>
        <v>No</v>
      </c>
      <c r="BP107" s="44">
        <f t="shared" si="136"/>
        <v>22.741249999999997</v>
      </c>
      <c r="BQ107" s="45">
        <f t="shared" si="137"/>
        <v>0.40307101727447192</v>
      </c>
      <c r="BR107" s="44" t="str">
        <f t="shared" si="138"/>
        <v>No</v>
      </c>
      <c r="BS107" s="17">
        <v>2.8E-3</v>
      </c>
      <c r="BT107" s="35">
        <f t="shared" si="139"/>
        <v>4.4451500238133039E-3</v>
      </c>
      <c r="BU107" s="33" t="str">
        <f t="shared" si="140"/>
        <v>No</v>
      </c>
      <c r="BV107" s="18">
        <v>2.4268000000000001</v>
      </c>
      <c r="BW107" s="27">
        <f t="shared" si="141"/>
        <v>0.91833787903096431</v>
      </c>
      <c r="BX107" s="31" t="str">
        <f t="shared" si="142"/>
        <v>No</v>
      </c>
      <c r="BY107" s="17">
        <v>2.5</v>
      </c>
      <c r="BZ107" s="35">
        <f t="shared" si="143"/>
        <v>1</v>
      </c>
      <c r="CA107" s="33" t="str">
        <f t="shared" si="144"/>
        <v>Yes</v>
      </c>
      <c r="CB107" s="18">
        <v>3.3099999999999997E-2</v>
      </c>
      <c r="CC107" s="27">
        <f t="shared" si="145"/>
        <v>6.5518606492478218E-2</v>
      </c>
      <c r="CD107" s="31" t="str">
        <f t="shared" si="146"/>
        <v>No</v>
      </c>
      <c r="CE107" s="17">
        <v>4.3400000000000001E-2</v>
      </c>
      <c r="CF107" s="35">
        <f t="shared" si="147"/>
        <v>1.9867549668874173E-2</v>
      </c>
      <c r="CG107" s="33" t="str">
        <f t="shared" si="148"/>
        <v>No</v>
      </c>
      <c r="CH107" s="18">
        <v>0.1055</v>
      </c>
      <c r="CI107" s="27">
        <f t="shared" si="149"/>
        <v>0.19334006054490413</v>
      </c>
      <c r="CJ107" s="31" t="str">
        <f t="shared" si="150"/>
        <v>No</v>
      </c>
      <c r="CK107" s="17">
        <v>0</v>
      </c>
      <c r="CL107" s="35">
        <f t="shared" si="151"/>
        <v>0</v>
      </c>
      <c r="CM107" s="33" t="str">
        <f t="shared" si="152"/>
        <v>No</v>
      </c>
      <c r="CN107" s="18">
        <v>0</v>
      </c>
      <c r="CO107" s="27">
        <f t="shared" si="153"/>
        <v>0</v>
      </c>
      <c r="CP107" s="31" t="str">
        <f t="shared" si="154"/>
        <v>No</v>
      </c>
      <c r="CQ107" s="17">
        <v>0.15529999999999999</v>
      </c>
      <c r="CR107" s="35">
        <f t="shared" si="155"/>
        <v>0.20142977291841882</v>
      </c>
      <c r="CS107" s="33" t="str">
        <f t="shared" si="156"/>
        <v>No</v>
      </c>
      <c r="CT107" s="18">
        <v>0</v>
      </c>
      <c r="CU107" s="27">
        <f t="shared" si="157"/>
        <v>0</v>
      </c>
      <c r="CV107" s="31" t="str">
        <f t="shared" si="158"/>
        <v>No</v>
      </c>
      <c r="CW107" s="47">
        <f t="shared" si="159"/>
        <v>13.167249999999999</v>
      </c>
      <c r="CX107" s="48">
        <f t="shared" si="160"/>
        <v>0.49636624051774442</v>
      </c>
      <c r="CY107" s="47" t="str">
        <f t="shared" si="161"/>
        <v>No</v>
      </c>
      <c r="CZ107" s="17">
        <v>1.25</v>
      </c>
      <c r="DA107" s="35">
        <f t="shared" si="162"/>
        <v>0.5</v>
      </c>
      <c r="DB107" s="33" t="str">
        <f t="shared" si="163"/>
        <v>Yes</v>
      </c>
      <c r="DC107" s="18">
        <v>2.5</v>
      </c>
      <c r="DD107" s="27">
        <f t="shared" si="164"/>
        <v>1</v>
      </c>
      <c r="DE107" s="31" t="str">
        <f t="shared" si="165"/>
        <v>Yes</v>
      </c>
      <c r="DF107" s="17">
        <v>2.5</v>
      </c>
      <c r="DG107" s="35">
        <f t="shared" si="166"/>
        <v>1</v>
      </c>
      <c r="DH107" s="33" t="str">
        <f t="shared" si="167"/>
        <v>Yes</v>
      </c>
      <c r="DI107" s="18">
        <v>2.5</v>
      </c>
      <c r="DJ107" s="27">
        <f t="shared" si="168"/>
        <v>1</v>
      </c>
      <c r="DK107" s="31" t="str">
        <f t="shared" si="169"/>
        <v>Yes</v>
      </c>
      <c r="DL107" s="17">
        <v>0</v>
      </c>
      <c r="DM107" s="35">
        <f t="shared" si="170"/>
        <v>0</v>
      </c>
      <c r="DN107" s="33" t="str">
        <f t="shared" si="171"/>
        <v>No</v>
      </c>
      <c r="DO107" s="18">
        <v>2.5</v>
      </c>
      <c r="DP107" s="27">
        <f t="shared" si="172"/>
        <v>1</v>
      </c>
      <c r="DQ107" s="31" t="str">
        <f t="shared" si="173"/>
        <v>Yes</v>
      </c>
      <c r="DR107" s="17">
        <v>0.87490000000000001</v>
      </c>
      <c r="DS107" s="35">
        <f t="shared" si="174"/>
        <v>0.53780427833784117</v>
      </c>
      <c r="DT107" s="33" t="str">
        <f t="shared" si="175"/>
        <v>No</v>
      </c>
      <c r="DU107" s="18">
        <v>0.97599999999999998</v>
      </c>
      <c r="DV107" s="27">
        <f t="shared" si="176"/>
        <v>0.71048991774040915</v>
      </c>
      <c r="DW107" s="31" t="str">
        <f t="shared" si="177"/>
        <v>No</v>
      </c>
      <c r="DX107" s="17">
        <v>9.4999999999999998E-3</v>
      </c>
      <c r="DY107" s="35">
        <f t="shared" si="178"/>
        <v>2.329002206423143E-2</v>
      </c>
      <c r="DZ107" s="33" t="str">
        <f t="shared" si="179"/>
        <v>No</v>
      </c>
      <c r="EA107" s="18">
        <v>1</v>
      </c>
      <c r="EB107" s="27">
        <f t="shared" si="180"/>
        <v>0.50484652665589669</v>
      </c>
      <c r="EC107" s="31" t="str">
        <f t="shared" si="181"/>
        <v>No</v>
      </c>
      <c r="ED107" s="50">
        <f t="shared" si="182"/>
        <v>35.275999999999996</v>
      </c>
      <c r="EE107" s="51">
        <f t="shared" si="183"/>
        <v>0.81410194253207901</v>
      </c>
      <c r="EF107" s="50" t="str">
        <f t="shared" si="184"/>
        <v>No</v>
      </c>
    </row>
    <row r="108" spans="1:136" x14ac:dyDescent="0.2">
      <c r="A108" s="3">
        <v>106</v>
      </c>
      <c r="B108" s="11" t="s">
        <v>50</v>
      </c>
      <c r="C108" s="11" t="s">
        <v>142</v>
      </c>
      <c r="D108" s="3">
        <v>3</v>
      </c>
      <c r="E108" s="19">
        <v>2.0000000000000001E-4</v>
      </c>
      <c r="F108" s="14">
        <f t="shared" si="185"/>
        <v>8.9285714285714283E-4</v>
      </c>
      <c r="G108" s="17" t="str">
        <f t="shared" si="94"/>
        <v>No</v>
      </c>
      <c r="H108" s="23">
        <v>7.0900000000000005E-2</v>
      </c>
      <c r="I108" s="27">
        <f t="shared" si="95"/>
        <v>5.6670130285348889E-2</v>
      </c>
      <c r="J108" s="31" t="str">
        <f t="shared" si="96"/>
        <v>Yes</v>
      </c>
      <c r="K108" s="30">
        <v>1.1999999999999999E-3</v>
      </c>
      <c r="L108" s="14">
        <f t="shared" si="97"/>
        <v>9.6680631646793407E-4</v>
      </c>
      <c r="M108" s="17" t="str">
        <f t="shared" si="98"/>
        <v>No</v>
      </c>
      <c r="N108" s="20">
        <v>2.2599999999999999E-2</v>
      </c>
      <c r="O108" s="27">
        <f t="shared" si="99"/>
        <v>6.4369125605240662E-2</v>
      </c>
      <c r="P108" s="31" t="str">
        <f t="shared" si="100"/>
        <v>No</v>
      </c>
      <c r="Q108" s="19">
        <v>0</v>
      </c>
      <c r="R108" s="14">
        <f t="shared" si="101"/>
        <v>0</v>
      </c>
      <c r="S108" s="17" t="str">
        <f t="shared" si="102"/>
        <v>No</v>
      </c>
      <c r="T108" s="20">
        <v>1.9932000000000001</v>
      </c>
      <c r="U108" s="27">
        <f t="shared" si="103"/>
        <v>1</v>
      </c>
      <c r="V108" s="31" t="str">
        <f t="shared" si="104"/>
        <v>Yes</v>
      </c>
      <c r="W108" s="19">
        <v>1.9185000000000001</v>
      </c>
      <c r="X108" s="14">
        <f t="shared" si="105"/>
        <v>0.62108492089118505</v>
      </c>
      <c r="Y108" s="17" t="str">
        <f t="shared" si="106"/>
        <v>No</v>
      </c>
      <c r="Z108" s="20">
        <v>2.53E-2</v>
      </c>
      <c r="AA108" s="27">
        <f t="shared" si="107"/>
        <v>2.1092121717382242E-2</v>
      </c>
      <c r="AB108" s="31" t="str">
        <f t="shared" si="108"/>
        <v>No</v>
      </c>
      <c r="AC108" s="19">
        <v>0</v>
      </c>
      <c r="AD108" s="14">
        <f t="shared" si="109"/>
        <v>0</v>
      </c>
      <c r="AE108" s="17" t="str">
        <f t="shared" si="110"/>
        <v>No</v>
      </c>
      <c r="AF108" s="20">
        <v>0</v>
      </c>
      <c r="AG108" s="27">
        <f t="shared" si="111"/>
        <v>0</v>
      </c>
      <c r="AH108" s="31" t="str">
        <f t="shared" si="112"/>
        <v>No</v>
      </c>
      <c r="AI108" s="41">
        <f t="shared" si="113"/>
        <v>10.079750000000001</v>
      </c>
      <c r="AJ108" s="42">
        <f t="shared" si="114"/>
        <v>0.48474087465564741</v>
      </c>
      <c r="AK108" s="41" t="str">
        <f t="shared" si="115"/>
        <v>No</v>
      </c>
      <c r="AL108" s="19">
        <v>2.25</v>
      </c>
      <c r="AM108" s="35">
        <f t="shared" si="116"/>
        <v>0.86482746692034951</v>
      </c>
      <c r="AN108" s="33" t="str">
        <f t="shared" si="117"/>
        <v>Yes</v>
      </c>
      <c r="AO108" s="20">
        <v>1.875</v>
      </c>
      <c r="AP108" s="27">
        <f t="shared" si="118"/>
        <v>0.75</v>
      </c>
      <c r="AQ108" s="31" t="str">
        <f t="shared" si="119"/>
        <v>Yes</v>
      </c>
      <c r="AR108" s="19">
        <v>1.819</v>
      </c>
      <c r="AS108" s="35">
        <f t="shared" si="120"/>
        <v>0.72783290653008959</v>
      </c>
      <c r="AT108" s="33" t="str">
        <f t="shared" si="121"/>
        <v>No</v>
      </c>
      <c r="AU108" s="20">
        <v>0.25159999999999999</v>
      </c>
      <c r="AV108" s="27">
        <f t="shared" si="122"/>
        <v>8.0917622523461935E-2</v>
      </c>
      <c r="AW108" s="31" t="str">
        <f t="shared" si="123"/>
        <v>No</v>
      </c>
      <c r="AX108" s="19">
        <v>3.9600000000000003E-2</v>
      </c>
      <c r="AY108" s="35">
        <f t="shared" si="124"/>
        <v>6.6442953020134241E-2</v>
      </c>
      <c r="AZ108" s="33" t="str">
        <f t="shared" si="125"/>
        <v>No</v>
      </c>
      <c r="BA108" s="20">
        <v>6.9000000000000006E-2</v>
      </c>
      <c r="BB108" s="27">
        <f t="shared" si="126"/>
        <v>0.1051829268292683</v>
      </c>
      <c r="BC108" s="31" t="str">
        <f t="shared" si="127"/>
        <v>No</v>
      </c>
      <c r="BD108" s="19">
        <v>6.9000000000000006E-2</v>
      </c>
      <c r="BE108" s="35">
        <f t="shared" si="128"/>
        <v>0.1051829268292683</v>
      </c>
      <c r="BF108" s="33" t="str">
        <f t="shared" si="129"/>
        <v>No</v>
      </c>
      <c r="BG108" s="20">
        <v>1.3333999999999999</v>
      </c>
      <c r="BH108" s="27">
        <f t="shared" si="130"/>
        <v>0.36386238797340265</v>
      </c>
      <c r="BI108" s="31" t="str">
        <f t="shared" si="131"/>
        <v>No</v>
      </c>
      <c r="BJ108" s="19">
        <v>0.34570000000000001</v>
      </c>
      <c r="BK108" s="35">
        <f t="shared" si="132"/>
        <v>0.13828000000000001</v>
      </c>
      <c r="BL108" s="33" t="str">
        <f t="shared" si="133"/>
        <v>No</v>
      </c>
      <c r="BM108" s="20">
        <v>9.8299999999999998E-2</v>
      </c>
      <c r="BN108" s="27">
        <f t="shared" si="134"/>
        <v>8.2803135085292745E-2</v>
      </c>
      <c r="BO108" s="31" t="str">
        <f t="shared" si="135"/>
        <v>No</v>
      </c>
      <c r="BP108" s="44">
        <f t="shared" si="136"/>
        <v>20.376499999999997</v>
      </c>
      <c r="BQ108" s="45">
        <f t="shared" si="137"/>
        <v>0.21196080412162813</v>
      </c>
      <c r="BR108" s="44" t="str">
        <f t="shared" si="138"/>
        <v>No</v>
      </c>
      <c r="BS108" s="19">
        <v>0</v>
      </c>
      <c r="BT108" s="35">
        <f t="shared" si="139"/>
        <v>0</v>
      </c>
      <c r="BU108" s="33" t="str">
        <f t="shared" si="140"/>
        <v>No</v>
      </c>
      <c r="BV108" s="20">
        <v>2.3549000000000002</v>
      </c>
      <c r="BW108" s="27">
        <f t="shared" si="141"/>
        <v>0.80298411679769</v>
      </c>
      <c r="BX108" s="31" t="str">
        <f t="shared" si="142"/>
        <v>No</v>
      </c>
      <c r="BY108" s="19">
        <v>2.5</v>
      </c>
      <c r="BZ108" s="35">
        <f t="shared" si="143"/>
        <v>1</v>
      </c>
      <c r="CA108" s="33" t="str">
        <f t="shared" si="144"/>
        <v>Yes</v>
      </c>
      <c r="CB108" s="20">
        <v>1.9E-3</v>
      </c>
      <c r="CC108" s="27">
        <f t="shared" si="145"/>
        <v>3.760886777513856E-3</v>
      </c>
      <c r="CD108" s="31" t="str">
        <f t="shared" si="146"/>
        <v>No</v>
      </c>
      <c r="CE108" s="19">
        <v>1.6199999999999999E-2</v>
      </c>
      <c r="CF108" s="35">
        <f t="shared" si="147"/>
        <v>5.3407391582995078E-3</v>
      </c>
      <c r="CG108" s="33" t="str">
        <f t="shared" si="148"/>
        <v>No</v>
      </c>
      <c r="CH108" s="20">
        <v>9.7000000000000003E-3</v>
      </c>
      <c r="CI108" s="27">
        <f t="shared" si="149"/>
        <v>0</v>
      </c>
      <c r="CJ108" s="31" t="str">
        <f t="shared" si="150"/>
        <v>No</v>
      </c>
      <c r="CK108" s="19">
        <v>0.20200000000000001</v>
      </c>
      <c r="CL108" s="35">
        <f t="shared" si="151"/>
        <v>0.14240394783221713</v>
      </c>
      <c r="CM108" s="33" t="str">
        <f t="shared" si="152"/>
        <v>No</v>
      </c>
      <c r="CN108" s="20">
        <v>0</v>
      </c>
      <c r="CO108" s="27">
        <f t="shared" si="153"/>
        <v>0</v>
      </c>
      <c r="CP108" s="31" t="str">
        <f t="shared" si="154"/>
        <v>No</v>
      </c>
      <c r="CQ108" s="19">
        <v>0.11899999999999999</v>
      </c>
      <c r="CR108" s="35">
        <f t="shared" si="155"/>
        <v>0.12510513036164844</v>
      </c>
      <c r="CS108" s="33" t="str">
        <f t="shared" si="156"/>
        <v>No</v>
      </c>
      <c r="CT108" s="20">
        <v>0</v>
      </c>
      <c r="CU108" s="27">
        <f t="shared" si="157"/>
        <v>0</v>
      </c>
      <c r="CV108" s="31" t="str">
        <f t="shared" si="158"/>
        <v>No</v>
      </c>
      <c r="CW108" s="47">
        <f t="shared" si="159"/>
        <v>13.009250000000002</v>
      </c>
      <c r="CX108" s="48">
        <f t="shared" si="160"/>
        <v>0.48519088288861789</v>
      </c>
      <c r="CY108" s="47" t="str">
        <f t="shared" si="161"/>
        <v>No</v>
      </c>
      <c r="CZ108" s="19">
        <v>1.25</v>
      </c>
      <c r="DA108" s="35">
        <f t="shared" si="162"/>
        <v>0.5</v>
      </c>
      <c r="DB108" s="33" t="str">
        <f t="shared" si="163"/>
        <v>Yes</v>
      </c>
      <c r="DC108" s="20">
        <v>2.5</v>
      </c>
      <c r="DD108" s="27">
        <f t="shared" si="164"/>
        <v>1</v>
      </c>
      <c r="DE108" s="31" t="str">
        <f t="shared" si="165"/>
        <v>Yes</v>
      </c>
      <c r="DF108" s="19">
        <v>2.5</v>
      </c>
      <c r="DG108" s="35">
        <f t="shared" si="166"/>
        <v>1</v>
      </c>
      <c r="DH108" s="33" t="str">
        <f t="shared" si="167"/>
        <v>Yes</v>
      </c>
      <c r="DI108" s="20">
        <v>2.5</v>
      </c>
      <c r="DJ108" s="27">
        <f t="shared" si="168"/>
        <v>1</v>
      </c>
      <c r="DK108" s="31" t="str">
        <f t="shared" si="169"/>
        <v>Yes</v>
      </c>
      <c r="DL108" s="19">
        <v>1.2999999999999999E-3</v>
      </c>
      <c r="DM108" s="35">
        <f t="shared" si="170"/>
        <v>1.4606741573033709E-2</v>
      </c>
      <c r="DN108" s="33" t="str">
        <f t="shared" si="171"/>
        <v>No</v>
      </c>
      <c r="DO108" s="20">
        <v>2.5</v>
      </c>
      <c r="DP108" s="27">
        <f t="shared" si="172"/>
        <v>1</v>
      </c>
      <c r="DQ108" s="31" t="str">
        <f t="shared" si="173"/>
        <v>Yes</v>
      </c>
      <c r="DR108" s="19">
        <v>0.88600000000000001</v>
      </c>
      <c r="DS108" s="35">
        <f t="shared" si="174"/>
        <v>0.54462748955003693</v>
      </c>
      <c r="DT108" s="33" t="str">
        <f t="shared" si="175"/>
        <v>No</v>
      </c>
      <c r="DU108" s="20">
        <v>0.98360000000000003</v>
      </c>
      <c r="DV108" s="27">
        <f t="shared" si="176"/>
        <v>0.71602242119822379</v>
      </c>
      <c r="DW108" s="31" t="str">
        <f t="shared" si="177"/>
        <v>No</v>
      </c>
      <c r="DX108" s="19">
        <v>3.1800000000000002E-2</v>
      </c>
      <c r="DY108" s="35">
        <f t="shared" si="178"/>
        <v>7.7960284383427322E-2</v>
      </c>
      <c r="DZ108" s="33" t="str">
        <f t="shared" si="179"/>
        <v>No</v>
      </c>
      <c r="EA108" s="20">
        <v>1.01</v>
      </c>
      <c r="EB108" s="27">
        <f t="shared" si="180"/>
        <v>0.50989499192245558</v>
      </c>
      <c r="EC108" s="31" t="str">
        <f t="shared" si="181"/>
        <v>No</v>
      </c>
      <c r="ED108" s="50">
        <f t="shared" si="182"/>
        <v>35.406750000000002</v>
      </c>
      <c r="EE108" s="51">
        <f t="shared" si="183"/>
        <v>0.81832800025857333</v>
      </c>
      <c r="EF108" s="50" t="str">
        <f t="shared" si="184"/>
        <v>No</v>
      </c>
    </row>
    <row r="109" spans="1:136" x14ac:dyDescent="0.2">
      <c r="A109" s="3">
        <v>107</v>
      </c>
      <c r="B109" s="11" t="s">
        <v>50</v>
      </c>
      <c r="C109" s="11" t="s">
        <v>143</v>
      </c>
      <c r="D109" s="3">
        <v>3</v>
      </c>
      <c r="E109" s="19">
        <v>0</v>
      </c>
      <c r="F109" s="14">
        <f t="shared" si="185"/>
        <v>0</v>
      </c>
      <c r="G109" s="17" t="str">
        <f t="shared" si="94"/>
        <v>No</v>
      </c>
      <c r="H109" s="23">
        <v>0</v>
      </c>
      <c r="I109" s="27">
        <f t="shared" si="95"/>
        <v>0</v>
      </c>
      <c r="J109" s="31" t="str">
        <f t="shared" si="96"/>
        <v>No</v>
      </c>
      <c r="K109" s="30">
        <v>0</v>
      </c>
      <c r="L109" s="14">
        <f t="shared" si="97"/>
        <v>0</v>
      </c>
      <c r="M109" s="17" t="str">
        <f t="shared" si="98"/>
        <v>No</v>
      </c>
      <c r="N109" s="20">
        <v>0</v>
      </c>
      <c r="O109" s="27">
        <f t="shared" si="99"/>
        <v>0</v>
      </c>
      <c r="P109" s="31" t="str">
        <f t="shared" si="100"/>
        <v>No</v>
      </c>
      <c r="Q109" s="19">
        <v>0</v>
      </c>
      <c r="R109" s="14">
        <f t="shared" si="101"/>
        <v>0</v>
      </c>
      <c r="S109" s="17" t="str">
        <f t="shared" si="102"/>
        <v>No</v>
      </c>
      <c r="T109" s="20">
        <v>1.8581000000000001</v>
      </c>
      <c r="U109" s="27">
        <f t="shared" si="103"/>
        <v>0.93221954645795702</v>
      </c>
      <c r="V109" s="31" t="str">
        <f t="shared" si="104"/>
        <v>Yes</v>
      </c>
      <c r="W109" s="19">
        <v>2.3210999999999999</v>
      </c>
      <c r="X109" s="14">
        <f t="shared" si="105"/>
        <v>0.94607684856312546</v>
      </c>
      <c r="Y109" s="17" t="str">
        <f t="shared" si="106"/>
        <v>No</v>
      </c>
      <c r="Z109" s="20">
        <v>5.0500000000000003E-2</v>
      </c>
      <c r="AA109" s="27">
        <f t="shared" si="107"/>
        <v>4.2100875364735307E-2</v>
      </c>
      <c r="AB109" s="31" t="str">
        <f t="shared" si="108"/>
        <v>No</v>
      </c>
      <c r="AC109" s="19">
        <v>0</v>
      </c>
      <c r="AD109" s="14">
        <f t="shared" si="109"/>
        <v>0</v>
      </c>
      <c r="AE109" s="17" t="str">
        <f t="shared" si="110"/>
        <v>No</v>
      </c>
      <c r="AF109" s="20">
        <v>1E-3</v>
      </c>
      <c r="AG109" s="27">
        <f t="shared" si="111"/>
        <v>7.763975155279503E-3</v>
      </c>
      <c r="AH109" s="31" t="str">
        <f t="shared" si="112"/>
        <v>No</v>
      </c>
      <c r="AI109" s="41">
        <f t="shared" si="113"/>
        <v>10.576750000000001</v>
      </c>
      <c r="AJ109" s="42">
        <f t="shared" si="114"/>
        <v>0.52752668732782371</v>
      </c>
      <c r="AK109" s="41" t="str">
        <f t="shared" si="115"/>
        <v>No</v>
      </c>
      <c r="AL109" s="19">
        <v>2.25</v>
      </c>
      <c r="AM109" s="35">
        <f t="shared" si="116"/>
        <v>0.86482746692034951</v>
      </c>
      <c r="AN109" s="33" t="str">
        <f t="shared" si="117"/>
        <v>Yes</v>
      </c>
      <c r="AO109" s="20">
        <v>1.25</v>
      </c>
      <c r="AP109" s="27">
        <f t="shared" si="118"/>
        <v>0.5</v>
      </c>
      <c r="AQ109" s="31" t="str">
        <f t="shared" si="119"/>
        <v>Yes</v>
      </c>
      <c r="AR109" s="19">
        <v>2.2564000000000002</v>
      </c>
      <c r="AS109" s="35">
        <f t="shared" si="120"/>
        <v>0.90284891165172865</v>
      </c>
      <c r="AT109" s="33" t="str">
        <f t="shared" si="121"/>
        <v>No</v>
      </c>
      <c r="AU109" s="20">
        <v>0.58620000000000005</v>
      </c>
      <c r="AV109" s="27">
        <f t="shared" si="122"/>
        <v>0.42982273201251309</v>
      </c>
      <c r="AW109" s="31" t="str">
        <f t="shared" si="123"/>
        <v>No</v>
      </c>
      <c r="AX109" s="19">
        <v>3.8199999999999998E-2</v>
      </c>
      <c r="AY109" s="35">
        <f t="shared" si="124"/>
        <v>6.4093959731543623E-2</v>
      </c>
      <c r="AZ109" s="33" t="str">
        <f t="shared" si="125"/>
        <v>No</v>
      </c>
      <c r="BA109" s="20">
        <v>0.23799999999999999</v>
      </c>
      <c r="BB109" s="27">
        <f t="shared" si="126"/>
        <v>0.36280487804878048</v>
      </c>
      <c r="BC109" s="31" t="str">
        <f t="shared" si="127"/>
        <v>No</v>
      </c>
      <c r="BD109" s="19">
        <v>0.23799999999999999</v>
      </c>
      <c r="BE109" s="35">
        <f t="shared" si="128"/>
        <v>0.36280487804878048</v>
      </c>
      <c r="BF109" s="33" t="str">
        <f t="shared" si="129"/>
        <v>No</v>
      </c>
      <c r="BG109" s="20">
        <v>1.4975000000000001</v>
      </c>
      <c r="BH109" s="27">
        <f t="shared" si="130"/>
        <v>0.45874530211043651</v>
      </c>
      <c r="BI109" s="31" t="str">
        <f t="shared" si="131"/>
        <v>No</v>
      </c>
      <c r="BJ109" s="19">
        <v>0.3695</v>
      </c>
      <c r="BK109" s="35">
        <f t="shared" si="132"/>
        <v>0.14779999999999999</v>
      </c>
      <c r="BL109" s="33" t="str">
        <f t="shared" si="133"/>
        <v>No</v>
      </c>
      <c r="BM109" s="20">
        <v>8.6999999999999994E-2</v>
      </c>
      <c r="BN109" s="27">
        <f t="shared" si="134"/>
        <v>7.2383586906408476E-2</v>
      </c>
      <c r="BO109" s="31" t="str">
        <f t="shared" si="135"/>
        <v>No</v>
      </c>
      <c r="BP109" s="44">
        <f t="shared" si="136"/>
        <v>22.027000000000001</v>
      </c>
      <c r="BQ109" s="45">
        <f t="shared" si="137"/>
        <v>0.3453480149510052</v>
      </c>
      <c r="BR109" s="44" t="str">
        <f t="shared" si="138"/>
        <v>No</v>
      </c>
      <c r="BS109" s="19">
        <v>2.2000000000000001E-3</v>
      </c>
      <c r="BT109" s="35">
        <f t="shared" si="139"/>
        <v>3.49261787585331E-3</v>
      </c>
      <c r="BU109" s="33" t="str">
        <f t="shared" si="140"/>
        <v>No</v>
      </c>
      <c r="BV109" s="20">
        <v>2.3891</v>
      </c>
      <c r="BW109" s="27">
        <f t="shared" si="141"/>
        <v>0.85785336114230704</v>
      </c>
      <c r="BX109" s="31" t="str">
        <f t="shared" si="142"/>
        <v>No</v>
      </c>
      <c r="BY109" s="19">
        <v>2.5</v>
      </c>
      <c r="BZ109" s="35">
        <f t="shared" si="143"/>
        <v>1</v>
      </c>
      <c r="CA109" s="33" t="str">
        <f t="shared" si="144"/>
        <v>Yes</v>
      </c>
      <c r="CB109" s="20">
        <v>1.2500000000000001E-2</v>
      </c>
      <c r="CC109" s="27">
        <f t="shared" si="145"/>
        <v>2.4742676167854319E-2</v>
      </c>
      <c r="CD109" s="31" t="str">
        <f t="shared" si="146"/>
        <v>No</v>
      </c>
      <c r="CE109" s="19">
        <v>2.0500000000000001E-2</v>
      </c>
      <c r="CF109" s="35">
        <f t="shared" si="147"/>
        <v>7.6372569963682971E-3</v>
      </c>
      <c r="CG109" s="33" t="str">
        <f t="shared" si="148"/>
        <v>No</v>
      </c>
      <c r="CH109" s="20">
        <v>2.12E-2</v>
      </c>
      <c r="CI109" s="27">
        <f t="shared" si="149"/>
        <v>2.3208879919273461E-2</v>
      </c>
      <c r="CJ109" s="31" t="str">
        <f t="shared" si="150"/>
        <v>No</v>
      </c>
      <c r="CK109" s="19">
        <v>0</v>
      </c>
      <c r="CL109" s="35">
        <f t="shared" si="151"/>
        <v>0</v>
      </c>
      <c r="CM109" s="33" t="str">
        <f t="shared" si="152"/>
        <v>No</v>
      </c>
      <c r="CN109" s="20">
        <v>0</v>
      </c>
      <c r="CO109" s="27">
        <f t="shared" si="153"/>
        <v>0</v>
      </c>
      <c r="CP109" s="31" t="str">
        <f t="shared" si="154"/>
        <v>No</v>
      </c>
      <c r="CQ109" s="19">
        <v>0.17860000000000001</v>
      </c>
      <c r="CR109" s="35">
        <f t="shared" si="155"/>
        <v>0.25042052144659377</v>
      </c>
      <c r="CS109" s="33" t="str">
        <f t="shared" si="156"/>
        <v>No</v>
      </c>
      <c r="CT109" s="20">
        <v>0</v>
      </c>
      <c r="CU109" s="27">
        <f t="shared" si="157"/>
        <v>0</v>
      </c>
      <c r="CV109" s="31" t="str">
        <f t="shared" si="158"/>
        <v>No</v>
      </c>
      <c r="CW109" s="47">
        <f t="shared" si="159"/>
        <v>12.81025</v>
      </c>
      <c r="CX109" s="48">
        <f t="shared" si="160"/>
        <v>0.47111559068484432</v>
      </c>
      <c r="CY109" s="47" t="str">
        <f t="shared" si="161"/>
        <v>No</v>
      </c>
      <c r="CZ109" s="19">
        <v>2.5</v>
      </c>
      <c r="DA109" s="35">
        <f t="shared" si="162"/>
        <v>1</v>
      </c>
      <c r="DB109" s="33" t="str">
        <f t="shared" si="163"/>
        <v>Yes</v>
      </c>
      <c r="DC109" s="20">
        <v>2.5</v>
      </c>
      <c r="DD109" s="27">
        <f t="shared" si="164"/>
        <v>1</v>
      </c>
      <c r="DE109" s="31" t="str">
        <f t="shared" si="165"/>
        <v>Yes</v>
      </c>
      <c r="DF109" s="19">
        <v>2.5</v>
      </c>
      <c r="DG109" s="35">
        <f t="shared" si="166"/>
        <v>1</v>
      </c>
      <c r="DH109" s="33" t="str">
        <f t="shared" si="167"/>
        <v>Yes</v>
      </c>
      <c r="DI109" s="20">
        <v>0</v>
      </c>
      <c r="DJ109" s="27">
        <f t="shared" si="168"/>
        <v>0</v>
      </c>
      <c r="DK109" s="31" t="str">
        <f t="shared" si="169"/>
        <v>No</v>
      </c>
      <c r="DL109" s="19">
        <v>0</v>
      </c>
      <c r="DM109" s="35">
        <f t="shared" si="170"/>
        <v>0</v>
      </c>
      <c r="DN109" s="33" t="str">
        <f t="shared" si="171"/>
        <v>No</v>
      </c>
      <c r="DO109" s="20">
        <v>2.5</v>
      </c>
      <c r="DP109" s="27">
        <f t="shared" si="172"/>
        <v>1</v>
      </c>
      <c r="DQ109" s="31" t="str">
        <f t="shared" si="173"/>
        <v>Yes</v>
      </c>
      <c r="DR109" s="19">
        <v>0.83909999999999996</v>
      </c>
      <c r="DS109" s="35">
        <f t="shared" si="174"/>
        <v>0.51579788541922789</v>
      </c>
      <c r="DT109" s="33" t="str">
        <f t="shared" si="175"/>
        <v>No</v>
      </c>
      <c r="DU109" s="20">
        <v>0.97219999999999995</v>
      </c>
      <c r="DV109" s="27">
        <f t="shared" si="176"/>
        <v>0.70772366601150183</v>
      </c>
      <c r="DW109" s="31" t="str">
        <f t="shared" si="177"/>
        <v>No</v>
      </c>
      <c r="DX109" s="19">
        <v>0</v>
      </c>
      <c r="DY109" s="35">
        <f t="shared" si="178"/>
        <v>0</v>
      </c>
      <c r="DZ109" s="33" t="str">
        <f t="shared" si="179"/>
        <v>No</v>
      </c>
      <c r="EA109" s="20">
        <v>1.5</v>
      </c>
      <c r="EB109" s="27">
        <f t="shared" si="180"/>
        <v>0.75726978998384498</v>
      </c>
      <c r="EC109" s="31" t="str">
        <f t="shared" si="181"/>
        <v>No</v>
      </c>
      <c r="ED109" s="50">
        <f t="shared" si="182"/>
        <v>33.27825</v>
      </c>
      <c r="EE109" s="51">
        <f t="shared" si="183"/>
        <v>0.74953133585442311</v>
      </c>
      <c r="EF109" s="50" t="str">
        <f t="shared" si="184"/>
        <v>No</v>
      </c>
    </row>
    <row r="110" spans="1:136" x14ac:dyDescent="0.2">
      <c r="A110" s="3">
        <v>108</v>
      </c>
      <c r="B110" s="11" t="s">
        <v>47</v>
      </c>
      <c r="C110" s="11" t="s">
        <v>144</v>
      </c>
      <c r="D110" s="3">
        <v>3</v>
      </c>
      <c r="E110" s="17">
        <v>4.0000000000000002E-4</v>
      </c>
      <c r="F110" s="14">
        <f t="shared" si="185"/>
        <v>1.7857142857142857E-3</v>
      </c>
      <c r="G110" s="17" t="str">
        <f t="shared" si="94"/>
        <v>No</v>
      </c>
      <c r="H110" s="22">
        <v>0</v>
      </c>
      <c r="I110" s="27">
        <f t="shared" si="95"/>
        <v>0</v>
      </c>
      <c r="J110" s="31" t="str">
        <f t="shared" si="96"/>
        <v>No</v>
      </c>
      <c r="K110" s="29">
        <v>0</v>
      </c>
      <c r="L110" s="14">
        <f t="shared" si="97"/>
        <v>0</v>
      </c>
      <c r="M110" s="17" t="str">
        <f t="shared" si="98"/>
        <v>No</v>
      </c>
      <c r="N110" s="18">
        <v>2.2599999999999999E-2</v>
      </c>
      <c r="O110" s="27">
        <f t="shared" si="99"/>
        <v>6.4369125605240662E-2</v>
      </c>
      <c r="P110" s="31" t="str">
        <f t="shared" si="100"/>
        <v>No</v>
      </c>
      <c r="Q110" s="17">
        <v>2.3999999999999998E-3</v>
      </c>
      <c r="R110" s="14">
        <f t="shared" si="101"/>
        <v>9.3457943925233655E-3</v>
      </c>
      <c r="S110" s="17" t="str">
        <f t="shared" si="102"/>
        <v>No</v>
      </c>
      <c r="T110" s="18">
        <v>1.6554</v>
      </c>
      <c r="U110" s="27">
        <f t="shared" si="103"/>
        <v>0.83052378085490663</v>
      </c>
      <c r="V110" s="31" t="str">
        <f t="shared" si="104"/>
        <v>Yes</v>
      </c>
      <c r="W110" s="17">
        <v>2.34</v>
      </c>
      <c r="X110" s="14">
        <f t="shared" si="105"/>
        <v>0.96133354859541464</v>
      </c>
      <c r="Y110" s="17" t="str">
        <f t="shared" si="106"/>
        <v>No</v>
      </c>
      <c r="Z110" s="18">
        <v>2.53E-2</v>
      </c>
      <c r="AA110" s="27">
        <f t="shared" si="107"/>
        <v>2.1092121717382242E-2</v>
      </c>
      <c r="AB110" s="31" t="str">
        <f t="shared" si="108"/>
        <v>No</v>
      </c>
      <c r="AC110" s="17">
        <v>1.6000000000000001E-3</v>
      </c>
      <c r="AD110" s="14">
        <f t="shared" si="109"/>
        <v>4.0868454661558114E-3</v>
      </c>
      <c r="AE110" s="17" t="str">
        <f t="shared" si="110"/>
        <v>No</v>
      </c>
      <c r="AF110" s="18">
        <v>2E-3</v>
      </c>
      <c r="AG110" s="27">
        <f t="shared" si="111"/>
        <v>1.5527950310559006E-2</v>
      </c>
      <c r="AH110" s="31" t="str">
        <f t="shared" si="112"/>
        <v>No</v>
      </c>
      <c r="AI110" s="41">
        <f t="shared" si="113"/>
        <v>10.12425</v>
      </c>
      <c r="AJ110" s="42">
        <f t="shared" si="114"/>
        <v>0.4885717975206611</v>
      </c>
      <c r="AK110" s="41" t="str">
        <f t="shared" si="115"/>
        <v>No</v>
      </c>
      <c r="AL110" s="17">
        <v>2.3437999999999999</v>
      </c>
      <c r="AM110" s="35">
        <f t="shared" si="116"/>
        <v>0.94594828331747816</v>
      </c>
      <c r="AN110" s="33" t="str">
        <f t="shared" si="117"/>
        <v>Yes</v>
      </c>
      <c r="AO110" s="18">
        <v>1.25</v>
      </c>
      <c r="AP110" s="27">
        <f t="shared" si="118"/>
        <v>0.5</v>
      </c>
      <c r="AQ110" s="31" t="str">
        <f t="shared" si="119"/>
        <v>Yes</v>
      </c>
      <c r="AR110" s="17">
        <v>2.2564000000000002</v>
      </c>
      <c r="AS110" s="35">
        <f t="shared" si="120"/>
        <v>0.90284891165172865</v>
      </c>
      <c r="AT110" s="33" t="str">
        <f t="shared" si="121"/>
        <v>No</v>
      </c>
      <c r="AU110" s="18">
        <v>0.71089999999999998</v>
      </c>
      <c r="AV110" s="27">
        <f t="shared" si="122"/>
        <v>0.55985401459854001</v>
      </c>
      <c r="AW110" s="31" t="str">
        <f t="shared" si="123"/>
        <v>No</v>
      </c>
      <c r="AX110" s="17">
        <v>3.2599999999999997E-2</v>
      </c>
      <c r="AY110" s="35">
        <f t="shared" si="124"/>
        <v>5.4697986577181203E-2</v>
      </c>
      <c r="AZ110" s="33" t="str">
        <f t="shared" si="125"/>
        <v>No</v>
      </c>
      <c r="BA110" s="18">
        <v>0.1245</v>
      </c>
      <c r="BB110" s="27">
        <f t="shared" si="126"/>
        <v>0.18978658536585366</v>
      </c>
      <c r="BC110" s="31" t="str">
        <f t="shared" si="127"/>
        <v>No</v>
      </c>
      <c r="BD110" s="17">
        <v>0.1245</v>
      </c>
      <c r="BE110" s="35">
        <f t="shared" si="128"/>
        <v>0.18978658536585366</v>
      </c>
      <c r="BF110" s="33" t="str">
        <f t="shared" si="129"/>
        <v>No</v>
      </c>
      <c r="BG110" s="18">
        <v>1.4061999999999999</v>
      </c>
      <c r="BH110" s="27">
        <f t="shared" si="130"/>
        <v>0.40595547846198315</v>
      </c>
      <c r="BI110" s="31" t="str">
        <f t="shared" si="131"/>
        <v>No</v>
      </c>
      <c r="BJ110" s="17">
        <v>0.3276</v>
      </c>
      <c r="BK110" s="35">
        <f t="shared" si="132"/>
        <v>0.13103999999999999</v>
      </c>
      <c r="BL110" s="33" t="str">
        <f t="shared" si="133"/>
        <v>No</v>
      </c>
      <c r="BM110" s="18">
        <v>0.1245</v>
      </c>
      <c r="BN110" s="27">
        <f t="shared" si="134"/>
        <v>0.10696173351775011</v>
      </c>
      <c r="BO110" s="31" t="str">
        <f t="shared" si="135"/>
        <v>No</v>
      </c>
      <c r="BP110" s="44">
        <f t="shared" si="136"/>
        <v>21.752500000000001</v>
      </c>
      <c r="BQ110" s="45">
        <f t="shared" si="137"/>
        <v>0.32316395595514702</v>
      </c>
      <c r="BR110" s="44" t="str">
        <f t="shared" si="138"/>
        <v>No</v>
      </c>
      <c r="BS110" s="17">
        <v>0</v>
      </c>
      <c r="BT110" s="35">
        <f t="shared" si="139"/>
        <v>0</v>
      </c>
      <c r="BU110" s="33" t="str">
        <f t="shared" si="140"/>
        <v>No</v>
      </c>
      <c r="BV110" s="18">
        <v>2.4456000000000002</v>
      </c>
      <c r="BW110" s="27">
        <f t="shared" si="141"/>
        <v>0.94849991978180681</v>
      </c>
      <c r="BX110" s="31" t="str">
        <f t="shared" si="142"/>
        <v>No</v>
      </c>
      <c r="BY110" s="17">
        <v>2.5</v>
      </c>
      <c r="BZ110" s="35">
        <f t="shared" si="143"/>
        <v>1</v>
      </c>
      <c r="CA110" s="33" t="str">
        <f t="shared" si="144"/>
        <v>Yes</v>
      </c>
      <c r="CB110" s="18">
        <v>1.7600000000000001E-2</v>
      </c>
      <c r="CC110" s="27">
        <f t="shared" si="145"/>
        <v>3.4837688044338878E-2</v>
      </c>
      <c r="CD110" s="31" t="str">
        <f t="shared" si="146"/>
        <v>No</v>
      </c>
      <c r="CE110" s="17">
        <v>2.2200000000000001E-2</v>
      </c>
      <c r="CF110" s="35">
        <f t="shared" si="147"/>
        <v>8.5451826532792138E-3</v>
      </c>
      <c r="CG110" s="33" t="str">
        <f t="shared" si="148"/>
        <v>No</v>
      </c>
      <c r="CH110" s="18">
        <v>2.0500000000000001E-2</v>
      </c>
      <c r="CI110" s="27">
        <f t="shared" si="149"/>
        <v>2.1796165489404645E-2</v>
      </c>
      <c r="CJ110" s="31" t="str">
        <f t="shared" si="150"/>
        <v>No</v>
      </c>
      <c r="CK110" s="17">
        <v>0.37380000000000002</v>
      </c>
      <c r="CL110" s="35">
        <f t="shared" si="151"/>
        <v>0.263517800493479</v>
      </c>
      <c r="CM110" s="33" t="str">
        <f t="shared" si="152"/>
        <v>No</v>
      </c>
      <c r="CN110" s="18">
        <v>0</v>
      </c>
      <c r="CO110" s="27">
        <f t="shared" si="153"/>
        <v>0</v>
      </c>
      <c r="CP110" s="31" t="str">
        <f t="shared" si="154"/>
        <v>No</v>
      </c>
      <c r="CQ110" s="17">
        <v>0.11899999999999999</v>
      </c>
      <c r="CR110" s="35">
        <f t="shared" si="155"/>
        <v>0.12510513036164844</v>
      </c>
      <c r="CS110" s="33" t="str">
        <f t="shared" si="156"/>
        <v>No</v>
      </c>
      <c r="CT110" s="18">
        <v>0</v>
      </c>
      <c r="CU110" s="27">
        <f t="shared" si="157"/>
        <v>0</v>
      </c>
      <c r="CV110" s="31" t="str">
        <f t="shared" si="158"/>
        <v>No</v>
      </c>
      <c r="CW110" s="47">
        <f t="shared" si="159"/>
        <v>13.74675</v>
      </c>
      <c r="CX110" s="48">
        <f t="shared" si="160"/>
        <v>0.53735434017647166</v>
      </c>
      <c r="CY110" s="47" t="str">
        <f t="shared" si="161"/>
        <v>No</v>
      </c>
      <c r="CZ110" s="17">
        <v>0</v>
      </c>
      <c r="DA110" s="35">
        <f t="shared" si="162"/>
        <v>0</v>
      </c>
      <c r="DB110" s="33" t="str">
        <f t="shared" si="163"/>
        <v>No</v>
      </c>
      <c r="DC110" s="18">
        <v>2.5</v>
      </c>
      <c r="DD110" s="27">
        <f t="shared" si="164"/>
        <v>1</v>
      </c>
      <c r="DE110" s="31" t="str">
        <f t="shared" si="165"/>
        <v>Yes</v>
      </c>
      <c r="DF110" s="17">
        <v>2.5</v>
      </c>
      <c r="DG110" s="35">
        <f t="shared" si="166"/>
        <v>1</v>
      </c>
      <c r="DH110" s="33" t="str">
        <f t="shared" si="167"/>
        <v>Yes</v>
      </c>
      <c r="DI110" s="18">
        <v>2.5</v>
      </c>
      <c r="DJ110" s="27">
        <f t="shared" si="168"/>
        <v>1</v>
      </c>
      <c r="DK110" s="31" t="str">
        <f t="shared" si="169"/>
        <v>Yes</v>
      </c>
      <c r="DL110" s="17">
        <v>2E-3</v>
      </c>
      <c r="DM110" s="35">
        <f t="shared" si="170"/>
        <v>2.2471910112359553E-2</v>
      </c>
      <c r="DN110" s="33" t="str">
        <f t="shared" si="171"/>
        <v>No</v>
      </c>
      <c r="DO110" s="18">
        <v>2.5</v>
      </c>
      <c r="DP110" s="27">
        <f t="shared" si="172"/>
        <v>1</v>
      </c>
      <c r="DQ110" s="31" t="str">
        <f t="shared" si="173"/>
        <v>Yes</v>
      </c>
      <c r="DR110" s="17">
        <v>0.84289999999999998</v>
      </c>
      <c r="DS110" s="35">
        <f t="shared" si="174"/>
        <v>0.51813375952790752</v>
      </c>
      <c r="DT110" s="33" t="str">
        <f t="shared" si="175"/>
        <v>No</v>
      </c>
      <c r="DU110" s="18">
        <v>0.69440000000000002</v>
      </c>
      <c r="DV110" s="27">
        <f t="shared" si="176"/>
        <v>0.50549610540875012</v>
      </c>
      <c r="DW110" s="31" t="str">
        <f t="shared" si="177"/>
        <v>No</v>
      </c>
      <c r="DX110" s="17">
        <v>2.4400000000000002E-2</v>
      </c>
      <c r="DY110" s="35">
        <f t="shared" si="178"/>
        <v>5.9818582986025992E-2</v>
      </c>
      <c r="DZ110" s="33" t="str">
        <f t="shared" si="179"/>
        <v>No</v>
      </c>
      <c r="EA110" s="18">
        <v>1.5</v>
      </c>
      <c r="EB110" s="27">
        <f t="shared" si="180"/>
        <v>0.75726978998384498</v>
      </c>
      <c r="EC110" s="31" t="str">
        <f t="shared" si="181"/>
        <v>No</v>
      </c>
      <c r="ED110" s="50">
        <f t="shared" si="182"/>
        <v>32.65925</v>
      </c>
      <c r="EE110" s="51">
        <f t="shared" si="183"/>
        <v>0.72952422508807646</v>
      </c>
      <c r="EF110" s="50" t="str">
        <f t="shared" si="184"/>
        <v>No</v>
      </c>
    </row>
    <row r="111" spans="1:136" x14ac:dyDescent="0.2">
      <c r="A111" s="3">
        <v>109</v>
      </c>
      <c r="B111" s="11" t="s">
        <v>48</v>
      </c>
      <c r="C111" s="11" t="s">
        <v>89</v>
      </c>
      <c r="D111" s="3">
        <v>3</v>
      </c>
      <c r="E111" s="19">
        <v>4.0000000000000002E-4</v>
      </c>
      <c r="F111" s="14">
        <f t="shared" si="185"/>
        <v>1.7857142857142857E-3</v>
      </c>
      <c r="G111" s="17" t="str">
        <f t="shared" si="94"/>
        <v>No</v>
      </c>
      <c r="H111" s="23">
        <v>2E-3</v>
      </c>
      <c r="I111" s="27">
        <f t="shared" si="95"/>
        <v>1.5985932379506034E-3</v>
      </c>
      <c r="J111" s="31" t="str">
        <f t="shared" si="96"/>
        <v>No</v>
      </c>
      <c r="K111" s="30">
        <v>6.9199999999999998E-2</v>
      </c>
      <c r="L111" s="14">
        <f t="shared" si="97"/>
        <v>5.5752497582984201E-2</v>
      </c>
      <c r="M111" s="17" t="str">
        <f t="shared" si="98"/>
        <v>No</v>
      </c>
      <c r="N111" s="20">
        <v>3.7199999999999997E-2</v>
      </c>
      <c r="O111" s="27">
        <f t="shared" si="99"/>
        <v>0.10595272002278551</v>
      </c>
      <c r="P111" s="31" t="str">
        <f t="shared" si="100"/>
        <v>No</v>
      </c>
      <c r="Q111" s="19">
        <v>1.6400000000000001E-2</v>
      </c>
      <c r="R111" s="14">
        <f t="shared" si="101"/>
        <v>6.3862928348909664E-2</v>
      </c>
      <c r="S111" s="17" t="str">
        <f t="shared" si="102"/>
        <v>No</v>
      </c>
      <c r="T111" s="20">
        <v>1.7567999999999999</v>
      </c>
      <c r="U111" s="27">
        <f t="shared" si="103"/>
        <v>0.88139674894641773</v>
      </c>
      <c r="V111" s="31" t="str">
        <f t="shared" si="104"/>
        <v>Yes</v>
      </c>
      <c r="W111" s="19">
        <v>2.254</v>
      </c>
      <c r="X111" s="14">
        <f t="shared" si="105"/>
        <v>0.89191152728446876</v>
      </c>
      <c r="Y111" s="17" t="str">
        <f t="shared" si="106"/>
        <v>No</v>
      </c>
      <c r="Z111" s="20">
        <v>1.26E-2</v>
      </c>
      <c r="AA111" s="27">
        <f t="shared" si="107"/>
        <v>1.0504376823676533E-2</v>
      </c>
      <c r="AB111" s="31" t="str">
        <f t="shared" si="108"/>
        <v>No</v>
      </c>
      <c r="AC111" s="19">
        <v>8.0000000000000004E-4</v>
      </c>
      <c r="AD111" s="14">
        <f t="shared" si="109"/>
        <v>2.0434227330779057E-3</v>
      </c>
      <c r="AE111" s="17" t="str">
        <f t="shared" si="110"/>
        <v>No</v>
      </c>
      <c r="AF111" s="20">
        <v>2E-3</v>
      </c>
      <c r="AG111" s="27">
        <f t="shared" si="111"/>
        <v>1.5527950310559006E-2</v>
      </c>
      <c r="AH111" s="31" t="str">
        <f t="shared" si="112"/>
        <v>No</v>
      </c>
      <c r="AI111" s="41">
        <f t="shared" si="113"/>
        <v>10.378500000000001</v>
      </c>
      <c r="AJ111" s="42">
        <f t="shared" si="114"/>
        <v>0.5104597107438017</v>
      </c>
      <c r="AK111" s="41" t="str">
        <f t="shared" si="115"/>
        <v>No</v>
      </c>
      <c r="AL111" s="19">
        <v>2.3437999999999999</v>
      </c>
      <c r="AM111" s="35">
        <f t="shared" si="116"/>
        <v>0.94594828331747816</v>
      </c>
      <c r="AN111" s="33" t="str">
        <f t="shared" si="117"/>
        <v>Yes</v>
      </c>
      <c r="AO111" s="20">
        <v>1.25</v>
      </c>
      <c r="AP111" s="27">
        <f t="shared" si="118"/>
        <v>0.5</v>
      </c>
      <c r="AQ111" s="31" t="str">
        <f t="shared" si="119"/>
        <v>Yes</v>
      </c>
      <c r="AR111" s="19">
        <v>1.1225000000000001</v>
      </c>
      <c r="AS111" s="35">
        <f t="shared" si="120"/>
        <v>0.44914372599231756</v>
      </c>
      <c r="AT111" s="33" t="str">
        <f t="shared" si="121"/>
        <v>No</v>
      </c>
      <c r="AU111" s="20">
        <v>0.27060000000000001</v>
      </c>
      <c r="AV111" s="27">
        <f t="shared" si="122"/>
        <v>0.10072992700729928</v>
      </c>
      <c r="AW111" s="31" t="str">
        <f t="shared" si="123"/>
        <v>No</v>
      </c>
      <c r="AX111" s="19">
        <v>3.6900000000000002E-2</v>
      </c>
      <c r="AY111" s="35">
        <f t="shared" si="124"/>
        <v>6.1912751677852353E-2</v>
      </c>
      <c r="AZ111" s="33" t="str">
        <f t="shared" si="125"/>
        <v>No</v>
      </c>
      <c r="BA111" s="20">
        <v>0.13830000000000001</v>
      </c>
      <c r="BB111" s="27">
        <f t="shared" si="126"/>
        <v>0.21082317073170731</v>
      </c>
      <c r="BC111" s="31" t="str">
        <f t="shared" si="127"/>
        <v>No</v>
      </c>
      <c r="BD111" s="19">
        <v>0.13830000000000001</v>
      </c>
      <c r="BE111" s="35">
        <f t="shared" si="128"/>
        <v>0.21082317073170731</v>
      </c>
      <c r="BF111" s="33" t="str">
        <f t="shared" si="129"/>
        <v>No</v>
      </c>
      <c r="BG111" s="20">
        <v>1.4514</v>
      </c>
      <c r="BH111" s="27">
        <f t="shared" si="130"/>
        <v>0.43209019947961835</v>
      </c>
      <c r="BI111" s="31" t="str">
        <f t="shared" si="131"/>
        <v>No</v>
      </c>
      <c r="BJ111" s="19">
        <v>0.4556</v>
      </c>
      <c r="BK111" s="35">
        <f t="shared" si="132"/>
        <v>0.18224000000000001</v>
      </c>
      <c r="BL111" s="33" t="str">
        <f t="shared" si="133"/>
        <v>No</v>
      </c>
      <c r="BM111" s="20">
        <v>0.124</v>
      </c>
      <c r="BN111" s="27">
        <f t="shared" si="134"/>
        <v>0.10650069156293222</v>
      </c>
      <c r="BO111" s="31" t="str">
        <f t="shared" si="135"/>
        <v>No</v>
      </c>
      <c r="BP111" s="44">
        <f t="shared" si="136"/>
        <v>18.328500000000002</v>
      </c>
      <c r="BQ111" s="45">
        <f t="shared" si="137"/>
        <v>4.6449136276391682E-2</v>
      </c>
      <c r="BR111" s="44" t="str">
        <f t="shared" si="138"/>
        <v>No</v>
      </c>
      <c r="BS111" s="19">
        <v>0.1794</v>
      </c>
      <c r="BT111" s="35">
        <f t="shared" si="139"/>
        <v>0.28480711224003807</v>
      </c>
      <c r="BU111" s="33" t="str">
        <f t="shared" si="140"/>
        <v>Yes</v>
      </c>
      <c r="BV111" s="20">
        <v>2.4037000000000002</v>
      </c>
      <c r="BW111" s="27">
        <f t="shared" si="141"/>
        <v>0.88127707364030183</v>
      </c>
      <c r="BX111" s="31" t="str">
        <f t="shared" si="142"/>
        <v>No</v>
      </c>
      <c r="BY111" s="19">
        <v>2.5</v>
      </c>
      <c r="BZ111" s="35">
        <f t="shared" si="143"/>
        <v>1</v>
      </c>
      <c r="CA111" s="33" t="str">
        <f t="shared" si="144"/>
        <v>Yes</v>
      </c>
      <c r="CB111" s="20">
        <v>1.7600000000000001E-2</v>
      </c>
      <c r="CC111" s="27">
        <f t="shared" si="145"/>
        <v>3.4837688044338878E-2</v>
      </c>
      <c r="CD111" s="31" t="str">
        <f t="shared" si="146"/>
        <v>No</v>
      </c>
      <c r="CE111" s="19">
        <v>2.07E-2</v>
      </c>
      <c r="CF111" s="35">
        <f t="shared" si="147"/>
        <v>7.7440717795342869E-3</v>
      </c>
      <c r="CG111" s="33" t="str">
        <f t="shared" si="148"/>
        <v>No</v>
      </c>
      <c r="CH111" s="20">
        <v>6.7900000000000002E-2</v>
      </c>
      <c r="CI111" s="27">
        <f t="shared" si="149"/>
        <v>0.11745711402623613</v>
      </c>
      <c r="CJ111" s="31" t="str">
        <f t="shared" si="150"/>
        <v>No</v>
      </c>
      <c r="CK111" s="19">
        <v>0</v>
      </c>
      <c r="CL111" s="35">
        <f t="shared" si="151"/>
        <v>0</v>
      </c>
      <c r="CM111" s="33" t="str">
        <f t="shared" si="152"/>
        <v>No</v>
      </c>
      <c r="CN111" s="20">
        <v>0</v>
      </c>
      <c r="CO111" s="27">
        <f t="shared" si="153"/>
        <v>0</v>
      </c>
      <c r="CP111" s="31" t="str">
        <f t="shared" si="154"/>
        <v>No</v>
      </c>
      <c r="CQ111" s="19">
        <v>0.34649999999999997</v>
      </c>
      <c r="CR111" s="35">
        <f t="shared" si="155"/>
        <v>0.60344827586206884</v>
      </c>
      <c r="CS111" s="33" t="str">
        <f t="shared" si="156"/>
        <v>No</v>
      </c>
      <c r="CT111" s="20">
        <v>0</v>
      </c>
      <c r="CU111" s="27">
        <f t="shared" si="157"/>
        <v>0</v>
      </c>
      <c r="CV111" s="31" t="str">
        <f t="shared" si="158"/>
        <v>No</v>
      </c>
      <c r="CW111" s="47">
        <f t="shared" si="159"/>
        <v>13.839500000000001</v>
      </c>
      <c r="CX111" s="48">
        <f t="shared" si="160"/>
        <v>0.54391455802521538</v>
      </c>
      <c r="CY111" s="47" t="str">
        <f t="shared" si="161"/>
        <v>No</v>
      </c>
      <c r="CZ111" s="19">
        <v>0.625</v>
      </c>
      <c r="DA111" s="35">
        <f t="shared" si="162"/>
        <v>0.25</v>
      </c>
      <c r="DB111" s="33" t="str">
        <f t="shared" si="163"/>
        <v>Yes</v>
      </c>
      <c r="DC111" s="20">
        <v>2.5</v>
      </c>
      <c r="DD111" s="27">
        <f t="shared" si="164"/>
        <v>1</v>
      </c>
      <c r="DE111" s="31" t="str">
        <f t="shared" si="165"/>
        <v>Yes</v>
      </c>
      <c r="DF111" s="19">
        <v>2.5</v>
      </c>
      <c r="DG111" s="35">
        <f t="shared" si="166"/>
        <v>1</v>
      </c>
      <c r="DH111" s="33" t="str">
        <f t="shared" si="167"/>
        <v>Yes</v>
      </c>
      <c r="DI111" s="20">
        <v>2.5</v>
      </c>
      <c r="DJ111" s="27">
        <f t="shared" si="168"/>
        <v>1</v>
      </c>
      <c r="DK111" s="31" t="str">
        <f t="shared" si="169"/>
        <v>Yes</v>
      </c>
      <c r="DL111" s="19">
        <v>1.9E-3</v>
      </c>
      <c r="DM111" s="35">
        <f t="shared" si="170"/>
        <v>2.1348314606741574E-2</v>
      </c>
      <c r="DN111" s="33" t="str">
        <f t="shared" si="171"/>
        <v>No</v>
      </c>
      <c r="DO111" s="20">
        <v>2.5</v>
      </c>
      <c r="DP111" s="27">
        <f t="shared" si="172"/>
        <v>1</v>
      </c>
      <c r="DQ111" s="31" t="str">
        <f t="shared" si="173"/>
        <v>Yes</v>
      </c>
      <c r="DR111" s="19">
        <v>0.86119999999999997</v>
      </c>
      <c r="DS111" s="35">
        <f t="shared" si="174"/>
        <v>0.52938283747233827</v>
      </c>
      <c r="DT111" s="33" t="str">
        <f t="shared" si="175"/>
        <v>No</v>
      </c>
      <c r="DU111" s="20">
        <v>0.70679999999999998</v>
      </c>
      <c r="DV111" s="27">
        <f t="shared" si="176"/>
        <v>0.51452282157676354</v>
      </c>
      <c r="DW111" s="31" t="str">
        <f t="shared" si="177"/>
        <v>No</v>
      </c>
      <c r="DX111" s="19">
        <v>4.36E-2</v>
      </c>
      <c r="DY111" s="35">
        <f t="shared" si="178"/>
        <v>0.10688894336847267</v>
      </c>
      <c r="DZ111" s="33" t="str">
        <f t="shared" si="179"/>
        <v>No</v>
      </c>
      <c r="EA111" s="20">
        <v>1</v>
      </c>
      <c r="EB111" s="27">
        <f t="shared" si="180"/>
        <v>0.50484652665589669</v>
      </c>
      <c r="EC111" s="31" t="str">
        <f t="shared" si="181"/>
        <v>No</v>
      </c>
      <c r="ED111" s="50">
        <f t="shared" si="182"/>
        <v>33.096249999999998</v>
      </c>
      <c r="EE111" s="51">
        <f t="shared" si="183"/>
        <v>0.7436487927858042</v>
      </c>
      <c r="EF111" s="50" t="str">
        <f t="shared" si="184"/>
        <v>No</v>
      </c>
    </row>
    <row r="112" spans="1:136" x14ac:dyDescent="0.2">
      <c r="A112" s="3">
        <v>110</v>
      </c>
      <c r="B112" s="11" t="s">
        <v>48</v>
      </c>
      <c r="C112" s="11" t="s">
        <v>145</v>
      </c>
      <c r="D112" s="3">
        <v>3</v>
      </c>
      <c r="E112" s="19">
        <v>8.0000000000000004E-4</v>
      </c>
      <c r="F112" s="14">
        <f t="shared" si="185"/>
        <v>3.5714285714285713E-3</v>
      </c>
      <c r="G112" s="17" t="str">
        <f t="shared" si="94"/>
        <v>No</v>
      </c>
      <c r="H112" s="23">
        <v>0</v>
      </c>
      <c r="I112" s="27">
        <f t="shared" si="95"/>
        <v>0</v>
      </c>
      <c r="J112" s="31" t="str">
        <f t="shared" si="96"/>
        <v>No</v>
      </c>
      <c r="K112" s="30">
        <v>0</v>
      </c>
      <c r="L112" s="14">
        <f t="shared" si="97"/>
        <v>0</v>
      </c>
      <c r="M112" s="17" t="str">
        <f t="shared" si="98"/>
        <v>No</v>
      </c>
      <c r="N112" s="20">
        <v>5.8700000000000002E-2</v>
      </c>
      <c r="O112" s="27">
        <f t="shared" si="99"/>
        <v>0.16718883508971802</v>
      </c>
      <c r="P112" s="31" t="str">
        <f t="shared" si="100"/>
        <v>No</v>
      </c>
      <c r="Q112" s="19">
        <v>8.8000000000000005E-3</v>
      </c>
      <c r="R112" s="14">
        <f t="shared" si="101"/>
        <v>3.4267912772585674E-2</v>
      </c>
      <c r="S112" s="17" t="str">
        <f t="shared" si="102"/>
        <v>No</v>
      </c>
      <c r="T112" s="20">
        <v>1.7567999999999999</v>
      </c>
      <c r="U112" s="27">
        <f t="shared" si="103"/>
        <v>0.88139674894641773</v>
      </c>
      <c r="V112" s="31" t="str">
        <f t="shared" si="104"/>
        <v>Yes</v>
      </c>
      <c r="W112" s="19">
        <v>2.3588</v>
      </c>
      <c r="X112" s="14">
        <f t="shared" si="105"/>
        <v>0.97650952534711</v>
      </c>
      <c r="Y112" s="17" t="str">
        <f t="shared" si="106"/>
        <v>Yes</v>
      </c>
      <c r="Z112" s="20">
        <v>0.1515</v>
      </c>
      <c r="AA112" s="27">
        <f t="shared" si="107"/>
        <v>0.12630262609420592</v>
      </c>
      <c r="AB112" s="31" t="str">
        <f t="shared" si="108"/>
        <v>No</v>
      </c>
      <c r="AC112" s="19">
        <v>1.9E-3</v>
      </c>
      <c r="AD112" s="14">
        <f t="shared" si="109"/>
        <v>4.8531289910600257E-3</v>
      </c>
      <c r="AE112" s="17" t="str">
        <f t="shared" si="110"/>
        <v>No</v>
      </c>
      <c r="AF112" s="20">
        <v>3.8999999999999998E-3</v>
      </c>
      <c r="AG112" s="27">
        <f t="shared" si="111"/>
        <v>3.027950310559006E-2</v>
      </c>
      <c r="AH112" s="31" t="str">
        <f t="shared" si="112"/>
        <v>No</v>
      </c>
      <c r="AI112" s="41">
        <f t="shared" si="113"/>
        <v>10.853</v>
      </c>
      <c r="AJ112" s="42">
        <f t="shared" si="114"/>
        <v>0.55130853994490348</v>
      </c>
      <c r="AK112" s="41" t="str">
        <f t="shared" si="115"/>
        <v>No</v>
      </c>
      <c r="AL112" s="19">
        <v>2.375</v>
      </c>
      <c r="AM112" s="35">
        <f t="shared" si="116"/>
        <v>0.9729309002853932</v>
      </c>
      <c r="AN112" s="33" t="str">
        <f t="shared" si="117"/>
        <v>Yes</v>
      </c>
      <c r="AO112" s="20">
        <v>0.625</v>
      </c>
      <c r="AP112" s="27">
        <f t="shared" si="118"/>
        <v>0.25</v>
      </c>
      <c r="AQ112" s="31" t="str">
        <f t="shared" si="119"/>
        <v>Yes</v>
      </c>
      <c r="AR112" s="19">
        <v>2.3496000000000001</v>
      </c>
      <c r="AS112" s="35">
        <f t="shared" si="120"/>
        <v>0.9401408450704225</v>
      </c>
      <c r="AT112" s="33" t="str">
        <f t="shared" si="121"/>
        <v>No</v>
      </c>
      <c r="AU112" s="20">
        <v>0.1928</v>
      </c>
      <c r="AV112" s="27">
        <f t="shared" si="122"/>
        <v>1.9603753910323263E-2</v>
      </c>
      <c r="AW112" s="31" t="str">
        <f t="shared" si="123"/>
        <v>No</v>
      </c>
      <c r="AX112" s="19">
        <v>6.3899999999999998E-2</v>
      </c>
      <c r="AY112" s="35">
        <f t="shared" si="124"/>
        <v>0.10721476510067114</v>
      </c>
      <c r="AZ112" s="33" t="str">
        <f t="shared" si="125"/>
        <v>No</v>
      </c>
      <c r="BA112" s="20">
        <v>0.15290000000000001</v>
      </c>
      <c r="BB112" s="27">
        <f t="shared" si="126"/>
        <v>0.23307926829268294</v>
      </c>
      <c r="BC112" s="31" t="str">
        <f t="shared" si="127"/>
        <v>No</v>
      </c>
      <c r="BD112" s="19">
        <v>0.15290000000000001</v>
      </c>
      <c r="BE112" s="35">
        <f t="shared" si="128"/>
        <v>0.23307926829268294</v>
      </c>
      <c r="BF112" s="33" t="str">
        <f t="shared" si="129"/>
        <v>No</v>
      </c>
      <c r="BG112" s="20">
        <v>1.5232000000000001</v>
      </c>
      <c r="BH112" s="27">
        <f t="shared" si="130"/>
        <v>0.47360508817577335</v>
      </c>
      <c r="BI112" s="31" t="str">
        <f t="shared" si="131"/>
        <v>No</v>
      </c>
      <c r="BJ112" s="19">
        <v>0.22500000000000001</v>
      </c>
      <c r="BK112" s="35">
        <f t="shared" si="132"/>
        <v>0.09</v>
      </c>
      <c r="BL112" s="33" t="str">
        <f t="shared" si="133"/>
        <v>No</v>
      </c>
      <c r="BM112" s="20">
        <v>0.2291</v>
      </c>
      <c r="BN112" s="27">
        <f t="shared" si="134"/>
        <v>0.20341171046565237</v>
      </c>
      <c r="BO112" s="31" t="str">
        <f t="shared" si="135"/>
        <v>No</v>
      </c>
      <c r="BP112" s="44">
        <f t="shared" si="136"/>
        <v>19.723500000000001</v>
      </c>
      <c r="BQ112" s="45">
        <f t="shared" si="137"/>
        <v>0.15918779674714625</v>
      </c>
      <c r="BR112" s="44" t="str">
        <f t="shared" si="138"/>
        <v>No</v>
      </c>
      <c r="BS112" s="19">
        <v>2.3999999999999998E-3</v>
      </c>
      <c r="BT112" s="35">
        <f t="shared" si="139"/>
        <v>3.810128591839974E-3</v>
      </c>
      <c r="BU112" s="33" t="str">
        <f t="shared" si="140"/>
        <v>No</v>
      </c>
      <c r="BV112" s="20">
        <v>2.3149000000000002</v>
      </c>
      <c r="BW112" s="27">
        <f t="shared" si="141"/>
        <v>0.73880956200866377</v>
      </c>
      <c r="BX112" s="31" t="str">
        <f t="shared" si="142"/>
        <v>No</v>
      </c>
      <c r="BY112" s="19">
        <v>2.5</v>
      </c>
      <c r="BZ112" s="35">
        <f t="shared" si="143"/>
        <v>1</v>
      </c>
      <c r="CA112" s="33" t="str">
        <f t="shared" si="144"/>
        <v>Yes</v>
      </c>
      <c r="CB112" s="20">
        <v>0</v>
      </c>
      <c r="CC112" s="27">
        <f t="shared" si="145"/>
        <v>0</v>
      </c>
      <c r="CD112" s="31" t="str">
        <f t="shared" si="146"/>
        <v>No</v>
      </c>
      <c r="CE112" s="19">
        <v>5.7000000000000002E-2</v>
      </c>
      <c r="CF112" s="35">
        <f t="shared" si="147"/>
        <v>2.7130954924161507E-2</v>
      </c>
      <c r="CG112" s="33" t="str">
        <f t="shared" si="148"/>
        <v>No</v>
      </c>
      <c r="CH112" s="20">
        <v>3.0599999999999999E-2</v>
      </c>
      <c r="CI112" s="27">
        <f t="shared" si="149"/>
        <v>4.2179616548940459E-2</v>
      </c>
      <c r="CJ112" s="31" t="str">
        <f t="shared" si="150"/>
        <v>No</v>
      </c>
      <c r="CK112" s="19">
        <v>0.48820000000000002</v>
      </c>
      <c r="CL112" s="35">
        <f t="shared" si="151"/>
        <v>0.34416637292915048</v>
      </c>
      <c r="CM112" s="33" t="str">
        <f t="shared" si="152"/>
        <v>No</v>
      </c>
      <c r="CN112" s="20">
        <v>0</v>
      </c>
      <c r="CO112" s="27">
        <f t="shared" si="153"/>
        <v>0</v>
      </c>
      <c r="CP112" s="31" t="str">
        <f t="shared" si="154"/>
        <v>No</v>
      </c>
      <c r="CQ112" s="19">
        <v>0.3931</v>
      </c>
      <c r="CR112" s="35">
        <f t="shared" si="155"/>
        <v>0.70142977291841879</v>
      </c>
      <c r="CS112" s="33" t="str">
        <f t="shared" si="156"/>
        <v>Yes</v>
      </c>
      <c r="CT112" s="20">
        <v>0</v>
      </c>
      <c r="CU112" s="27">
        <f t="shared" si="157"/>
        <v>0</v>
      </c>
      <c r="CV112" s="31" t="str">
        <f t="shared" si="158"/>
        <v>No</v>
      </c>
      <c r="CW112" s="47">
        <f t="shared" si="159"/>
        <v>14.465499999999999</v>
      </c>
      <c r="CX112" s="48">
        <f t="shared" si="160"/>
        <v>0.58819160787226132</v>
      </c>
      <c r="CY112" s="47" t="str">
        <f t="shared" si="161"/>
        <v>No</v>
      </c>
      <c r="CZ112" s="19">
        <v>2.5</v>
      </c>
      <c r="DA112" s="35">
        <f t="shared" si="162"/>
        <v>1</v>
      </c>
      <c r="DB112" s="33" t="str">
        <f t="shared" si="163"/>
        <v>Yes</v>
      </c>
      <c r="DC112" s="20">
        <v>2.5</v>
      </c>
      <c r="DD112" s="27">
        <f t="shared" si="164"/>
        <v>1</v>
      </c>
      <c r="DE112" s="31" t="str">
        <f t="shared" si="165"/>
        <v>Yes</v>
      </c>
      <c r="DF112" s="19">
        <v>0</v>
      </c>
      <c r="DG112" s="35">
        <f t="shared" si="166"/>
        <v>0</v>
      </c>
      <c r="DH112" s="33" t="str">
        <f t="shared" si="167"/>
        <v>No</v>
      </c>
      <c r="DI112" s="20">
        <v>2.5</v>
      </c>
      <c r="DJ112" s="27">
        <f t="shared" si="168"/>
        <v>1</v>
      </c>
      <c r="DK112" s="31" t="str">
        <f t="shared" si="169"/>
        <v>Yes</v>
      </c>
      <c r="DL112" s="19">
        <v>1.1000000000000001E-3</v>
      </c>
      <c r="DM112" s="35">
        <f t="shared" si="170"/>
        <v>1.2359550561797755E-2</v>
      </c>
      <c r="DN112" s="33" t="str">
        <f t="shared" si="171"/>
        <v>No</v>
      </c>
      <c r="DO112" s="20">
        <v>2.5</v>
      </c>
      <c r="DP112" s="27">
        <f t="shared" si="172"/>
        <v>1</v>
      </c>
      <c r="DQ112" s="31" t="str">
        <f t="shared" si="173"/>
        <v>Yes</v>
      </c>
      <c r="DR112" s="19">
        <v>0.86809999999999998</v>
      </c>
      <c r="DS112" s="35">
        <f t="shared" si="174"/>
        <v>0.53362429309073023</v>
      </c>
      <c r="DT112" s="33" t="str">
        <f t="shared" si="175"/>
        <v>No</v>
      </c>
      <c r="DU112" s="20">
        <v>0.69850000000000001</v>
      </c>
      <c r="DV112" s="27">
        <f t="shared" si="176"/>
        <v>0.50848074543204491</v>
      </c>
      <c r="DW112" s="31" t="str">
        <f t="shared" si="177"/>
        <v>No</v>
      </c>
      <c r="DX112" s="19">
        <v>1.2999999999999999E-2</v>
      </c>
      <c r="DY112" s="35">
        <f t="shared" si="178"/>
        <v>3.1870556508948274E-2</v>
      </c>
      <c r="DZ112" s="33" t="str">
        <f t="shared" si="179"/>
        <v>No</v>
      </c>
      <c r="EA112" s="20">
        <v>0.15</v>
      </c>
      <c r="EB112" s="27">
        <f t="shared" si="180"/>
        <v>7.5726978998384487E-2</v>
      </c>
      <c r="EC112" s="31" t="str">
        <f t="shared" si="181"/>
        <v>No</v>
      </c>
      <c r="ED112" s="50">
        <f t="shared" si="182"/>
        <v>29.326749999999997</v>
      </c>
      <c r="EE112" s="51">
        <f t="shared" si="183"/>
        <v>0.62181227576844744</v>
      </c>
      <c r="EF112" s="50" t="str">
        <f t="shared" si="184"/>
        <v>No</v>
      </c>
    </row>
    <row r="113" spans="1:136" x14ac:dyDescent="0.2">
      <c r="A113" s="3">
        <v>111</v>
      </c>
      <c r="B113" s="11" t="s">
        <v>48</v>
      </c>
      <c r="C113" s="11" t="s">
        <v>146</v>
      </c>
      <c r="D113" s="3">
        <v>3</v>
      </c>
      <c r="E113" s="19">
        <v>2.8999999999999998E-3</v>
      </c>
      <c r="F113" s="14">
        <f t="shared" si="185"/>
        <v>1.2946428571428571E-2</v>
      </c>
      <c r="G113" s="17" t="str">
        <f t="shared" si="94"/>
        <v>No</v>
      </c>
      <c r="H113" s="23">
        <v>0</v>
      </c>
      <c r="I113" s="27">
        <f t="shared" si="95"/>
        <v>0</v>
      </c>
      <c r="J113" s="31" t="str">
        <f t="shared" si="96"/>
        <v>No</v>
      </c>
      <c r="K113" s="30">
        <v>3.2000000000000002E-3</v>
      </c>
      <c r="L113" s="14">
        <f t="shared" si="97"/>
        <v>2.5781501772478245E-3</v>
      </c>
      <c r="M113" s="17" t="str">
        <f t="shared" si="98"/>
        <v>No</v>
      </c>
      <c r="N113" s="20">
        <v>1E-4</v>
      </c>
      <c r="O113" s="27">
        <f t="shared" si="99"/>
        <v>2.8481913984619768E-4</v>
      </c>
      <c r="P113" s="31" t="str">
        <f t="shared" si="100"/>
        <v>No</v>
      </c>
      <c r="Q113" s="19">
        <v>2.2700000000000001E-2</v>
      </c>
      <c r="R113" s="14">
        <f t="shared" si="101"/>
        <v>8.8395638629283499E-2</v>
      </c>
      <c r="S113" s="17" t="str">
        <f t="shared" si="102"/>
        <v>No</v>
      </c>
      <c r="T113" s="20">
        <v>1.7567999999999999</v>
      </c>
      <c r="U113" s="27">
        <f t="shared" si="103"/>
        <v>0.88139674894641773</v>
      </c>
      <c r="V113" s="31" t="str">
        <f t="shared" si="104"/>
        <v>Yes</v>
      </c>
      <c r="W113" s="19">
        <v>1.9169</v>
      </c>
      <c r="X113" s="14">
        <f t="shared" si="105"/>
        <v>0.61979334840167899</v>
      </c>
      <c r="Y113" s="17" t="str">
        <f t="shared" si="106"/>
        <v>No</v>
      </c>
      <c r="Z113" s="20">
        <v>8.8400000000000006E-2</v>
      </c>
      <c r="AA113" s="27">
        <f t="shared" si="107"/>
        <v>7.3697373905794089E-2</v>
      </c>
      <c r="AB113" s="31" t="str">
        <f t="shared" si="108"/>
        <v>No</v>
      </c>
      <c r="AC113" s="19">
        <v>2.3E-3</v>
      </c>
      <c r="AD113" s="14">
        <f t="shared" si="109"/>
        <v>5.8748403575989783E-3</v>
      </c>
      <c r="AE113" s="17" t="str">
        <f t="shared" si="110"/>
        <v>No</v>
      </c>
      <c r="AF113" s="20">
        <v>0</v>
      </c>
      <c r="AG113" s="27">
        <f t="shared" si="111"/>
        <v>0</v>
      </c>
      <c r="AH113" s="31" t="str">
        <f t="shared" si="112"/>
        <v>No</v>
      </c>
      <c r="AI113" s="41">
        <f t="shared" si="113"/>
        <v>9.48325</v>
      </c>
      <c r="AJ113" s="42">
        <f t="shared" si="114"/>
        <v>0.43338929063360876</v>
      </c>
      <c r="AK113" s="41" t="str">
        <f t="shared" si="115"/>
        <v>No</v>
      </c>
      <c r="AL113" s="19">
        <v>2.3437999999999999</v>
      </c>
      <c r="AM113" s="35">
        <f t="shared" si="116"/>
        <v>0.94594828331747816</v>
      </c>
      <c r="AN113" s="33" t="str">
        <f t="shared" si="117"/>
        <v>Yes</v>
      </c>
      <c r="AO113" s="20">
        <v>1.25</v>
      </c>
      <c r="AP113" s="27">
        <f t="shared" si="118"/>
        <v>0.5</v>
      </c>
      <c r="AQ113" s="31" t="str">
        <f t="shared" si="119"/>
        <v>Yes</v>
      </c>
      <c r="AR113" s="19">
        <v>1.5586</v>
      </c>
      <c r="AS113" s="35">
        <f t="shared" si="120"/>
        <v>0.62363956466069137</v>
      </c>
      <c r="AT113" s="33" t="str">
        <f t="shared" si="121"/>
        <v>No</v>
      </c>
      <c r="AU113" s="20">
        <v>0.43409999999999999</v>
      </c>
      <c r="AV113" s="27">
        <f t="shared" si="122"/>
        <v>0.27122002085505731</v>
      </c>
      <c r="AW113" s="31" t="str">
        <f t="shared" si="123"/>
        <v>No</v>
      </c>
      <c r="AX113" s="19">
        <v>4.0500000000000001E-2</v>
      </c>
      <c r="AY113" s="35">
        <f t="shared" si="124"/>
        <v>6.7953020134228187E-2</v>
      </c>
      <c r="AZ113" s="33" t="str">
        <f t="shared" si="125"/>
        <v>No</v>
      </c>
      <c r="BA113" s="20">
        <v>0.29449999999999998</v>
      </c>
      <c r="BB113" s="27">
        <f t="shared" si="126"/>
        <v>0.44893292682926828</v>
      </c>
      <c r="BC113" s="31" t="str">
        <f t="shared" si="127"/>
        <v>No</v>
      </c>
      <c r="BD113" s="19">
        <v>0.29449999999999998</v>
      </c>
      <c r="BE113" s="35">
        <f t="shared" si="128"/>
        <v>0.44893292682926828</v>
      </c>
      <c r="BF113" s="33" t="str">
        <f t="shared" si="129"/>
        <v>No</v>
      </c>
      <c r="BG113" s="20">
        <v>1.4996</v>
      </c>
      <c r="BH113" s="27">
        <f t="shared" si="130"/>
        <v>0.45995952587453021</v>
      </c>
      <c r="BI113" s="31" t="str">
        <f t="shared" si="131"/>
        <v>No</v>
      </c>
      <c r="BJ113" s="19">
        <v>0.13819999999999999</v>
      </c>
      <c r="BK113" s="35">
        <f t="shared" si="132"/>
        <v>5.5279999999999996E-2</v>
      </c>
      <c r="BL113" s="33" t="str">
        <f t="shared" si="133"/>
        <v>No</v>
      </c>
      <c r="BM113" s="20">
        <v>0.28589999999999999</v>
      </c>
      <c r="BN113" s="27">
        <f t="shared" si="134"/>
        <v>0.25578607653296448</v>
      </c>
      <c r="BO113" s="31" t="str">
        <f t="shared" si="135"/>
        <v>No</v>
      </c>
      <c r="BP113" s="44">
        <f t="shared" si="136"/>
        <v>20.349250000000001</v>
      </c>
      <c r="BQ113" s="45">
        <f t="shared" si="137"/>
        <v>0.20975856147085573</v>
      </c>
      <c r="BR113" s="44" t="str">
        <f t="shared" si="138"/>
        <v>No</v>
      </c>
      <c r="BS113" s="19">
        <v>2.3999999999999998E-3</v>
      </c>
      <c r="BT113" s="35">
        <f t="shared" si="139"/>
        <v>3.810128591839974E-3</v>
      </c>
      <c r="BU113" s="33" t="str">
        <f t="shared" si="140"/>
        <v>No</v>
      </c>
      <c r="BV113" s="20">
        <v>2.3296000000000001</v>
      </c>
      <c r="BW113" s="27">
        <f t="shared" si="141"/>
        <v>0.76239371089363084</v>
      </c>
      <c r="BX113" s="31" t="str">
        <f t="shared" si="142"/>
        <v>No</v>
      </c>
      <c r="BY113" s="19">
        <v>2.5</v>
      </c>
      <c r="BZ113" s="35">
        <f t="shared" si="143"/>
        <v>1</v>
      </c>
      <c r="CA113" s="33" t="str">
        <f t="shared" si="144"/>
        <v>Yes</v>
      </c>
      <c r="CB113" s="20">
        <v>9.1899999999999996E-2</v>
      </c>
      <c r="CC113" s="27">
        <f t="shared" si="145"/>
        <v>0.18190815518606493</v>
      </c>
      <c r="CD113" s="31" t="str">
        <f t="shared" si="146"/>
        <v>No</v>
      </c>
      <c r="CE113" s="19">
        <v>7.9299999999999995E-2</v>
      </c>
      <c r="CF113" s="35">
        <f t="shared" si="147"/>
        <v>3.9040803247169409E-2</v>
      </c>
      <c r="CG113" s="33" t="str">
        <f t="shared" si="148"/>
        <v>No</v>
      </c>
      <c r="CH113" s="20">
        <v>3.3799999999999997E-2</v>
      </c>
      <c r="CI113" s="27">
        <f t="shared" si="149"/>
        <v>4.8637739656912204E-2</v>
      </c>
      <c r="CJ113" s="31" t="str">
        <f t="shared" si="150"/>
        <v>No</v>
      </c>
      <c r="CK113" s="19">
        <v>0.13739999999999999</v>
      </c>
      <c r="CL113" s="35">
        <f t="shared" si="151"/>
        <v>9.6862883327458571E-2</v>
      </c>
      <c r="CM113" s="33" t="str">
        <f t="shared" si="152"/>
        <v>No</v>
      </c>
      <c r="CN113" s="20">
        <v>0</v>
      </c>
      <c r="CO113" s="27">
        <f t="shared" si="153"/>
        <v>0</v>
      </c>
      <c r="CP113" s="31" t="str">
        <f t="shared" si="154"/>
        <v>No</v>
      </c>
      <c r="CQ113" s="19">
        <v>0.41610000000000003</v>
      </c>
      <c r="CR113" s="35">
        <f t="shared" si="155"/>
        <v>0.74978973927670312</v>
      </c>
      <c r="CS113" s="33" t="str">
        <f t="shared" si="156"/>
        <v>Yes</v>
      </c>
      <c r="CT113" s="20">
        <v>2.6599999999999999E-2</v>
      </c>
      <c r="CU113" s="27">
        <f t="shared" si="157"/>
        <v>4.9552906110283151E-2</v>
      </c>
      <c r="CV113" s="31" t="str">
        <f t="shared" si="158"/>
        <v>No</v>
      </c>
      <c r="CW113" s="47">
        <f t="shared" si="159"/>
        <v>14.04275</v>
      </c>
      <c r="CX113" s="48">
        <f t="shared" si="160"/>
        <v>0.55829045320318993</v>
      </c>
      <c r="CY113" s="47" t="str">
        <f t="shared" si="161"/>
        <v>No</v>
      </c>
      <c r="CZ113" s="19">
        <v>2.5</v>
      </c>
      <c r="DA113" s="35">
        <f t="shared" si="162"/>
        <v>1</v>
      </c>
      <c r="DB113" s="33" t="str">
        <f t="shared" si="163"/>
        <v>Yes</v>
      </c>
      <c r="DC113" s="20">
        <v>2.5</v>
      </c>
      <c r="DD113" s="27">
        <f t="shared" si="164"/>
        <v>1</v>
      </c>
      <c r="DE113" s="31" t="str">
        <f t="shared" si="165"/>
        <v>Yes</v>
      </c>
      <c r="DF113" s="19">
        <v>0</v>
      </c>
      <c r="DG113" s="35">
        <f t="shared" si="166"/>
        <v>0</v>
      </c>
      <c r="DH113" s="33" t="str">
        <f t="shared" si="167"/>
        <v>No</v>
      </c>
      <c r="DI113" s="20">
        <v>2.5</v>
      </c>
      <c r="DJ113" s="27">
        <f t="shared" si="168"/>
        <v>1</v>
      </c>
      <c r="DK113" s="31" t="str">
        <f t="shared" si="169"/>
        <v>Yes</v>
      </c>
      <c r="DL113" s="19">
        <v>2.5000000000000001E-3</v>
      </c>
      <c r="DM113" s="35">
        <f t="shared" si="170"/>
        <v>2.8089887640449441E-2</v>
      </c>
      <c r="DN113" s="33" t="str">
        <f t="shared" si="171"/>
        <v>No</v>
      </c>
      <c r="DO113" s="20">
        <v>1.25</v>
      </c>
      <c r="DP113" s="27">
        <f t="shared" si="172"/>
        <v>0.5</v>
      </c>
      <c r="DQ113" s="31" t="str">
        <f t="shared" si="173"/>
        <v>Yes</v>
      </c>
      <c r="DR113" s="19">
        <v>0.89070000000000005</v>
      </c>
      <c r="DS113" s="35">
        <f t="shared" si="174"/>
        <v>0.54751659700024591</v>
      </c>
      <c r="DT113" s="33" t="str">
        <f t="shared" si="175"/>
        <v>No</v>
      </c>
      <c r="DU113" s="20">
        <v>0.97619999999999996</v>
      </c>
      <c r="DV113" s="27">
        <f t="shared" si="176"/>
        <v>0.71063550993666735</v>
      </c>
      <c r="DW113" s="31" t="str">
        <f t="shared" si="177"/>
        <v>No</v>
      </c>
      <c r="DX113" s="19">
        <v>5.1299999999999998E-2</v>
      </c>
      <c r="DY113" s="35">
        <f t="shared" si="178"/>
        <v>0.12576611914684971</v>
      </c>
      <c r="DZ113" s="33" t="str">
        <f t="shared" si="179"/>
        <v>No</v>
      </c>
      <c r="EA113" s="20">
        <v>1.0130999999999999</v>
      </c>
      <c r="EB113" s="27">
        <f t="shared" si="180"/>
        <v>0.51146001615508885</v>
      </c>
      <c r="EC113" s="31" t="str">
        <f t="shared" si="181"/>
        <v>No</v>
      </c>
      <c r="ED113" s="50">
        <f t="shared" si="182"/>
        <v>29.209500000000002</v>
      </c>
      <c r="EE113" s="51">
        <f t="shared" si="183"/>
        <v>0.61802256052231808</v>
      </c>
      <c r="EF113" s="50" t="str">
        <f t="shared" si="184"/>
        <v>No</v>
      </c>
    </row>
    <row r="114" spans="1:136" x14ac:dyDescent="0.2">
      <c r="A114" s="3">
        <v>112</v>
      </c>
      <c r="B114" s="11" t="s">
        <v>47</v>
      </c>
      <c r="C114" s="11" t="s">
        <v>118</v>
      </c>
      <c r="D114" s="3">
        <v>3</v>
      </c>
      <c r="E114" s="19">
        <v>8.9999999999999998E-4</v>
      </c>
      <c r="F114" s="14">
        <f t="shared" si="185"/>
        <v>4.0178571428571425E-3</v>
      </c>
      <c r="G114" s="17" t="str">
        <f t="shared" si="94"/>
        <v>No</v>
      </c>
      <c r="H114" s="23">
        <v>0</v>
      </c>
      <c r="I114" s="27">
        <f t="shared" si="95"/>
        <v>0</v>
      </c>
      <c r="J114" s="31" t="str">
        <f t="shared" si="96"/>
        <v>No</v>
      </c>
      <c r="K114" s="30">
        <v>0</v>
      </c>
      <c r="L114" s="14">
        <f t="shared" si="97"/>
        <v>0</v>
      </c>
      <c r="M114" s="17" t="str">
        <f t="shared" si="98"/>
        <v>No</v>
      </c>
      <c r="N114" s="20">
        <v>2.64E-2</v>
      </c>
      <c r="O114" s="27">
        <f t="shared" si="99"/>
        <v>7.5192252919396171E-2</v>
      </c>
      <c r="P114" s="31" t="str">
        <f t="shared" si="100"/>
        <v>No</v>
      </c>
      <c r="Q114" s="19">
        <v>0</v>
      </c>
      <c r="R114" s="14">
        <f t="shared" si="101"/>
        <v>0</v>
      </c>
      <c r="S114" s="17" t="str">
        <f t="shared" si="102"/>
        <v>No</v>
      </c>
      <c r="T114" s="20">
        <v>1.6554</v>
      </c>
      <c r="U114" s="27">
        <f t="shared" si="103"/>
        <v>0.83052378085490663</v>
      </c>
      <c r="V114" s="31" t="str">
        <f t="shared" si="104"/>
        <v>Yes</v>
      </c>
      <c r="W114" s="19">
        <v>2.0427</v>
      </c>
      <c r="X114" s="14">
        <f t="shared" si="105"/>
        <v>0.72134323538908607</v>
      </c>
      <c r="Y114" s="17" t="str">
        <f t="shared" si="106"/>
        <v>No</v>
      </c>
      <c r="Z114" s="20">
        <v>2.53E-2</v>
      </c>
      <c r="AA114" s="27">
        <f t="shared" si="107"/>
        <v>2.1092121717382242E-2</v>
      </c>
      <c r="AB114" s="31" t="str">
        <f t="shared" si="108"/>
        <v>No</v>
      </c>
      <c r="AC114" s="19">
        <v>0</v>
      </c>
      <c r="AD114" s="14">
        <f t="shared" si="109"/>
        <v>0</v>
      </c>
      <c r="AE114" s="17" t="str">
        <f t="shared" si="110"/>
        <v>No</v>
      </c>
      <c r="AF114" s="20">
        <v>0</v>
      </c>
      <c r="AG114" s="27">
        <f t="shared" si="111"/>
        <v>0</v>
      </c>
      <c r="AH114" s="31" t="str">
        <f t="shared" si="112"/>
        <v>No</v>
      </c>
      <c r="AI114" s="41">
        <f t="shared" si="113"/>
        <v>9.3767499999999995</v>
      </c>
      <c r="AJ114" s="42">
        <f t="shared" si="114"/>
        <v>0.42422090220385666</v>
      </c>
      <c r="AK114" s="41" t="str">
        <f t="shared" si="115"/>
        <v>No</v>
      </c>
      <c r="AL114" s="19">
        <v>2.2812999999999999</v>
      </c>
      <c r="AM114" s="35">
        <f t="shared" si="116"/>
        <v>0.89189656663495631</v>
      </c>
      <c r="AN114" s="33" t="str">
        <f t="shared" si="117"/>
        <v>Yes</v>
      </c>
      <c r="AO114" s="20">
        <v>1.875</v>
      </c>
      <c r="AP114" s="27">
        <f t="shared" si="118"/>
        <v>0.75</v>
      </c>
      <c r="AQ114" s="31" t="str">
        <f t="shared" si="119"/>
        <v>Yes</v>
      </c>
      <c r="AR114" s="19">
        <v>2.3649</v>
      </c>
      <c r="AS114" s="35">
        <f t="shared" si="120"/>
        <v>0.94626280409731112</v>
      </c>
      <c r="AT114" s="33" t="str">
        <f t="shared" si="121"/>
        <v>No</v>
      </c>
      <c r="AU114" s="20">
        <v>0.59499999999999997</v>
      </c>
      <c r="AV114" s="27">
        <f t="shared" si="122"/>
        <v>0.43899895724713239</v>
      </c>
      <c r="AW114" s="31" t="str">
        <f t="shared" si="123"/>
        <v>No</v>
      </c>
      <c r="AX114" s="19">
        <v>1.17E-2</v>
      </c>
      <c r="AY114" s="35">
        <f t="shared" si="124"/>
        <v>1.9630872483221477E-2</v>
      </c>
      <c r="AZ114" s="33" t="str">
        <f t="shared" si="125"/>
        <v>No</v>
      </c>
      <c r="BA114" s="20">
        <v>0</v>
      </c>
      <c r="BB114" s="27">
        <f t="shared" si="126"/>
        <v>0</v>
      </c>
      <c r="BC114" s="31" t="str">
        <f t="shared" si="127"/>
        <v>No</v>
      </c>
      <c r="BD114" s="19">
        <v>0</v>
      </c>
      <c r="BE114" s="35">
        <f t="shared" si="128"/>
        <v>0</v>
      </c>
      <c r="BF114" s="33" t="str">
        <f t="shared" si="129"/>
        <v>No</v>
      </c>
      <c r="BG114" s="20">
        <v>1.3467</v>
      </c>
      <c r="BH114" s="27">
        <f t="shared" si="130"/>
        <v>0.3715524718126626</v>
      </c>
      <c r="BI114" s="31" t="str">
        <f t="shared" si="131"/>
        <v>No</v>
      </c>
      <c r="BJ114" s="19">
        <v>0.59109999999999996</v>
      </c>
      <c r="BK114" s="35">
        <f t="shared" si="132"/>
        <v>0.23643999999999998</v>
      </c>
      <c r="BL114" s="33" t="str">
        <f t="shared" si="133"/>
        <v>No</v>
      </c>
      <c r="BM114" s="20">
        <v>7.5399999999999995E-2</v>
      </c>
      <c r="BN114" s="27">
        <f t="shared" si="134"/>
        <v>6.1687413554633461E-2</v>
      </c>
      <c r="BO114" s="31" t="str">
        <f t="shared" si="135"/>
        <v>No</v>
      </c>
      <c r="BP114" s="44">
        <f t="shared" si="136"/>
        <v>22.852750000000004</v>
      </c>
      <c r="BQ114" s="45">
        <f t="shared" si="137"/>
        <v>0.41208202848772629</v>
      </c>
      <c r="BR114" s="44" t="str">
        <f t="shared" si="138"/>
        <v>No</v>
      </c>
      <c r="BS114" s="19">
        <v>8.0000000000000004E-4</v>
      </c>
      <c r="BT114" s="35">
        <f t="shared" si="139"/>
        <v>1.2700428639466582E-3</v>
      </c>
      <c r="BU114" s="33" t="str">
        <f t="shared" si="140"/>
        <v>No</v>
      </c>
      <c r="BV114" s="20">
        <v>2.4298000000000002</v>
      </c>
      <c r="BW114" s="27">
        <f t="shared" si="141"/>
        <v>0.9231509706401414</v>
      </c>
      <c r="BX114" s="31" t="str">
        <f t="shared" si="142"/>
        <v>No</v>
      </c>
      <c r="BY114" s="19">
        <v>0</v>
      </c>
      <c r="BZ114" s="35">
        <f t="shared" si="143"/>
        <v>0</v>
      </c>
      <c r="CA114" s="33" t="str">
        <f t="shared" si="144"/>
        <v>No</v>
      </c>
      <c r="CB114" s="20">
        <v>1.4500000000000001E-2</v>
      </c>
      <c r="CC114" s="27">
        <f t="shared" si="145"/>
        <v>2.8701504354711006E-2</v>
      </c>
      <c r="CD114" s="31" t="str">
        <f t="shared" si="146"/>
        <v>No</v>
      </c>
      <c r="CE114" s="19">
        <v>1.3299999999999999E-2</v>
      </c>
      <c r="CF114" s="35">
        <f t="shared" si="147"/>
        <v>3.7919248023926509E-3</v>
      </c>
      <c r="CG114" s="33" t="str">
        <f t="shared" si="148"/>
        <v>No</v>
      </c>
      <c r="CH114" s="20">
        <v>1.47E-2</v>
      </c>
      <c r="CI114" s="27">
        <f t="shared" si="149"/>
        <v>1.0090817356205851E-2</v>
      </c>
      <c r="CJ114" s="31" t="str">
        <f t="shared" si="150"/>
        <v>No</v>
      </c>
      <c r="CK114" s="19">
        <v>0.159</v>
      </c>
      <c r="CL114" s="35">
        <f t="shared" si="151"/>
        <v>0.11209023616496298</v>
      </c>
      <c r="CM114" s="33" t="str">
        <f t="shared" si="152"/>
        <v>No</v>
      </c>
      <c r="CN114" s="20">
        <v>0</v>
      </c>
      <c r="CO114" s="27">
        <f t="shared" si="153"/>
        <v>0</v>
      </c>
      <c r="CP114" s="31" t="str">
        <f t="shared" si="154"/>
        <v>No</v>
      </c>
      <c r="CQ114" s="19">
        <v>0.11899999999999999</v>
      </c>
      <c r="CR114" s="35">
        <f t="shared" si="155"/>
        <v>0.12510513036164844</v>
      </c>
      <c r="CS114" s="33" t="str">
        <f t="shared" si="156"/>
        <v>No</v>
      </c>
      <c r="CT114" s="20">
        <v>0</v>
      </c>
      <c r="CU114" s="27">
        <f t="shared" si="157"/>
        <v>0</v>
      </c>
      <c r="CV114" s="31" t="str">
        <f t="shared" si="158"/>
        <v>No</v>
      </c>
      <c r="CW114" s="47">
        <f t="shared" si="159"/>
        <v>6.8777499999999998</v>
      </c>
      <c r="CX114" s="48">
        <f t="shared" si="160"/>
        <v>5.150920375576893E-2</v>
      </c>
      <c r="CY114" s="47" t="str">
        <f t="shared" si="161"/>
        <v>No</v>
      </c>
      <c r="CZ114" s="19">
        <v>2.5</v>
      </c>
      <c r="DA114" s="35">
        <f t="shared" si="162"/>
        <v>1</v>
      </c>
      <c r="DB114" s="33" t="str">
        <f t="shared" si="163"/>
        <v>Yes</v>
      </c>
      <c r="DC114" s="20">
        <v>2.5</v>
      </c>
      <c r="DD114" s="27">
        <f t="shared" si="164"/>
        <v>1</v>
      </c>
      <c r="DE114" s="31" t="str">
        <f t="shared" si="165"/>
        <v>Yes</v>
      </c>
      <c r="DF114" s="19">
        <v>2.5</v>
      </c>
      <c r="DG114" s="35">
        <f t="shared" si="166"/>
        <v>1</v>
      </c>
      <c r="DH114" s="33" t="str">
        <f t="shared" si="167"/>
        <v>Yes</v>
      </c>
      <c r="DI114" s="20">
        <v>2.5</v>
      </c>
      <c r="DJ114" s="27">
        <f t="shared" si="168"/>
        <v>1</v>
      </c>
      <c r="DK114" s="31" t="str">
        <f t="shared" si="169"/>
        <v>Yes</v>
      </c>
      <c r="DL114" s="19">
        <v>2.0999999999999999E-3</v>
      </c>
      <c r="DM114" s="35">
        <f t="shared" si="170"/>
        <v>2.3595505617977526E-2</v>
      </c>
      <c r="DN114" s="33" t="str">
        <f t="shared" si="171"/>
        <v>No</v>
      </c>
      <c r="DO114" s="20">
        <v>2.5</v>
      </c>
      <c r="DP114" s="27">
        <f t="shared" si="172"/>
        <v>1</v>
      </c>
      <c r="DQ114" s="31" t="str">
        <f t="shared" si="173"/>
        <v>Yes</v>
      </c>
      <c r="DR114" s="19">
        <v>0.84599999999999997</v>
      </c>
      <c r="DS114" s="35">
        <f t="shared" si="174"/>
        <v>0.52003934103761984</v>
      </c>
      <c r="DT114" s="33" t="str">
        <f t="shared" si="175"/>
        <v>No</v>
      </c>
      <c r="DU114" s="20">
        <v>0.69820000000000004</v>
      </c>
      <c r="DV114" s="27">
        <f t="shared" si="176"/>
        <v>0.50826235713765744</v>
      </c>
      <c r="DW114" s="31" t="str">
        <f t="shared" si="177"/>
        <v>No</v>
      </c>
      <c r="DX114" s="19">
        <v>1.3100000000000001E-2</v>
      </c>
      <c r="DY114" s="35">
        <f t="shared" si="178"/>
        <v>3.2115714635940186E-2</v>
      </c>
      <c r="DZ114" s="33" t="str">
        <f t="shared" si="179"/>
        <v>No</v>
      </c>
      <c r="EA114" s="20">
        <v>1</v>
      </c>
      <c r="EB114" s="27">
        <f t="shared" si="180"/>
        <v>0.50484652665589669</v>
      </c>
      <c r="EC114" s="31" t="str">
        <f t="shared" si="181"/>
        <v>No</v>
      </c>
      <c r="ED114" s="50">
        <f t="shared" si="182"/>
        <v>37.648499999999999</v>
      </c>
      <c r="EE114" s="51">
        <f t="shared" si="183"/>
        <v>0.89078509324800403</v>
      </c>
      <c r="EF114" s="50" t="str">
        <f t="shared" si="184"/>
        <v>No</v>
      </c>
    </row>
    <row r="115" spans="1:136" x14ac:dyDescent="0.2">
      <c r="A115" s="3">
        <v>113</v>
      </c>
      <c r="B115" s="11" t="s">
        <v>59</v>
      </c>
      <c r="C115" s="11" t="s">
        <v>147</v>
      </c>
      <c r="D115" s="3">
        <v>3</v>
      </c>
      <c r="E115" s="19">
        <v>0</v>
      </c>
      <c r="F115" s="14">
        <f t="shared" si="185"/>
        <v>0</v>
      </c>
      <c r="G115" s="17" t="str">
        <f t="shared" si="94"/>
        <v>No</v>
      </c>
      <c r="H115" s="23">
        <v>4.4999999999999997E-3</v>
      </c>
      <c r="I115" s="27">
        <f t="shared" si="95"/>
        <v>3.5968347853888574E-3</v>
      </c>
      <c r="J115" s="31" t="str">
        <f t="shared" si="96"/>
        <v>No</v>
      </c>
      <c r="K115" s="30">
        <v>2E-3</v>
      </c>
      <c r="L115" s="14">
        <f t="shared" si="97"/>
        <v>1.6113438607798904E-3</v>
      </c>
      <c r="M115" s="17" t="str">
        <f t="shared" si="98"/>
        <v>No</v>
      </c>
      <c r="N115" s="20">
        <v>2.3999999999999998E-3</v>
      </c>
      <c r="O115" s="27">
        <f t="shared" si="99"/>
        <v>6.8356593563087429E-3</v>
      </c>
      <c r="P115" s="31" t="str">
        <f t="shared" si="100"/>
        <v>No</v>
      </c>
      <c r="Q115" s="19">
        <v>1E-4</v>
      </c>
      <c r="R115" s="14">
        <f t="shared" si="101"/>
        <v>3.8940809968847356E-4</v>
      </c>
      <c r="S115" s="17" t="str">
        <f t="shared" si="102"/>
        <v>No</v>
      </c>
      <c r="T115" s="20">
        <v>0.54049999999999998</v>
      </c>
      <c r="U115" s="27">
        <f t="shared" si="103"/>
        <v>0.27117198474814369</v>
      </c>
      <c r="V115" s="31" t="str">
        <f t="shared" si="104"/>
        <v>Yes</v>
      </c>
      <c r="W115" s="19">
        <v>1.8786</v>
      </c>
      <c r="X115" s="14">
        <f t="shared" si="105"/>
        <v>0.5888763319341298</v>
      </c>
      <c r="Y115" s="17" t="str">
        <f t="shared" si="106"/>
        <v>No</v>
      </c>
      <c r="Z115" s="20">
        <v>3.7900000000000003E-2</v>
      </c>
      <c r="AA115" s="27">
        <f t="shared" si="107"/>
        <v>3.1596498541058775E-2</v>
      </c>
      <c r="AB115" s="31" t="str">
        <f t="shared" si="108"/>
        <v>No</v>
      </c>
      <c r="AC115" s="19">
        <v>1.8E-3</v>
      </c>
      <c r="AD115" s="14">
        <f t="shared" si="109"/>
        <v>4.5977011494252873E-3</v>
      </c>
      <c r="AE115" s="17" t="str">
        <f t="shared" si="110"/>
        <v>No</v>
      </c>
      <c r="AF115" s="20">
        <v>5.8999999999999999E-3</v>
      </c>
      <c r="AG115" s="27">
        <f t="shared" si="111"/>
        <v>4.5807453416149065E-2</v>
      </c>
      <c r="AH115" s="31" t="str">
        <f t="shared" si="112"/>
        <v>No</v>
      </c>
      <c r="AI115" s="41">
        <f t="shared" si="113"/>
        <v>6.1842500000000005</v>
      </c>
      <c r="AJ115" s="42">
        <f t="shared" si="114"/>
        <v>0.14938446969696972</v>
      </c>
      <c r="AK115" s="41" t="str">
        <f t="shared" si="115"/>
        <v>No</v>
      </c>
      <c r="AL115" s="19">
        <v>2.3125</v>
      </c>
      <c r="AM115" s="35">
        <f t="shared" si="116"/>
        <v>0.91887918360287135</v>
      </c>
      <c r="AN115" s="33" t="str">
        <f t="shared" si="117"/>
        <v>Yes</v>
      </c>
      <c r="AO115" s="20">
        <v>0</v>
      </c>
      <c r="AP115" s="27">
        <f t="shared" si="118"/>
        <v>0</v>
      </c>
      <c r="AQ115" s="31" t="str">
        <f t="shared" si="119"/>
        <v>No</v>
      </c>
      <c r="AR115" s="19">
        <v>1.7633000000000001</v>
      </c>
      <c r="AS115" s="35">
        <f t="shared" si="120"/>
        <v>0.70554577464788737</v>
      </c>
      <c r="AT115" s="33" t="str">
        <f t="shared" si="121"/>
        <v>No</v>
      </c>
      <c r="AU115" s="20">
        <v>0.5333</v>
      </c>
      <c r="AV115" s="27">
        <f t="shared" si="122"/>
        <v>0.37466110531803959</v>
      </c>
      <c r="AW115" s="31" t="str">
        <f t="shared" si="123"/>
        <v>No</v>
      </c>
      <c r="AX115" s="19">
        <v>3.2000000000000001E-2</v>
      </c>
      <c r="AY115" s="35">
        <f t="shared" si="124"/>
        <v>5.3691275167785241E-2</v>
      </c>
      <c r="AZ115" s="33" t="str">
        <f t="shared" si="125"/>
        <v>No</v>
      </c>
      <c r="BA115" s="20">
        <v>9.7600000000000006E-2</v>
      </c>
      <c r="BB115" s="27">
        <f t="shared" si="126"/>
        <v>0.14878048780487804</v>
      </c>
      <c r="BC115" s="31" t="str">
        <f t="shared" si="127"/>
        <v>No</v>
      </c>
      <c r="BD115" s="19">
        <v>9.7600000000000006E-2</v>
      </c>
      <c r="BE115" s="35">
        <f t="shared" si="128"/>
        <v>0.14878048780487804</v>
      </c>
      <c r="BF115" s="33" t="str">
        <f t="shared" si="129"/>
        <v>No</v>
      </c>
      <c r="BG115" s="20">
        <v>1.4094</v>
      </c>
      <c r="BH115" s="27">
        <f t="shared" si="130"/>
        <v>0.40780572419774497</v>
      </c>
      <c r="BI115" s="31" t="str">
        <f t="shared" si="131"/>
        <v>No</v>
      </c>
      <c r="BJ115" s="19">
        <v>2.3212000000000002</v>
      </c>
      <c r="BK115" s="35">
        <f t="shared" si="132"/>
        <v>0.92848000000000008</v>
      </c>
      <c r="BL115" s="33" t="str">
        <f t="shared" si="133"/>
        <v>Yes</v>
      </c>
      <c r="BM115" s="20">
        <v>1.61E-2</v>
      </c>
      <c r="BN115" s="27">
        <f t="shared" si="134"/>
        <v>7.0078377132319035E-3</v>
      </c>
      <c r="BO115" s="31" t="str">
        <f t="shared" si="135"/>
        <v>No</v>
      </c>
      <c r="BP115" s="44">
        <f t="shared" si="136"/>
        <v>21.457500000000003</v>
      </c>
      <c r="BQ115" s="45">
        <f t="shared" si="137"/>
        <v>0.29932316395595537</v>
      </c>
      <c r="BR115" s="44" t="str">
        <f t="shared" si="138"/>
        <v>No</v>
      </c>
      <c r="BS115" s="19">
        <v>8.0000000000000004E-4</v>
      </c>
      <c r="BT115" s="35">
        <f t="shared" si="139"/>
        <v>1.2700428639466582E-3</v>
      </c>
      <c r="BU115" s="33" t="str">
        <f t="shared" si="140"/>
        <v>No</v>
      </c>
      <c r="BV115" s="20">
        <v>2.2183999999999999</v>
      </c>
      <c r="BW115" s="27">
        <f t="shared" si="141"/>
        <v>0.58398844858013776</v>
      </c>
      <c r="BX115" s="31" t="str">
        <f t="shared" si="142"/>
        <v>No</v>
      </c>
      <c r="BY115" s="19">
        <v>2.5</v>
      </c>
      <c r="BZ115" s="35">
        <f t="shared" si="143"/>
        <v>1</v>
      </c>
      <c r="CA115" s="33" t="str">
        <f t="shared" si="144"/>
        <v>Yes</v>
      </c>
      <c r="CB115" s="20">
        <v>5.5999999999999999E-3</v>
      </c>
      <c r="CC115" s="27">
        <f t="shared" si="145"/>
        <v>1.1084718923198733E-2</v>
      </c>
      <c r="CD115" s="31" t="str">
        <f t="shared" si="146"/>
        <v>No</v>
      </c>
      <c r="CE115" s="19">
        <v>6.8999999999999999E-3</v>
      </c>
      <c r="CF115" s="35">
        <f t="shared" si="147"/>
        <v>3.7385174108096566E-4</v>
      </c>
      <c r="CG115" s="33" t="str">
        <f t="shared" si="148"/>
        <v>No</v>
      </c>
      <c r="CH115" s="20">
        <v>2.9100000000000001E-2</v>
      </c>
      <c r="CI115" s="27">
        <f t="shared" si="149"/>
        <v>3.9152371342078711E-2</v>
      </c>
      <c r="CJ115" s="31" t="str">
        <f t="shared" si="150"/>
        <v>No</v>
      </c>
      <c r="CK115" s="19">
        <v>0</v>
      </c>
      <c r="CL115" s="35">
        <f t="shared" si="151"/>
        <v>0</v>
      </c>
      <c r="CM115" s="33" t="str">
        <f t="shared" si="152"/>
        <v>No</v>
      </c>
      <c r="CN115" s="20">
        <v>3.8E-3</v>
      </c>
      <c r="CO115" s="27">
        <f t="shared" si="153"/>
        <v>1.8278018278018279E-2</v>
      </c>
      <c r="CP115" s="31" t="str">
        <f t="shared" si="154"/>
        <v>No</v>
      </c>
      <c r="CQ115" s="19">
        <v>0.15529999999999999</v>
      </c>
      <c r="CR115" s="35">
        <f t="shared" si="155"/>
        <v>0.20142977291841882</v>
      </c>
      <c r="CS115" s="33" t="str">
        <f t="shared" si="156"/>
        <v>No</v>
      </c>
      <c r="CT115" s="20">
        <v>0</v>
      </c>
      <c r="CU115" s="27">
        <f t="shared" si="157"/>
        <v>0</v>
      </c>
      <c r="CV115" s="31" t="str">
        <f t="shared" si="158"/>
        <v>No</v>
      </c>
      <c r="CW115" s="47">
        <f t="shared" si="159"/>
        <v>12.299749999999996</v>
      </c>
      <c r="CX115" s="48">
        <f t="shared" si="160"/>
        <v>0.43500786872491265</v>
      </c>
      <c r="CY115" s="47" t="str">
        <f t="shared" si="161"/>
        <v>No</v>
      </c>
      <c r="CZ115" s="19">
        <v>1.875</v>
      </c>
      <c r="DA115" s="35">
        <f t="shared" si="162"/>
        <v>0.75</v>
      </c>
      <c r="DB115" s="33" t="str">
        <f t="shared" si="163"/>
        <v>Yes</v>
      </c>
      <c r="DC115" s="20">
        <v>2.5</v>
      </c>
      <c r="DD115" s="27">
        <f t="shared" si="164"/>
        <v>1</v>
      </c>
      <c r="DE115" s="31" t="str">
        <f t="shared" si="165"/>
        <v>Yes</v>
      </c>
      <c r="DF115" s="19">
        <v>2.5</v>
      </c>
      <c r="DG115" s="35">
        <f t="shared" si="166"/>
        <v>1</v>
      </c>
      <c r="DH115" s="33" t="str">
        <f t="shared" si="167"/>
        <v>Yes</v>
      </c>
      <c r="DI115" s="20">
        <v>2.5</v>
      </c>
      <c r="DJ115" s="27">
        <f t="shared" si="168"/>
        <v>1</v>
      </c>
      <c r="DK115" s="31" t="str">
        <f t="shared" si="169"/>
        <v>Yes</v>
      </c>
      <c r="DL115" s="19">
        <v>0</v>
      </c>
      <c r="DM115" s="35">
        <f t="shared" si="170"/>
        <v>0</v>
      </c>
      <c r="DN115" s="33" t="str">
        <f t="shared" si="171"/>
        <v>No</v>
      </c>
      <c r="DO115" s="20">
        <v>2.5</v>
      </c>
      <c r="DP115" s="27">
        <f t="shared" si="172"/>
        <v>1</v>
      </c>
      <c r="DQ115" s="31" t="str">
        <f t="shared" si="173"/>
        <v>Yes</v>
      </c>
      <c r="DR115" s="19">
        <v>0.84340000000000004</v>
      </c>
      <c r="DS115" s="35">
        <f t="shared" si="174"/>
        <v>0.51844111138431281</v>
      </c>
      <c r="DT115" s="33" t="str">
        <f t="shared" si="175"/>
        <v>No</v>
      </c>
      <c r="DU115" s="20">
        <v>0.97789999999999999</v>
      </c>
      <c r="DV115" s="27">
        <f t="shared" si="176"/>
        <v>0.71187304360486281</v>
      </c>
      <c r="DW115" s="31" t="str">
        <f t="shared" si="177"/>
        <v>No</v>
      </c>
      <c r="DX115" s="19">
        <v>1.61E-2</v>
      </c>
      <c r="DY115" s="35">
        <f t="shared" si="178"/>
        <v>3.9470458445697479E-2</v>
      </c>
      <c r="DZ115" s="33" t="str">
        <f t="shared" si="179"/>
        <v>No</v>
      </c>
      <c r="EA115" s="20">
        <v>1.5111000000000001</v>
      </c>
      <c r="EB115" s="27">
        <f t="shared" si="180"/>
        <v>0.76287358642972547</v>
      </c>
      <c r="EC115" s="31" t="str">
        <f t="shared" si="181"/>
        <v>No</v>
      </c>
      <c r="ED115" s="50">
        <f t="shared" si="182"/>
        <v>38.058749999999996</v>
      </c>
      <c r="EE115" s="51">
        <f t="shared" si="183"/>
        <v>0.90404505640130561</v>
      </c>
      <c r="EF115" s="50" t="str">
        <f t="shared" si="184"/>
        <v>No</v>
      </c>
    </row>
    <row r="116" spans="1:136" x14ac:dyDescent="0.2">
      <c r="A116" s="3">
        <v>114</v>
      </c>
      <c r="B116" s="11" t="s">
        <v>50</v>
      </c>
      <c r="C116" s="11" t="s">
        <v>148</v>
      </c>
      <c r="D116" s="3">
        <v>3</v>
      </c>
      <c r="E116" s="19">
        <v>0</v>
      </c>
      <c r="F116" s="14">
        <f t="shared" si="185"/>
        <v>0</v>
      </c>
      <c r="G116" s="17" t="str">
        <f t="shared" si="94"/>
        <v>No</v>
      </c>
      <c r="H116" s="23">
        <v>0</v>
      </c>
      <c r="I116" s="27">
        <f t="shared" si="95"/>
        <v>0</v>
      </c>
      <c r="J116" s="31" t="str">
        <f t="shared" si="96"/>
        <v>No</v>
      </c>
      <c r="K116" s="30">
        <v>3.7900000000000003E-2</v>
      </c>
      <c r="L116" s="14">
        <f t="shared" si="97"/>
        <v>3.0534966161778924E-2</v>
      </c>
      <c r="M116" s="17" t="str">
        <f t="shared" si="98"/>
        <v>No</v>
      </c>
      <c r="N116" s="20">
        <v>5.7000000000000002E-3</v>
      </c>
      <c r="O116" s="27">
        <f t="shared" si="99"/>
        <v>1.6234690971233267E-2</v>
      </c>
      <c r="P116" s="31" t="str">
        <f t="shared" si="100"/>
        <v>No</v>
      </c>
      <c r="Q116" s="19">
        <v>3.0000000000000001E-3</v>
      </c>
      <c r="R116" s="14">
        <f t="shared" si="101"/>
        <v>1.1682242990654207E-2</v>
      </c>
      <c r="S116" s="17" t="str">
        <f t="shared" si="102"/>
        <v>No</v>
      </c>
      <c r="T116" s="20">
        <v>1.9932000000000001</v>
      </c>
      <c r="U116" s="27">
        <f t="shared" si="103"/>
        <v>1</v>
      </c>
      <c r="V116" s="31" t="str">
        <f t="shared" si="104"/>
        <v>Yes</v>
      </c>
      <c r="W116" s="19">
        <v>1.3140000000000001</v>
      </c>
      <c r="X116" s="14">
        <f t="shared" si="105"/>
        <v>0.13311268969970941</v>
      </c>
      <c r="Y116" s="17" t="str">
        <f t="shared" si="106"/>
        <v>No</v>
      </c>
      <c r="Z116" s="20">
        <v>3.7900000000000003E-2</v>
      </c>
      <c r="AA116" s="27">
        <f t="shared" si="107"/>
        <v>3.1596498541058775E-2</v>
      </c>
      <c r="AB116" s="31" t="str">
        <f t="shared" si="108"/>
        <v>No</v>
      </c>
      <c r="AC116" s="19">
        <v>2.0000000000000001E-4</v>
      </c>
      <c r="AD116" s="14">
        <f t="shared" si="109"/>
        <v>5.1085568326947643E-4</v>
      </c>
      <c r="AE116" s="17" t="str">
        <f t="shared" si="110"/>
        <v>No</v>
      </c>
      <c r="AF116" s="20">
        <v>2E-3</v>
      </c>
      <c r="AG116" s="27">
        <f t="shared" si="111"/>
        <v>1.5527950310559006E-2</v>
      </c>
      <c r="AH116" s="31" t="str">
        <f t="shared" si="112"/>
        <v>No</v>
      </c>
      <c r="AI116" s="41">
        <f t="shared" si="113"/>
        <v>8.4847500000000018</v>
      </c>
      <c r="AJ116" s="42">
        <f t="shared" si="114"/>
        <v>0.34743026859504145</v>
      </c>
      <c r="AK116" s="41" t="str">
        <f t="shared" si="115"/>
        <v>No</v>
      </c>
      <c r="AL116" s="19">
        <v>2.2812999999999999</v>
      </c>
      <c r="AM116" s="35">
        <f t="shared" si="116"/>
        <v>0.89189656663495631</v>
      </c>
      <c r="AN116" s="33" t="str">
        <f t="shared" si="117"/>
        <v>Yes</v>
      </c>
      <c r="AO116" s="20">
        <v>1.875</v>
      </c>
      <c r="AP116" s="27">
        <f t="shared" si="118"/>
        <v>0.75</v>
      </c>
      <c r="AQ116" s="31" t="str">
        <f t="shared" si="119"/>
        <v>Yes</v>
      </c>
      <c r="AR116" s="19">
        <v>2.3801000000000001</v>
      </c>
      <c r="AS116" s="35">
        <f t="shared" si="120"/>
        <v>0.95234475032010246</v>
      </c>
      <c r="AT116" s="33" t="str">
        <f t="shared" si="121"/>
        <v>No</v>
      </c>
      <c r="AU116" s="20">
        <v>0.54649999999999999</v>
      </c>
      <c r="AV116" s="27">
        <f t="shared" si="122"/>
        <v>0.38842544316996869</v>
      </c>
      <c r="AW116" s="31" t="str">
        <f t="shared" si="123"/>
        <v>No</v>
      </c>
      <c r="AX116" s="19">
        <v>2.3300000000000001E-2</v>
      </c>
      <c r="AY116" s="35">
        <f t="shared" si="124"/>
        <v>3.9093959731543629E-2</v>
      </c>
      <c r="AZ116" s="33" t="str">
        <f t="shared" si="125"/>
        <v>No</v>
      </c>
      <c r="BA116" s="20">
        <v>0.25919999999999999</v>
      </c>
      <c r="BB116" s="27">
        <f t="shared" si="126"/>
        <v>0.39512195121951216</v>
      </c>
      <c r="BC116" s="31" t="str">
        <f t="shared" si="127"/>
        <v>No</v>
      </c>
      <c r="BD116" s="19">
        <v>0.25919999999999999</v>
      </c>
      <c r="BE116" s="35">
        <f t="shared" si="128"/>
        <v>0.39512195121951216</v>
      </c>
      <c r="BF116" s="33" t="str">
        <f t="shared" si="129"/>
        <v>No</v>
      </c>
      <c r="BG116" s="20">
        <v>1.4637</v>
      </c>
      <c r="BH116" s="27">
        <f t="shared" si="130"/>
        <v>0.43920208152645268</v>
      </c>
      <c r="BI116" s="31" t="str">
        <f t="shared" si="131"/>
        <v>No</v>
      </c>
      <c r="BJ116" s="19">
        <v>0.94120000000000004</v>
      </c>
      <c r="BK116" s="35">
        <f t="shared" si="132"/>
        <v>0.37648000000000004</v>
      </c>
      <c r="BL116" s="33" t="str">
        <f t="shared" si="133"/>
        <v>Yes</v>
      </c>
      <c r="BM116" s="20">
        <v>3.7999999999999999E-2</v>
      </c>
      <c r="BN116" s="27">
        <f t="shared" si="134"/>
        <v>2.7201475334255414E-2</v>
      </c>
      <c r="BO116" s="31" t="str">
        <f t="shared" si="135"/>
        <v>No</v>
      </c>
      <c r="BP116" s="44">
        <f t="shared" si="136"/>
        <v>25.168750000000003</v>
      </c>
      <c r="BQ116" s="45">
        <f t="shared" si="137"/>
        <v>0.59925244974239833</v>
      </c>
      <c r="BR116" s="44" t="str">
        <f t="shared" si="138"/>
        <v>No</v>
      </c>
      <c r="BS116" s="19">
        <v>8.9999999999999998E-4</v>
      </c>
      <c r="BT116" s="35">
        <f t="shared" si="139"/>
        <v>1.4287982219399905E-3</v>
      </c>
      <c r="BU116" s="33" t="str">
        <f t="shared" si="140"/>
        <v>No</v>
      </c>
      <c r="BV116" s="20">
        <v>2.3094999999999999</v>
      </c>
      <c r="BW116" s="27">
        <f t="shared" si="141"/>
        <v>0.73014599711214478</v>
      </c>
      <c r="BX116" s="31" t="str">
        <f t="shared" si="142"/>
        <v>No</v>
      </c>
      <c r="BY116" s="19">
        <v>0</v>
      </c>
      <c r="BZ116" s="35">
        <f t="shared" si="143"/>
        <v>0</v>
      </c>
      <c r="CA116" s="33" t="str">
        <f t="shared" si="144"/>
        <v>No</v>
      </c>
      <c r="CB116" s="20">
        <v>0</v>
      </c>
      <c r="CC116" s="27">
        <f t="shared" si="145"/>
        <v>0</v>
      </c>
      <c r="CD116" s="31" t="str">
        <f t="shared" si="146"/>
        <v>No</v>
      </c>
      <c r="CE116" s="19">
        <v>1.95E-2</v>
      </c>
      <c r="CF116" s="35">
        <f t="shared" si="147"/>
        <v>7.1031830805383459E-3</v>
      </c>
      <c r="CG116" s="33" t="str">
        <f t="shared" si="148"/>
        <v>No</v>
      </c>
      <c r="CH116" s="20">
        <v>1.09E-2</v>
      </c>
      <c r="CI116" s="27">
        <f t="shared" si="149"/>
        <v>2.4217961654894038E-3</v>
      </c>
      <c r="CJ116" s="31" t="str">
        <f t="shared" si="150"/>
        <v>No</v>
      </c>
      <c r="CK116" s="19">
        <v>0</v>
      </c>
      <c r="CL116" s="35">
        <f t="shared" si="151"/>
        <v>0</v>
      </c>
      <c r="CM116" s="33" t="str">
        <f t="shared" si="152"/>
        <v>No</v>
      </c>
      <c r="CN116" s="20">
        <v>0</v>
      </c>
      <c r="CO116" s="27">
        <f t="shared" si="153"/>
        <v>0</v>
      </c>
      <c r="CP116" s="31" t="str">
        <f t="shared" si="154"/>
        <v>No</v>
      </c>
      <c r="CQ116" s="19">
        <v>0.11899999999999999</v>
      </c>
      <c r="CR116" s="35">
        <f t="shared" si="155"/>
        <v>0.12510513036164844</v>
      </c>
      <c r="CS116" s="33" t="str">
        <f t="shared" si="156"/>
        <v>No</v>
      </c>
      <c r="CT116" s="20">
        <v>0</v>
      </c>
      <c r="CU116" s="27">
        <f t="shared" si="157"/>
        <v>0</v>
      </c>
      <c r="CV116" s="31" t="str">
        <f t="shared" si="158"/>
        <v>No</v>
      </c>
      <c r="CW116" s="47">
        <f t="shared" si="159"/>
        <v>6.1495000000000006</v>
      </c>
      <c r="CX116" s="48">
        <f t="shared" si="160"/>
        <v>6.2820958725452254E-17</v>
      </c>
      <c r="CY116" s="47" t="str">
        <f t="shared" si="161"/>
        <v>No</v>
      </c>
      <c r="CZ116" s="19">
        <v>1.25</v>
      </c>
      <c r="DA116" s="35">
        <f t="shared" si="162"/>
        <v>0.5</v>
      </c>
      <c r="DB116" s="33" t="str">
        <f t="shared" si="163"/>
        <v>Yes</v>
      </c>
      <c r="DC116" s="20">
        <v>2.5</v>
      </c>
      <c r="DD116" s="27">
        <f t="shared" si="164"/>
        <v>1</v>
      </c>
      <c r="DE116" s="31" t="str">
        <f t="shared" si="165"/>
        <v>Yes</v>
      </c>
      <c r="DF116" s="19">
        <v>2.5</v>
      </c>
      <c r="DG116" s="35">
        <f t="shared" si="166"/>
        <v>1</v>
      </c>
      <c r="DH116" s="33" t="str">
        <f t="shared" si="167"/>
        <v>Yes</v>
      </c>
      <c r="DI116" s="20">
        <v>2.5</v>
      </c>
      <c r="DJ116" s="27">
        <f t="shared" si="168"/>
        <v>1</v>
      </c>
      <c r="DK116" s="31" t="str">
        <f t="shared" si="169"/>
        <v>Yes</v>
      </c>
      <c r="DL116" s="19">
        <v>0</v>
      </c>
      <c r="DM116" s="35">
        <f t="shared" si="170"/>
        <v>0</v>
      </c>
      <c r="DN116" s="33" t="str">
        <f t="shared" si="171"/>
        <v>No</v>
      </c>
      <c r="DO116" s="20">
        <v>2.5</v>
      </c>
      <c r="DP116" s="27">
        <f t="shared" si="172"/>
        <v>1</v>
      </c>
      <c r="DQ116" s="31" t="str">
        <f t="shared" si="173"/>
        <v>Yes</v>
      </c>
      <c r="DR116" s="19">
        <v>0.8881</v>
      </c>
      <c r="DS116" s="35">
        <f t="shared" si="174"/>
        <v>0.54591836734693877</v>
      </c>
      <c r="DT116" s="33" t="str">
        <f t="shared" si="175"/>
        <v>No</v>
      </c>
      <c r="DU116" s="20">
        <v>0.99619999999999997</v>
      </c>
      <c r="DV116" s="27">
        <f t="shared" si="176"/>
        <v>0.72519472956249542</v>
      </c>
      <c r="DW116" s="31" t="str">
        <f t="shared" si="177"/>
        <v>No</v>
      </c>
      <c r="DX116" s="19">
        <v>2.12E-2</v>
      </c>
      <c r="DY116" s="35">
        <f t="shared" si="178"/>
        <v>5.1973522922284875E-2</v>
      </c>
      <c r="DZ116" s="33" t="str">
        <f t="shared" si="179"/>
        <v>No</v>
      </c>
      <c r="EA116" s="20">
        <v>1.01</v>
      </c>
      <c r="EB116" s="27">
        <f t="shared" si="180"/>
        <v>0.50989499192245558</v>
      </c>
      <c r="EC116" s="31" t="str">
        <f t="shared" si="181"/>
        <v>No</v>
      </c>
      <c r="ED116" s="50">
        <f t="shared" si="182"/>
        <v>35.413749999999993</v>
      </c>
      <c r="EE116" s="51">
        <f t="shared" si="183"/>
        <v>0.81855425191505837</v>
      </c>
      <c r="EF116" s="50" t="str">
        <f t="shared" si="184"/>
        <v>No</v>
      </c>
    </row>
    <row r="117" spans="1:136" x14ac:dyDescent="0.2">
      <c r="A117" s="3">
        <v>115</v>
      </c>
      <c r="B117" s="11" t="s">
        <v>59</v>
      </c>
      <c r="C117" s="11" t="s">
        <v>149</v>
      </c>
      <c r="D117" s="3">
        <v>3</v>
      </c>
      <c r="E117" s="19">
        <v>0</v>
      </c>
      <c r="F117" s="14">
        <f t="shared" si="185"/>
        <v>0</v>
      </c>
      <c r="G117" s="17" t="str">
        <f t="shared" si="94"/>
        <v>No</v>
      </c>
      <c r="H117" s="23">
        <v>3.3E-3</v>
      </c>
      <c r="I117" s="27">
        <f t="shared" si="95"/>
        <v>2.6376788426184954E-3</v>
      </c>
      <c r="J117" s="31" t="str">
        <f t="shared" si="96"/>
        <v>No</v>
      </c>
      <c r="K117" s="30">
        <v>8.0000000000000002E-3</v>
      </c>
      <c r="L117" s="14">
        <f t="shared" si="97"/>
        <v>6.4453754431195616E-3</v>
      </c>
      <c r="M117" s="17" t="str">
        <f t="shared" si="98"/>
        <v>No</v>
      </c>
      <c r="N117" s="20">
        <v>9.9000000000000008E-3</v>
      </c>
      <c r="O117" s="27">
        <f t="shared" si="99"/>
        <v>2.8197094844773569E-2</v>
      </c>
      <c r="P117" s="31" t="str">
        <f t="shared" si="100"/>
        <v>No</v>
      </c>
      <c r="Q117" s="19">
        <v>2.2000000000000001E-3</v>
      </c>
      <c r="R117" s="14">
        <f t="shared" si="101"/>
        <v>8.5669781931464184E-3</v>
      </c>
      <c r="S117" s="17" t="str">
        <f t="shared" si="102"/>
        <v>No</v>
      </c>
      <c r="T117" s="20">
        <v>0.54049999999999998</v>
      </c>
      <c r="U117" s="27">
        <f t="shared" si="103"/>
        <v>0.27117198474814369</v>
      </c>
      <c r="V117" s="31" t="str">
        <f t="shared" si="104"/>
        <v>Yes</v>
      </c>
      <c r="W117" s="19">
        <v>1.2156</v>
      </c>
      <c r="X117" s="14">
        <f t="shared" si="105"/>
        <v>5.368098159509202E-2</v>
      </c>
      <c r="Y117" s="17" t="str">
        <f t="shared" si="106"/>
        <v>No</v>
      </c>
      <c r="Z117" s="20">
        <v>0</v>
      </c>
      <c r="AA117" s="27">
        <f t="shared" si="107"/>
        <v>0</v>
      </c>
      <c r="AB117" s="31" t="str">
        <f t="shared" si="108"/>
        <v>No</v>
      </c>
      <c r="AC117" s="19">
        <v>1E-4</v>
      </c>
      <c r="AD117" s="14">
        <f t="shared" si="109"/>
        <v>2.5542784163473821E-4</v>
      </c>
      <c r="AE117" s="17" t="str">
        <f t="shared" si="110"/>
        <v>No</v>
      </c>
      <c r="AF117" s="20">
        <v>0</v>
      </c>
      <c r="AG117" s="27">
        <f t="shared" si="111"/>
        <v>0</v>
      </c>
      <c r="AH117" s="31" t="str">
        <f t="shared" si="112"/>
        <v>No</v>
      </c>
      <c r="AI117" s="41">
        <f t="shared" si="113"/>
        <v>4.4490000000000007</v>
      </c>
      <c r="AJ117" s="42">
        <f t="shared" si="114"/>
        <v>7.6461640814404716E-17</v>
      </c>
      <c r="AK117" s="41" t="str">
        <f t="shared" si="115"/>
        <v>No</v>
      </c>
      <c r="AL117" s="19">
        <v>2.2812999999999999</v>
      </c>
      <c r="AM117" s="35">
        <f t="shared" si="116"/>
        <v>0.89189656663495631</v>
      </c>
      <c r="AN117" s="33" t="str">
        <f t="shared" si="117"/>
        <v>Yes</v>
      </c>
      <c r="AO117" s="20">
        <v>1.875</v>
      </c>
      <c r="AP117" s="27">
        <f t="shared" si="118"/>
        <v>0.75</v>
      </c>
      <c r="AQ117" s="31" t="str">
        <f t="shared" si="119"/>
        <v>Yes</v>
      </c>
      <c r="AR117" s="19">
        <v>2.2911000000000001</v>
      </c>
      <c r="AS117" s="35">
        <f t="shared" si="120"/>
        <v>0.91673335467349559</v>
      </c>
      <c r="AT117" s="33" t="str">
        <f t="shared" si="121"/>
        <v>No</v>
      </c>
      <c r="AU117" s="20">
        <v>0.3226</v>
      </c>
      <c r="AV117" s="27">
        <f t="shared" si="122"/>
        <v>0.15495307612095932</v>
      </c>
      <c r="AW117" s="31" t="str">
        <f t="shared" si="123"/>
        <v>No</v>
      </c>
      <c r="AX117" s="19">
        <v>2.1000000000000001E-2</v>
      </c>
      <c r="AY117" s="35">
        <f t="shared" si="124"/>
        <v>3.5234899328859065E-2</v>
      </c>
      <c r="AZ117" s="33" t="str">
        <f t="shared" si="125"/>
        <v>No</v>
      </c>
      <c r="BA117" s="20">
        <v>0.20569999999999999</v>
      </c>
      <c r="BB117" s="27">
        <f t="shared" si="126"/>
        <v>0.31356707317073168</v>
      </c>
      <c r="BC117" s="31" t="str">
        <f t="shared" si="127"/>
        <v>No</v>
      </c>
      <c r="BD117" s="19">
        <v>0.20569999999999999</v>
      </c>
      <c r="BE117" s="35">
        <f t="shared" si="128"/>
        <v>0.31356707317073168</v>
      </c>
      <c r="BF117" s="33" t="str">
        <f t="shared" si="129"/>
        <v>No</v>
      </c>
      <c r="BG117" s="20">
        <v>1.4052</v>
      </c>
      <c r="BH117" s="27">
        <f t="shared" si="130"/>
        <v>0.40537727666955764</v>
      </c>
      <c r="BI117" s="31" t="str">
        <f t="shared" si="131"/>
        <v>No</v>
      </c>
      <c r="BJ117" s="19">
        <v>2.5</v>
      </c>
      <c r="BK117" s="35">
        <f t="shared" si="132"/>
        <v>1</v>
      </c>
      <c r="BL117" s="33" t="str">
        <f t="shared" si="133"/>
        <v>Yes</v>
      </c>
      <c r="BM117" s="20">
        <v>8.5000000000000006E-3</v>
      </c>
      <c r="BN117" s="27">
        <f t="shared" si="134"/>
        <v>0</v>
      </c>
      <c r="BO117" s="31" t="str">
        <f t="shared" si="135"/>
        <v>No</v>
      </c>
      <c r="BP117" s="44">
        <f t="shared" si="136"/>
        <v>27.790249999999997</v>
      </c>
      <c r="BQ117" s="45">
        <f t="shared" si="137"/>
        <v>0.81111223355894502</v>
      </c>
      <c r="BR117" s="44" t="str">
        <f t="shared" si="138"/>
        <v>Yes</v>
      </c>
      <c r="BS117" s="19">
        <v>2.9999999999999997E-4</v>
      </c>
      <c r="BT117" s="35">
        <f t="shared" si="139"/>
        <v>4.7626607397999675E-4</v>
      </c>
      <c r="BU117" s="33" t="str">
        <f t="shared" si="140"/>
        <v>No</v>
      </c>
      <c r="BV117" s="20">
        <v>2.3959999999999999</v>
      </c>
      <c r="BW117" s="27">
        <f t="shared" si="141"/>
        <v>0.8689234718434139</v>
      </c>
      <c r="BX117" s="31" t="str">
        <f t="shared" si="142"/>
        <v>No</v>
      </c>
      <c r="BY117" s="19">
        <v>2.5</v>
      </c>
      <c r="BZ117" s="35">
        <f t="shared" si="143"/>
        <v>1</v>
      </c>
      <c r="CA117" s="33" t="str">
        <f t="shared" si="144"/>
        <v>Yes</v>
      </c>
      <c r="CB117" s="20">
        <v>1.1000000000000001E-3</v>
      </c>
      <c r="CC117" s="27">
        <f t="shared" si="145"/>
        <v>2.1773555027711799E-3</v>
      </c>
      <c r="CD117" s="31" t="str">
        <f t="shared" si="146"/>
        <v>No</v>
      </c>
      <c r="CE117" s="19">
        <v>7.1999999999999998E-3</v>
      </c>
      <c r="CF117" s="35">
        <f t="shared" si="147"/>
        <v>5.3407391582995086E-4</v>
      </c>
      <c r="CG117" s="33" t="str">
        <f t="shared" si="148"/>
        <v>No</v>
      </c>
      <c r="CH117" s="20">
        <v>1.43E-2</v>
      </c>
      <c r="CI117" s="27">
        <f t="shared" si="149"/>
        <v>9.2835519677093841E-3</v>
      </c>
      <c r="CJ117" s="31" t="str">
        <f t="shared" si="150"/>
        <v>No</v>
      </c>
      <c r="CK117" s="19">
        <v>0.1719</v>
      </c>
      <c r="CL117" s="35">
        <f t="shared" si="151"/>
        <v>0.12118434966513922</v>
      </c>
      <c r="CM117" s="33" t="str">
        <f t="shared" si="152"/>
        <v>No</v>
      </c>
      <c r="CN117" s="20">
        <v>0</v>
      </c>
      <c r="CO117" s="27">
        <f t="shared" si="153"/>
        <v>0</v>
      </c>
      <c r="CP117" s="31" t="str">
        <f t="shared" si="154"/>
        <v>No</v>
      </c>
      <c r="CQ117" s="19">
        <v>0.11899999999999999</v>
      </c>
      <c r="CR117" s="35">
        <f t="shared" si="155"/>
        <v>0.12510513036164844</v>
      </c>
      <c r="CS117" s="33" t="str">
        <f t="shared" si="156"/>
        <v>No</v>
      </c>
      <c r="CT117" s="20">
        <v>0</v>
      </c>
      <c r="CU117" s="27">
        <f t="shared" si="157"/>
        <v>0</v>
      </c>
      <c r="CV117" s="31" t="str">
        <f t="shared" si="158"/>
        <v>No</v>
      </c>
      <c r="CW117" s="47">
        <f t="shared" si="159"/>
        <v>13.024500000000002</v>
      </c>
      <c r="CX117" s="48">
        <f t="shared" si="160"/>
        <v>0.48626951709016336</v>
      </c>
      <c r="CY117" s="47" t="str">
        <f t="shared" si="161"/>
        <v>No</v>
      </c>
      <c r="CZ117" s="19">
        <v>2.5</v>
      </c>
      <c r="DA117" s="35">
        <f t="shared" si="162"/>
        <v>1</v>
      </c>
      <c r="DB117" s="33" t="str">
        <f t="shared" si="163"/>
        <v>Yes</v>
      </c>
      <c r="DC117" s="20">
        <v>1</v>
      </c>
      <c r="DD117" s="27">
        <f t="shared" si="164"/>
        <v>0.4</v>
      </c>
      <c r="DE117" s="31" t="str">
        <f t="shared" si="165"/>
        <v>Yes</v>
      </c>
      <c r="DF117" s="19">
        <v>2.5</v>
      </c>
      <c r="DG117" s="35">
        <f t="shared" si="166"/>
        <v>1</v>
      </c>
      <c r="DH117" s="33" t="str">
        <f t="shared" si="167"/>
        <v>Yes</v>
      </c>
      <c r="DI117" s="20">
        <v>2.5</v>
      </c>
      <c r="DJ117" s="27">
        <f t="shared" si="168"/>
        <v>1</v>
      </c>
      <c r="DK117" s="31" t="str">
        <f t="shared" si="169"/>
        <v>Yes</v>
      </c>
      <c r="DL117" s="19">
        <v>2.5000000000000001E-3</v>
      </c>
      <c r="DM117" s="35">
        <f t="shared" si="170"/>
        <v>2.8089887640449441E-2</v>
      </c>
      <c r="DN117" s="33" t="str">
        <f t="shared" si="171"/>
        <v>No</v>
      </c>
      <c r="DO117" s="20">
        <v>1.25</v>
      </c>
      <c r="DP117" s="27">
        <f t="shared" si="172"/>
        <v>0.5</v>
      </c>
      <c r="DQ117" s="31" t="str">
        <f t="shared" si="173"/>
        <v>Yes</v>
      </c>
      <c r="DR117" s="19">
        <v>0.85699999999999998</v>
      </c>
      <c r="DS117" s="35">
        <f t="shared" si="174"/>
        <v>0.52680108187853458</v>
      </c>
      <c r="DT117" s="33" t="str">
        <f t="shared" si="175"/>
        <v>No</v>
      </c>
      <c r="DU117" s="20">
        <v>0.99170000000000003</v>
      </c>
      <c r="DV117" s="27">
        <f t="shared" si="176"/>
        <v>0.72191890514668422</v>
      </c>
      <c r="DW117" s="31" t="str">
        <f t="shared" si="177"/>
        <v>No</v>
      </c>
      <c r="DX117" s="19">
        <v>2.1000000000000001E-2</v>
      </c>
      <c r="DY117" s="35">
        <f t="shared" si="178"/>
        <v>5.1483206668301057E-2</v>
      </c>
      <c r="DZ117" s="33" t="str">
        <f t="shared" si="179"/>
        <v>No</v>
      </c>
      <c r="EA117" s="20">
        <v>1.01</v>
      </c>
      <c r="EB117" s="27">
        <f t="shared" si="180"/>
        <v>0.50989499192245558</v>
      </c>
      <c r="EC117" s="31" t="str">
        <f t="shared" si="181"/>
        <v>No</v>
      </c>
      <c r="ED117" s="50">
        <f t="shared" si="182"/>
        <v>31.580499999999997</v>
      </c>
      <c r="EE117" s="51">
        <f t="shared" si="183"/>
        <v>0.69465722874042457</v>
      </c>
      <c r="EF117" s="50" t="str">
        <f t="shared" si="184"/>
        <v>No</v>
      </c>
    </row>
    <row r="118" spans="1:136" x14ac:dyDescent="0.2">
      <c r="A118" s="3">
        <v>116</v>
      </c>
      <c r="B118" s="11" t="s">
        <v>59</v>
      </c>
      <c r="C118" s="11" t="s">
        <v>150</v>
      </c>
      <c r="D118" s="3">
        <v>3</v>
      </c>
      <c r="E118" s="19">
        <v>2.9999999999999997E-4</v>
      </c>
      <c r="F118" s="14">
        <f t="shared" si="185"/>
        <v>1.3392857142857141E-3</v>
      </c>
      <c r="G118" s="17" t="str">
        <f t="shared" si="94"/>
        <v>No</v>
      </c>
      <c r="H118" s="23">
        <v>8.9999999999999993E-3</v>
      </c>
      <c r="I118" s="27">
        <f t="shared" si="95"/>
        <v>7.1936695707777148E-3</v>
      </c>
      <c r="J118" s="31" t="str">
        <f t="shared" si="96"/>
        <v>No</v>
      </c>
      <c r="K118" s="30">
        <v>1.1999999999999999E-3</v>
      </c>
      <c r="L118" s="14">
        <f t="shared" si="97"/>
        <v>9.6680631646793407E-4</v>
      </c>
      <c r="M118" s="17" t="str">
        <f t="shared" si="98"/>
        <v>No</v>
      </c>
      <c r="N118" s="20">
        <v>3.1099999999999999E-2</v>
      </c>
      <c r="O118" s="27">
        <f t="shared" si="99"/>
        <v>8.857875249216747E-2</v>
      </c>
      <c r="P118" s="31" t="str">
        <f t="shared" si="100"/>
        <v>No</v>
      </c>
      <c r="Q118" s="19">
        <v>0</v>
      </c>
      <c r="R118" s="14">
        <f t="shared" si="101"/>
        <v>0</v>
      </c>
      <c r="S118" s="17" t="str">
        <f t="shared" si="102"/>
        <v>No</v>
      </c>
      <c r="T118" s="20">
        <v>0.54049999999999998</v>
      </c>
      <c r="U118" s="27">
        <f t="shared" si="103"/>
        <v>0.27117198474814369</v>
      </c>
      <c r="V118" s="31" t="str">
        <f t="shared" si="104"/>
        <v>Yes</v>
      </c>
      <c r="W118" s="19">
        <v>1.6316999999999999</v>
      </c>
      <c r="X118" s="14">
        <f t="shared" si="105"/>
        <v>0.38957055214723918</v>
      </c>
      <c r="Y118" s="17" t="str">
        <f t="shared" si="106"/>
        <v>No</v>
      </c>
      <c r="Z118" s="20">
        <v>0</v>
      </c>
      <c r="AA118" s="27">
        <f t="shared" si="107"/>
        <v>0</v>
      </c>
      <c r="AB118" s="31" t="str">
        <f t="shared" si="108"/>
        <v>No</v>
      </c>
      <c r="AC118" s="19">
        <v>0</v>
      </c>
      <c r="AD118" s="14">
        <f t="shared" si="109"/>
        <v>0</v>
      </c>
      <c r="AE118" s="17" t="str">
        <f t="shared" si="110"/>
        <v>No</v>
      </c>
      <c r="AF118" s="20">
        <v>9.7999999999999997E-3</v>
      </c>
      <c r="AG118" s="27">
        <f t="shared" si="111"/>
        <v>7.6086956521739135E-2</v>
      </c>
      <c r="AH118" s="31" t="str">
        <f t="shared" si="112"/>
        <v>No</v>
      </c>
      <c r="AI118" s="41">
        <f t="shared" si="113"/>
        <v>5.5589999999999993</v>
      </c>
      <c r="AJ118" s="42">
        <f t="shared" si="114"/>
        <v>9.5557851239669367E-2</v>
      </c>
      <c r="AK118" s="41" t="str">
        <f t="shared" si="115"/>
        <v>No</v>
      </c>
      <c r="AL118" s="19">
        <v>2.1875</v>
      </c>
      <c r="AM118" s="35">
        <f t="shared" si="116"/>
        <v>0.81077575023782766</v>
      </c>
      <c r="AN118" s="33" t="str">
        <f t="shared" si="117"/>
        <v>Yes</v>
      </c>
      <c r="AO118" s="20">
        <v>0</v>
      </c>
      <c r="AP118" s="27">
        <f t="shared" si="118"/>
        <v>0</v>
      </c>
      <c r="AQ118" s="31" t="str">
        <f t="shared" si="119"/>
        <v>No</v>
      </c>
      <c r="AR118" s="19">
        <v>2.2063999999999999</v>
      </c>
      <c r="AS118" s="35">
        <f t="shared" si="120"/>
        <v>0.88284250960307287</v>
      </c>
      <c r="AT118" s="33" t="str">
        <f t="shared" si="121"/>
        <v>No</v>
      </c>
      <c r="AU118" s="20">
        <v>0.55710000000000004</v>
      </c>
      <c r="AV118" s="27">
        <f t="shared" si="122"/>
        <v>0.39947862356621483</v>
      </c>
      <c r="AW118" s="31" t="str">
        <f t="shared" si="123"/>
        <v>No</v>
      </c>
      <c r="AX118" s="19">
        <v>7.0000000000000001E-3</v>
      </c>
      <c r="AY118" s="35">
        <f t="shared" si="124"/>
        <v>1.1744966442953021E-2</v>
      </c>
      <c r="AZ118" s="33" t="str">
        <f t="shared" si="125"/>
        <v>No</v>
      </c>
      <c r="BA118" s="20">
        <v>9.7500000000000003E-2</v>
      </c>
      <c r="BB118" s="27">
        <f t="shared" si="126"/>
        <v>0.1486280487804878</v>
      </c>
      <c r="BC118" s="31" t="str">
        <f t="shared" si="127"/>
        <v>No</v>
      </c>
      <c r="BD118" s="19">
        <v>9.7500000000000003E-2</v>
      </c>
      <c r="BE118" s="35">
        <f t="shared" si="128"/>
        <v>0.1486280487804878</v>
      </c>
      <c r="BF118" s="33" t="str">
        <f t="shared" si="129"/>
        <v>No</v>
      </c>
      <c r="BG118" s="20">
        <v>1.4339</v>
      </c>
      <c r="BH118" s="27">
        <f t="shared" si="130"/>
        <v>0.42197166811217107</v>
      </c>
      <c r="BI118" s="31" t="str">
        <f t="shared" si="131"/>
        <v>No</v>
      </c>
      <c r="BJ118" s="19">
        <v>1.4870000000000001</v>
      </c>
      <c r="BK118" s="35">
        <f t="shared" si="132"/>
        <v>0.5948</v>
      </c>
      <c r="BL118" s="33" t="str">
        <f t="shared" si="133"/>
        <v>Yes</v>
      </c>
      <c r="BM118" s="20">
        <v>1.23E-2</v>
      </c>
      <c r="BN118" s="27">
        <f t="shared" si="134"/>
        <v>3.5039188566159517E-3</v>
      </c>
      <c r="BO118" s="31" t="str">
        <f t="shared" si="135"/>
        <v>No</v>
      </c>
      <c r="BP118" s="44">
        <f t="shared" si="136"/>
        <v>20.215500000000002</v>
      </c>
      <c r="BQ118" s="45">
        <f t="shared" si="137"/>
        <v>0.19894938882715441</v>
      </c>
      <c r="BR118" s="44" t="str">
        <f t="shared" si="138"/>
        <v>No</v>
      </c>
      <c r="BS118" s="19">
        <v>2.9999999999999997E-4</v>
      </c>
      <c r="BT118" s="35">
        <f t="shared" si="139"/>
        <v>4.7626607397999675E-4</v>
      </c>
      <c r="BU118" s="33" t="str">
        <f t="shared" si="140"/>
        <v>No</v>
      </c>
      <c r="BV118" s="20">
        <v>2.2942</v>
      </c>
      <c r="BW118" s="27">
        <f t="shared" si="141"/>
        <v>0.70559922990534252</v>
      </c>
      <c r="BX118" s="31" t="str">
        <f t="shared" si="142"/>
        <v>No</v>
      </c>
      <c r="BY118" s="19">
        <v>2.5</v>
      </c>
      <c r="BZ118" s="35">
        <f t="shared" si="143"/>
        <v>1</v>
      </c>
      <c r="CA118" s="33" t="str">
        <f t="shared" si="144"/>
        <v>Yes</v>
      </c>
      <c r="CB118" s="20">
        <v>2.8E-3</v>
      </c>
      <c r="CC118" s="27">
        <f t="shared" si="145"/>
        <v>5.5423594615993665E-3</v>
      </c>
      <c r="CD118" s="31" t="str">
        <f t="shared" si="146"/>
        <v>No</v>
      </c>
      <c r="CE118" s="19">
        <v>7.1999999999999998E-3</v>
      </c>
      <c r="CF118" s="35">
        <f t="shared" si="147"/>
        <v>5.3407391582995086E-4</v>
      </c>
      <c r="CG118" s="33" t="str">
        <f t="shared" si="148"/>
        <v>No</v>
      </c>
      <c r="CH118" s="20">
        <v>2.0500000000000001E-2</v>
      </c>
      <c r="CI118" s="27">
        <f t="shared" si="149"/>
        <v>2.1796165489404645E-2</v>
      </c>
      <c r="CJ118" s="31" t="str">
        <f t="shared" si="150"/>
        <v>No</v>
      </c>
      <c r="CK118" s="19">
        <v>0.50419999999999998</v>
      </c>
      <c r="CL118" s="35">
        <f t="shared" si="151"/>
        <v>0.35544589354952411</v>
      </c>
      <c r="CM118" s="33" t="str">
        <f t="shared" si="152"/>
        <v>No</v>
      </c>
      <c r="CN118" s="20">
        <v>0</v>
      </c>
      <c r="CO118" s="27">
        <f t="shared" si="153"/>
        <v>0</v>
      </c>
      <c r="CP118" s="31" t="str">
        <f t="shared" si="154"/>
        <v>No</v>
      </c>
      <c r="CQ118" s="19">
        <v>0.11899999999999999</v>
      </c>
      <c r="CR118" s="35">
        <f t="shared" si="155"/>
        <v>0.12510513036164844</v>
      </c>
      <c r="CS118" s="33" t="str">
        <f t="shared" si="156"/>
        <v>No</v>
      </c>
      <c r="CT118" s="20">
        <v>0</v>
      </c>
      <c r="CU118" s="27">
        <f t="shared" si="157"/>
        <v>0</v>
      </c>
      <c r="CV118" s="31" t="str">
        <f t="shared" si="158"/>
        <v>No</v>
      </c>
      <c r="CW118" s="47">
        <f t="shared" si="159"/>
        <v>13.6205</v>
      </c>
      <c r="CX118" s="48">
        <f t="shared" si="160"/>
        <v>0.52842466358990681</v>
      </c>
      <c r="CY118" s="47" t="str">
        <f t="shared" si="161"/>
        <v>No</v>
      </c>
      <c r="CZ118" s="19">
        <v>2.5</v>
      </c>
      <c r="DA118" s="35">
        <f t="shared" si="162"/>
        <v>1</v>
      </c>
      <c r="DB118" s="33" t="str">
        <f t="shared" si="163"/>
        <v>Yes</v>
      </c>
      <c r="DC118" s="20">
        <v>2.5</v>
      </c>
      <c r="DD118" s="27">
        <f t="shared" si="164"/>
        <v>1</v>
      </c>
      <c r="DE118" s="31" t="str">
        <f t="shared" si="165"/>
        <v>Yes</v>
      </c>
      <c r="DF118" s="19">
        <v>2.5</v>
      </c>
      <c r="DG118" s="35">
        <f t="shared" si="166"/>
        <v>1</v>
      </c>
      <c r="DH118" s="33" t="str">
        <f t="shared" si="167"/>
        <v>Yes</v>
      </c>
      <c r="DI118" s="20">
        <v>2.5</v>
      </c>
      <c r="DJ118" s="27">
        <f t="shared" si="168"/>
        <v>1</v>
      </c>
      <c r="DK118" s="31" t="str">
        <f t="shared" si="169"/>
        <v>Yes</v>
      </c>
      <c r="DL118" s="19">
        <v>2.2000000000000001E-3</v>
      </c>
      <c r="DM118" s="35">
        <f t="shared" si="170"/>
        <v>2.4719101123595509E-2</v>
      </c>
      <c r="DN118" s="33" t="str">
        <f t="shared" si="171"/>
        <v>No</v>
      </c>
      <c r="DO118" s="20">
        <v>2.5</v>
      </c>
      <c r="DP118" s="27">
        <f t="shared" si="172"/>
        <v>1</v>
      </c>
      <c r="DQ118" s="31" t="str">
        <f t="shared" si="173"/>
        <v>Yes</v>
      </c>
      <c r="DR118" s="19">
        <v>0.85440000000000005</v>
      </c>
      <c r="DS118" s="35">
        <f t="shared" si="174"/>
        <v>0.52520285222522745</v>
      </c>
      <c r="DT118" s="33" t="str">
        <f t="shared" si="175"/>
        <v>No</v>
      </c>
      <c r="DU118" s="20">
        <v>0.98229999999999995</v>
      </c>
      <c r="DV118" s="27">
        <f t="shared" si="176"/>
        <v>0.71507607192254496</v>
      </c>
      <c r="DW118" s="31" t="str">
        <f t="shared" si="177"/>
        <v>No</v>
      </c>
      <c r="DX118" s="19">
        <v>3.8300000000000001E-2</v>
      </c>
      <c r="DY118" s="35">
        <f t="shared" si="178"/>
        <v>9.3895562637901456E-2</v>
      </c>
      <c r="DZ118" s="33" t="str">
        <f t="shared" si="179"/>
        <v>No</v>
      </c>
      <c r="EA118" s="20">
        <v>0.5</v>
      </c>
      <c r="EB118" s="27">
        <f t="shared" si="180"/>
        <v>0.25242326332794834</v>
      </c>
      <c r="EC118" s="31" t="str">
        <f t="shared" si="181"/>
        <v>No</v>
      </c>
      <c r="ED118" s="50">
        <f t="shared" si="182"/>
        <v>37.193000000000005</v>
      </c>
      <c r="EE118" s="51">
        <f t="shared" si="183"/>
        <v>0.87606257474385085</v>
      </c>
      <c r="EF118" s="50" t="str">
        <f t="shared" si="184"/>
        <v>No</v>
      </c>
    </row>
    <row r="119" spans="1:136" x14ac:dyDescent="0.2">
      <c r="A119" s="3">
        <v>117</v>
      </c>
      <c r="B119" s="11" t="s">
        <v>59</v>
      </c>
      <c r="C119" s="11" t="s">
        <v>151</v>
      </c>
      <c r="D119" s="3">
        <v>3</v>
      </c>
      <c r="E119" s="19">
        <v>2.5000000000000001E-3</v>
      </c>
      <c r="F119" s="14">
        <f t="shared" si="185"/>
        <v>1.1160714285714286E-2</v>
      </c>
      <c r="G119" s="17" t="str">
        <f t="shared" si="94"/>
        <v>No</v>
      </c>
      <c r="H119" s="23">
        <v>5.0000000000000001E-3</v>
      </c>
      <c r="I119" s="27">
        <f t="shared" si="95"/>
        <v>3.996483094876508E-3</v>
      </c>
      <c r="J119" s="31" t="str">
        <f t="shared" si="96"/>
        <v>No</v>
      </c>
      <c r="K119" s="30">
        <v>2.8500000000000001E-2</v>
      </c>
      <c r="L119" s="14">
        <f t="shared" si="97"/>
        <v>2.2961650016113437E-2</v>
      </c>
      <c r="M119" s="17" t="str">
        <f t="shared" si="98"/>
        <v>No</v>
      </c>
      <c r="N119" s="20">
        <v>2.2499999999999999E-2</v>
      </c>
      <c r="O119" s="27">
        <f t="shared" si="99"/>
        <v>6.4084306465394467E-2</v>
      </c>
      <c r="P119" s="31" t="str">
        <f t="shared" si="100"/>
        <v>No</v>
      </c>
      <c r="Q119" s="19">
        <v>3.3999999999999998E-3</v>
      </c>
      <c r="R119" s="14">
        <f t="shared" si="101"/>
        <v>1.3239875389408101E-2</v>
      </c>
      <c r="S119" s="17" t="str">
        <f t="shared" si="102"/>
        <v>No</v>
      </c>
      <c r="T119" s="20">
        <v>0.54049999999999998</v>
      </c>
      <c r="U119" s="27">
        <f t="shared" si="103"/>
        <v>0.27117198474814369</v>
      </c>
      <c r="V119" s="31" t="str">
        <f t="shared" si="104"/>
        <v>Yes</v>
      </c>
      <c r="W119" s="19">
        <v>2.2955999999999999</v>
      </c>
      <c r="X119" s="14">
        <f t="shared" si="105"/>
        <v>0.92549241201162391</v>
      </c>
      <c r="Y119" s="17" t="str">
        <f t="shared" si="106"/>
        <v>No</v>
      </c>
      <c r="Z119" s="20">
        <v>2.53E-2</v>
      </c>
      <c r="AA119" s="27">
        <f t="shared" si="107"/>
        <v>2.1092121717382242E-2</v>
      </c>
      <c r="AB119" s="31" t="str">
        <f t="shared" si="108"/>
        <v>No</v>
      </c>
      <c r="AC119" s="19">
        <v>1.1999999999999999E-3</v>
      </c>
      <c r="AD119" s="14">
        <f t="shared" si="109"/>
        <v>3.0651340996168579E-3</v>
      </c>
      <c r="AE119" s="17" t="str">
        <f t="shared" si="110"/>
        <v>No</v>
      </c>
      <c r="AF119" s="20">
        <v>3.8999999999999998E-3</v>
      </c>
      <c r="AG119" s="27">
        <f t="shared" si="111"/>
        <v>3.027950310559006E-2</v>
      </c>
      <c r="AH119" s="31" t="str">
        <f t="shared" si="112"/>
        <v>No</v>
      </c>
      <c r="AI119" s="41">
        <f t="shared" si="113"/>
        <v>7.3209999999999997</v>
      </c>
      <c r="AJ119" s="42">
        <f t="shared" si="114"/>
        <v>0.24724517906336085</v>
      </c>
      <c r="AK119" s="41" t="str">
        <f t="shared" si="115"/>
        <v>No</v>
      </c>
      <c r="AL119" s="19">
        <v>2.2812999999999999</v>
      </c>
      <c r="AM119" s="35">
        <f t="shared" si="116"/>
        <v>0.89189656663495631</v>
      </c>
      <c r="AN119" s="33" t="str">
        <f t="shared" si="117"/>
        <v>Yes</v>
      </c>
      <c r="AO119" s="20">
        <v>0.625</v>
      </c>
      <c r="AP119" s="27">
        <f t="shared" si="118"/>
        <v>0.25</v>
      </c>
      <c r="AQ119" s="31" t="str">
        <f t="shared" si="119"/>
        <v>Yes</v>
      </c>
      <c r="AR119" s="19">
        <v>2.3380000000000001</v>
      </c>
      <c r="AS119" s="35">
        <f t="shared" si="120"/>
        <v>0.93549935979513443</v>
      </c>
      <c r="AT119" s="33" t="str">
        <f t="shared" si="121"/>
        <v>No</v>
      </c>
      <c r="AU119" s="20">
        <v>0.61119999999999997</v>
      </c>
      <c r="AV119" s="27">
        <f t="shared" si="122"/>
        <v>0.45589155370177264</v>
      </c>
      <c r="AW119" s="31" t="str">
        <f t="shared" si="123"/>
        <v>No</v>
      </c>
      <c r="AX119" s="19">
        <v>4.6600000000000003E-2</v>
      </c>
      <c r="AY119" s="35">
        <f t="shared" si="124"/>
        <v>7.8187919463087258E-2</v>
      </c>
      <c r="AZ119" s="33" t="str">
        <f t="shared" si="125"/>
        <v>No</v>
      </c>
      <c r="BA119" s="20">
        <v>0.129</v>
      </c>
      <c r="BB119" s="27">
        <f t="shared" si="126"/>
        <v>0.19664634146341464</v>
      </c>
      <c r="BC119" s="31" t="str">
        <f t="shared" si="127"/>
        <v>No</v>
      </c>
      <c r="BD119" s="19">
        <v>0.129</v>
      </c>
      <c r="BE119" s="35">
        <f t="shared" si="128"/>
        <v>0.19664634146341464</v>
      </c>
      <c r="BF119" s="33" t="str">
        <f t="shared" si="129"/>
        <v>No</v>
      </c>
      <c r="BG119" s="20">
        <v>1.4040999999999999</v>
      </c>
      <c r="BH119" s="27">
        <f t="shared" si="130"/>
        <v>0.40474125469788946</v>
      </c>
      <c r="BI119" s="31" t="str">
        <f t="shared" si="131"/>
        <v>No</v>
      </c>
      <c r="BJ119" s="19">
        <v>0.44650000000000001</v>
      </c>
      <c r="BK119" s="35">
        <f t="shared" si="132"/>
        <v>0.17860000000000001</v>
      </c>
      <c r="BL119" s="33" t="str">
        <f t="shared" si="133"/>
        <v>No</v>
      </c>
      <c r="BM119" s="20">
        <v>5.3100000000000001E-2</v>
      </c>
      <c r="BN119" s="27">
        <f t="shared" si="134"/>
        <v>4.1124942369755647E-2</v>
      </c>
      <c r="BO119" s="31" t="str">
        <f t="shared" si="135"/>
        <v>No</v>
      </c>
      <c r="BP119" s="44">
        <f t="shared" si="136"/>
        <v>20.159500000000001</v>
      </c>
      <c r="BQ119" s="45">
        <f t="shared" si="137"/>
        <v>0.19442367915951114</v>
      </c>
      <c r="BR119" s="44" t="str">
        <f t="shared" si="138"/>
        <v>No</v>
      </c>
      <c r="BS119" s="19">
        <v>2.9999999999999997E-4</v>
      </c>
      <c r="BT119" s="35">
        <f t="shared" si="139"/>
        <v>4.7626607397999675E-4</v>
      </c>
      <c r="BU119" s="33" t="str">
        <f t="shared" si="140"/>
        <v>No</v>
      </c>
      <c r="BV119" s="20">
        <v>2.3858999999999999</v>
      </c>
      <c r="BW119" s="27">
        <f t="shared" si="141"/>
        <v>0.85271939675918484</v>
      </c>
      <c r="BX119" s="31" t="str">
        <f t="shared" si="142"/>
        <v>No</v>
      </c>
      <c r="BY119" s="19">
        <v>2.5</v>
      </c>
      <c r="BZ119" s="35">
        <f t="shared" si="143"/>
        <v>1</v>
      </c>
      <c r="CA119" s="33" t="str">
        <f t="shared" si="144"/>
        <v>Yes</v>
      </c>
      <c r="CB119" s="20">
        <v>7.7000000000000002E-3</v>
      </c>
      <c r="CC119" s="27">
        <f t="shared" si="145"/>
        <v>1.524148851939826E-2</v>
      </c>
      <c r="CD119" s="31" t="str">
        <f t="shared" si="146"/>
        <v>No</v>
      </c>
      <c r="CE119" s="19">
        <v>2.1299999999999999E-2</v>
      </c>
      <c r="CF119" s="35">
        <f t="shared" si="147"/>
        <v>8.0645161290322578E-3</v>
      </c>
      <c r="CG119" s="33" t="str">
        <f t="shared" si="148"/>
        <v>No</v>
      </c>
      <c r="CH119" s="20">
        <v>2.87E-2</v>
      </c>
      <c r="CI119" s="27">
        <f t="shared" si="149"/>
        <v>3.8345105953582238E-2</v>
      </c>
      <c r="CJ119" s="31" t="str">
        <f t="shared" si="150"/>
        <v>No</v>
      </c>
      <c r="CK119" s="19">
        <v>0.1774</v>
      </c>
      <c r="CL119" s="35">
        <f t="shared" si="151"/>
        <v>0.12506168487839267</v>
      </c>
      <c r="CM119" s="33" t="str">
        <f t="shared" si="152"/>
        <v>No</v>
      </c>
      <c r="CN119" s="20">
        <v>0</v>
      </c>
      <c r="CO119" s="27">
        <f t="shared" si="153"/>
        <v>0</v>
      </c>
      <c r="CP119" s="31" t="str">
        <f t="shared" si="154"/>
        <v>No</v>
      </c>
      <c r="CQ119" s="19">
        <v>0.11899999999999999</v>
      </c>
      <c r="CR119" s="35">
        <f t="shared" si="155"/>
        <v>0.12510513036164844</v>
      </c>
      <c r="CS119" s="33" t="str">
        <f t="shared" si="156"/>
        <v>No</v>
      </c>
      <c r="CT119" s="20">
        <v>0</v>
      </c>
      <c r="CU119" s="27">
        <f t="shared" si="157"/>
        <v>0</v>
      </c>
      <c r="CV119" s="31" t="str">
        <f t="shared" si="158"/>
        <v>No</v>
      </c>
      <c r="CW119" s="47">
        <f t="shared" si="159"/>
        <v>13.100749999999998</v>
      </c>
      <c r="CX119" s="48">
        <f t="shared" si="160"/>
        <v>0.49166268809789038</v>
      </c>
      <c r="CY119" s="47" t="str">
        <f t="shared" si="161"/>
        <v>No</v>
      </c>
      <c r="CZ119" s="19">
        <v>0</v>
      </c>
      <c r="DA119" s="35">
        <f t="shared" si="162"/>
        <v>0</v>
      </c>
      <c r="DB119" s="33" t="str">
        <f t="shared" si="163"/>
        <v>No</v>
      </c>
      <c r="DC119" s="20">
        <v>2.5</v>
      </c>
      <c r="DD119" s="27">
        <f t="shared" si="164"/>
        <v>1</v>
      </c>
      <c r="DE119" s="31" t="str">
        <f t="shared" si="165"/>
        <v>Yes</v>
      </c>
      <c r="DF119" s="19">
        <v>2.5</v>
      </c>
      <c r="DG119" s="35">
        <f t="shared" si="166"/>
        <v>1</v>
      </c>
      <c r="DH119" s="33" t="str">
        <f t="shared" si="167"/>
        <v>Yes</v>
      </c>
      <c r="DI119" s="20">
        <v>2.5</v>
      </c>
      <c r="DJ119" s="27">
        <f t="shared" si="168"/>
        <v>1</v>
      </c>
      <c r="DK119" s="31" t="str">
        <f t="shared" si="169"/>
        <v>Yes</v>
      </c>
      <c r="DL119" s="19">
        <v>2.0999999999999999E-3</v>
      </c>
      <c r="DM119" s="35">
        <f t="shared" si="170"/>
        <v>2.3595505617977526E-2</v>
      </c>
      <c r="DN119" s="33" t="str">
        <f t="shared" si="171"/>
        <v>No</v>
      </c>
      <c r="DO119" s="20">
        <v>2.5</v>
      </c>
      <c r="DP119" s="27">
        <f t="shared" si="172"/>
        <v>1</v>
      </c>
      <c r="DQ119" s="31" t="str">
        <f t="shared" si="173"/>
        <v>Yes</v>
      </c>
      <c r="DR119" s="19">
        <v>0.90549999999999997</v>
      </c>
      <c r="DS119" s="35">
        <f t="shared" si="174"/>
        <v>0.55661421194984018</v>
      </c>
      <c r="DT119" s="33" t="str">
        <f t="shared" si="175"/>
        <v>No</v>
      </c>
      <c r="DU119" s="20">
        <v>1.0007999999999999</v>
      </c>
      <c r="DV119" s="27">
        <f t="shared" si="176"/>
        <v>0.72854335007643589</v>
      </c>
      <c r="DW119" s="31" t="str">
        <f t="shared" si="177"/>
        <v>No</v>
      </c>
      <c r="DX119" s="19">
        <v>5.2699999999999997E-2</v>
      </c>
      <c r="DY119" s="35">
        <f t="shared" si="178"/>
        <v>0.12919833292473645</v>
      </c>
      <c r="DZ119" s="33" t="str">
        <f t="shared" si="179"/>
        <v>No</v>
      </c>
      <c r="EA119" s="20">
        <v>1.5368999999999999</v>
      </c>
      <c r="EB119" s="27">
        <f t="shared" si="180"/>
        <v>0.77589862681744748</v>
      </c>
      <c r="EC119" s="31" t="str">
        <f t="shared" si="181"/>
        <v>No</v>
      </c>
      <c r="ED119" s="50">
        <f t="shared" si="182"/>
        <v>33.744999999999997</v>
      </c>
      <c r="EE119" s="51">
        <f t="shared" si="183"/>
        <v>0.76461747309221351</v>
      </c>
      <c r="EF119" s="50" t="str">
        <f t="shared" si="184"/>
        <v>No</v>
      </c>
    </row>
    <row r="120" spans="1:136" x14ac:dyDescent="0.2">
      <c r="A120" s="3">
        <v>118</v>
      </c>
      <c r="B120" s="11" t="s">
        <v>59</v>
      </c>
      <c r="C120" s="11" t="s">
        <v>152</v>
      </c>
      <c r="D120" s="3">
        <v>3</v>
      </c>
      <c r="E120" s="19">
        <v>4.0000000000000002E-4</v>
      </c>
      <c r="F120" s="14">
        <f t="shared" si="185"/>
        <v>1.7857142857142857E-3</v>
      </c>
      <c r="G120" s="17" t="str">
        <f t="shared" si="94"/>
        <v>No</v>
      </c>
      <c r="H120" s="23">
        <v>3.3E-3</v>
      </c>
      <c r="I120" s="27">
        <f t="shared" si="95"/>
        <v>2.6376788426184954E-3</v>
      </c>
      <c r="J120" s="31" t="str">
        <f t="shared" si="96"/>
        <v>No</v>
      </c>
      <c r="K120" s="30">
        <v>8.6900000000000005E-2</v>
      </c>
      <c r="L120" s="14">
        <f t="shared" si="97"/>
        <v>7.0012890750886236E-2</v>
      </c>
      <c r="M120" s="17" t="str">
        <f t="shared" si="98"/>
        <v>No</v>
      </c>
      <c r="N120" s="20">
        <v>8.2799999999999999E-2</v>
      </c>
      <c r="O120" s="27">
        <f t="shared" si="99"/>
        <v>0.23583024779265166</v>
      </c>
      <c r="P120" s="31" t="str">
        <f t="shared" si="100"/>
        <v>No</v>
      </c>
      <c r="Q120" s="19">
        <v>1.4999999999999999E-2</v>
      </c>
      <c r="R120" s="14">
        <f t="shared" si="101"/>
        <v>5.8411214953271035E-2</v>
      </c>
      <c r="S120" s="17" t="str">
        <f t="shared" si="102"/>
        <v>No</v>
      </c>
      <c r="T120" s="20">
        <v>0.54049999999999998</v>
      </c>
      <c r="U120" s="27">
        <f t="shared" si="103"/>
        <v>0.27117198474814369</v>
      </c>
      <c r="V120" s="31" t="str">
        <f t="shared" si="104"/>
        <v>Yes</v>
      </c>
      <c r="W120" s="19">
        <v>2.0316999999999998</v>
      </c>
      <c r="X120" s="14">
        <f t="shared" si="105"/>
        <v>0.71246367452373238</v>
      </c>
      <c r="Y120" s="17" t="str">
        <f t="shared" si="106"/>
        <v>No</v>
      </c>
      <c r="Z120" s="20">
        <v>3.7900000000000003E-2</v>
      </c>
      <c r="AA120" s="27">
        <f t="shared" si="107"/>
        <v>3.1596498541058775E-2</v>
      </c>
      <c r="AB120" s="31" t="str">
        <f t="shared" si="108"/>
        <v>No</v>
      </c>
      <c r="AC120" s="19">
        <v>4.0000000000000002E-4</v>
      </c>
      <c r="AD120" s="14">
        <f t="shared" si="109"/>
        <v>1.0217113665389529E-3</v>
      </c>
      <c r="AE120" s="17" t="str">
        <f t="shared" si="110"/>
        <v>No</v>
      </c>
      <c r="AF120" s="20">
        <v>1E-3</v>
      </c>
      <c r="AG120" s="27">
        <f t="shared" si="111"/>
        <v>7.763975155279503E-3</v>
      </c>
      <c r="AH120" s="31" t="str">
        <f t="shared" si="112"/>
        <v>No</v>
      </c>
      <c r="AI120" s="41">
        <f t="shared" si="113"/>
        <v>6.9997500000000015</v>
      </c>
      <c r="AJ120" s="42">
        <f t="shared" si="114"/>
        <v>0.21958935950413233</v>
      </c>
      <c r="AK120" s="41" t="str">
        <f t="shared" si="115"/>
        <v>No</v>
      </c>
      <c r="AL120" s="19">
        <v>2.3125</v>
      </c>
      <c r="AM120" s="35">
        <f t="shared" si="116"/>
        <v>0.91887918360287135</v>
      </c>
      <c r="AN120" s="33" t="str">
        <f t="shared" si="117"/>
        <v>Yes</v>
      </c>
      <c r="AO120" s="20">
        <v>0.625</v>
      </c>
      <c r="AP120" s="27">
        <f t="shared" si="118"/>
        <v>0.25</v>
      </c>
      <c r="AQ120" s="31" t="str">
        <f t="shared" si="119"/>
        <v>Yes</v>
      </c>
      <c r="AR120" s="19">
        <v>1.4461999999999999</v>
      </c>
      <c r="AS120" s="35">
        <f t="shared" si="120"/>
        <v>0.5786651728553136</v>
      </c>
      <c r="AT120" s="33" t="str">
        <f t="shared" si="121"/>
        <v>No</v>
      </c>
      <c r="AU120" s="20">
        <v>0.68640000000000001</v>
      </c>
      <c r="AV120" s="27">
        <f t="shared" si="122"/>
        <v>0.53430656934306564</v>
      </c>
      <c r="AW120" s="31" t="str">
        <f t="shared" si="123"/>
        <v>No</v>
      </c>
      <c r="AX120" s="19">
        <v>7.5600000000000001E-2</v>
      </c>
      <c r="AY120" s="35">
        <f t="shared" si="124"/>
        <v>0.12684563758389261</v>
      </c>
      <c r="AZ120" s="33" t="str">
        <f t="shared" si="125"/>
        <v>No</v>
      </c>
      <c r="BA120" s="20">
        <v>8.6699999999999999E-2</v>
      </c>
      <c r="BB120" s="27">
        <f t="shared" si="126"/>
        <v>0.13216463414634147</v>
      </c>
      <c r="BC120" s="31" t="str">
        <f t="shared" si="127"/>
        <v>No</v>
      </c>
      <c r="BD120" s="19">
        <v>8.6699999999999999E-2</v>
      </c>
      <c r="BE120" s="35">
        <f t="shared" si="128"/>
        <v>0.13216463414634147</v>
      </c>
      <c r="BF120" s="33" t="str">
        <f t="shared" si="129"/>
        <v>No</v>
      </c>
      <c r="BG120" s="20">
        <v>1.4052</v>
      </c>
      <c r="BH120" s="27">
        <f t="shared" si="130"/>
        <v>0.40537727666955764</v>
      </c>
      <c r="BI120" s="31" t="str">
        <f t="shared" si="131"/>
        <v>No</v>
      </c>
      <c r="BJ120" s="19">
        <v>0.31230000000000002</v>
      </c>
      <c r="BK120" s="35">
        <f t="shared" si="132"/>
        <v>0.12492</v>
      </c>
      <c r="BL120" s="33" t="str">
        <f t="shared" si="133"/>
        <v>No</v>
      </c>
      <c r="BM120" s="20">
        <v>0.1142</v>
      </c>
      <c r="BN120" s="27">
        <f t="shared" si="134"/>
        <v>9.74642692485016E-2</v>
      </c>
      <c r="BO120" s="31" t="str">
        <f t="shared" si="135"/>
        <v>No</v>
      </c>
      <c r="BP120" s="44">
        <f t="shared" si="136"/>
        <v>17.876999999999999</v>
      </c>
      <c r="BQ120" s="45">
        <f t="shared" si="137"/>
        <v>9.9606020810181824E-3</v>
      </c>
      <c r="BR120" s="44" t="str">
        <f t="shared" si="138"/>
        <v>No</v>
      </c>
      <c r="BS120" s="19">
        <v>2.0999999999999999E-3</v>
      </c>
      <c r="BT120" s="35">
        <f t="shared" si="139"/>
        <v>3.3338625178599775E-3</v>
      </c>
      <c r="BU120" s="33" t="str">
        <f t="shared" si="140"/>
        <v>No</v>
      </c>
      <c r="BV120" s="20">
        <v>2.4169999999999998</v>
      </c>
      <c r="BW120" s="27">
        <f t="shared" si="141"/>
        <v>0.90261511310765252</v>
      </c>
      <c r="BX120" s="31" t="str">
        <f t="shared" si="142"/>
        <v>No</v>
      </c>
      <c r="BY120" s="19">
        <v>2.5</v>
      </c>
      <c r="BZ120" s="35">
        <f t="shared" si="143"/>
        <v>1</v>
      </c>
      <c r="CA120" s="33" t="str">
        <f t="shared" si="144"/>
        <v>Yes</v>
      </c>
      <c r="CB120" s="20">
        <v>1.1599999999999999E-2</v>
      </c>
      <c r="CC120" s="27">
        <f t="shared" si="145"/>
        <v>2.2961203483768802E-2</v>
      </c>
      <c r="CD120" s="31" t="str">
        <f t="shared" si="146"/>
        <v>No</v>
      </c>
      <c r="CE120" s="19">
        <v>2.75E-2</v>
      </c>
      <c r="CF120" s="35">
        <f t="shared" si="147"/>
        <v>1.1375774407177953E-2</v>
      </c>
      <c r="CG120" s="33" t="str">
        <f t="shared" si="148"/>
        <v>No</v>
      </c>
      <c r="CH120" s="20">
        <v>9.5299999999999996E-2</v>
      </c>
      <c r="CI120" s="27">
        <f t="shared" si="149"/>
        <v>0.17275479313824418</v>
      </c>
      <c r="CJ120" s="31" t="str">
        <f t="shared" si="150"/>
        <v>No</v>
      </c>
      <c r="CK120" s="19">
        <v>0.74099999999999999</v>
      </c>
      <c r="CL120" s="35">
        <f t="shared" si="151"/>
        <v>0.52238279873105387</v>
      </c>
      <c r="CM120" s="33" t="str">
        <f t="shared" si="152"/>
        <v>Yes</v>
      </c>
      <c r="CN120" s="20">
        <v>0</v>
      </c>
      <c r="CO120" s="27">
        <f t="shared" si="153"/>
        <v>0</v>
      </c>
      <c r="CP120" s="31" t="str">
        <f t="shared" si="154"/>
        <v>No</v>
      </c>
      <c r="CQ120" s="19">
        <v>0.11899999999999999</v>
      </c>
      <c r="CR120" s="35">
        <f t="shared" si="155"/>
        <v>0.12510513036164844</v>
      </c>
      <c r="CS120" s="33" t="str">
        <f t="shared" si="156"/>
        <v>No</v>
      </c>
      <c r="CT120" s="20">
        <v>0</v>
      </c>
      <c r="CU120" s="27">
        <f t="shared" si="157"/>
        <v>0</v>
      </c>
      <c r="CV120" s="31" t="str">
        <f t="shared" si="158"/>
        <v>No</v>
      </c>
      <c r="CW120" s="47">
        <f t="shared" si="159"/>
        <v>14.783750000000001</v>
      </c>
      <c r="CX120" s="48">
        <f t="shared" si="160"/>
        <v>0.6107014658815626</v>
      </c>
      <c r="CY120" s="47" t="str">
        <f t="shared" si="161"/>
        <v>No</v>
      </c>
      <c r="CZ120" s="19">
        <v>1.25</v>
      </c>
      <c r="DA120" s="35">
        <f t="shared" si="162"/>
        <v>0.5</v>
      </c>
      <c r="DB120" s="33" t="str">
        <f t="shared" si="163"/>
        <v>Yes</v>
      </c>
      <c r="DC120" s="20">
        <v>2.5</v>
      </c>
      <c r="DD120" s="27">
        <f t="shared" si="164"/>
        <v>1</v>
      </c>
      <c r="DE120" s="31" t="str">
        <f t="shared" si="165"/>
        <v>Yes</v>
      </c>
      <c r="DF120" s="19">
        <v>2.5</v>
      </c>
      <c r="DG120" s="35">
        <f t="shared" si="166"/>
        <v>1</v>
      </c>
      <c r="DH120" s="33" t="str">
        <f t="shared" si="167"/>
        <v>Yes</v>
      </c>
      <c r="DI120" s="20">
        <v>2.5</v>
      </c>
      <c r="DJ120" s="27">
        <f t="shared" si="168"/>
        <v>1</v>
      </c>
      <c r="DK120" s="31" t="str">
        <f t="shared" si="169"/>
        <v>Yes</v>
      </c>
      <c r="DL120" s="19">
        <v>1E-3</v>
      </c>
      <c r="DM120" s="35">
        <f t="shared" si="170"/>
        <v>1.1235955056179777E-2</v>
      </c>
      <c r="DN120" s="33" t="str">
        <f t="shared" si="171"/>
        <v>No</v>
      </c>
      <c r="DO120" s="20">
        <v>1.25</v>
      </c>
      <c r="DP120" s="27">
        <f t="shared" si="172"/>
        <v>0.5</v>
      </c>
      <c r="DQ120" s="31" t="str">
        <f t="shared" si="173"/>
        <v>Yes</v>
      </c>
      <c r="DR120" s="19">
        <v>0.88970000000000005</v>
      </c>
      <c r="DS120" s="35">
        <f t="shared" si="174"/>
        <v>0.54690189328743544</v>
      </c>
      <c r="DT120" s="33" t="str">
        <f t="shared" si="175"/>
        <v>No</v>
      </c>
      <c r="DU120" s="20">
        <v>0.9798</v>
      </c>
      <c r="DV120" s="27">
        <f t="shared" si="176"/>
        <v>0.71325616946931647</v>
      </c>
      <c r="DW120" s="31" t="str">
        <f t="shared" si="177"/>
        <v>No</v>
      </c>
      <c r="DX120" s="19">
        <v>5.2299999999999999E-2</v>
      </c>
      <c r="DY120" s="35">
        <f t="shared" si="178"/>
        <v>0.12821770041676883</v>
      </c>
      <c r="DZ120" s="33" t="str">
        <f t="shared" si="179"/>
        <v>No</v>
      </c>
      <c r="EA120" s="20">
        <v>1.02</v>
      </c>
      <c r="EB120" s="27">
        <f t="shared" si="180"/>
        <v>0.51494345718901458</v>
      </c>
      <c r="EC120" s="31" t="str">
        <f t="shared" si="181"/>
        <v>No</v>
      </c>
      <c r="ED120" s="50">
        <f t="shared" si="182"/>
        <v>32.356999999999999</v>
      </c>
      <c r="EE120" s="51">
        <f t="shared" si="183"/>
        <v>0.71975500177769147</v>
      </c>
      <c r="EF120" s="50" t="str">
        <f t="shared" si="184"/>
        <v>No</v>
      </c>
    </row>
    <row r="121" spans="1:136" x14ac:dyDescent="0.2">
      <c r="A121" s="3">
        <v>119</v>
      </c>
      <c r="B121" s="11" t="s">
        <v>50</v>
      </c>
      <c r="C121" s="11" t="s">
        <v>153</v>
      </c>
      <c r="D121" s="3">
        <v>3</v>
      </c>
      <c r="E121" s="19">
        <v>0</v>
      </c>
      <c r="F121" s="14">
        <f t="shared" si="185"/>
        <v>0</v>
      </c>
      <c r="G121" s="17" t="str">
        <f t="shared" si="94"/>
        <v>No</v>
      </c>
      <c r="H121" s="23">
        <v>3.0000000000000001E-3</v>
      </c>
      <c r="I121" s="27">
        <f t="shared" si="95"/>
        <v>2.3978898569259051E-3</v>
      </c>
      <c r="J121" s="31" t="str">
        <f t="shared" si="96"/>
        <v>No</v>
      </c>
      <c r="K121" s="30">
        <v>1.0999999999999999E-2</v>
      </c>
      <c r="L121" s="14">
        <f t="shared" si="97"/>
        <v>8.8623912342893959E-3</v>
      </c>
      <c r="M121" s="17" t="str">
        <f t="shared" si="98"/>
        <v>No</v>
      </c>
      <c r="N121" s="20">
        <v>0</v>
      </c>
      <c r="O121" s="27">
        <f t="shared" si="99"/>
        <v>0</v>
      </c>
      <c r="P121" s="31" t="str">
        <f t="shared" si="100"/>
        <v>No</v>
      </c>
      <c r="Q121" s="19">
        <v>0</v>
      </c>
      <c r="R121" s="14">
        <f t="shared" si="101"/>
        <v>0</v>
      </c>
      <c r="S121" s="17" t="str">
        <f t="shared" si="102"/>
        <v>No</v>
      </c>
      <c r="T121" s="20">
        <v>1.9932000000000001</v>
      </c>
      <c r="U121" s="27">
        <f t="shared" si="103"/>
        <v>1</v>
      </c>
      <c r="V121" s="31" t="str">
        <f t="shared" si="104"/>
        <v>Yes</v>
      </c>
      <c r="W121" s="19">
        <v>1.6305000000000001</v>
      </c>
      <c r="X121" s="14">
        <f t="shared" si="105"/>
        <v>0.38860187278010977</v>
      </c>
      <c r="Y121" s="17" t="str">
        <f t="shared" si="106"/>
        <v>No</v>
      </c>
      <c r="Z121" s="20">
        <v>0</v>
      </c>
      <c r="AA121" s="27">
        <f t="shared" si="107"/>
        <v>0</v>
      </c>
      <c r="AB121" s="31" t="str">
        <f t="shared" si="108"/>
        <v>No</v>
      </c>
      <c r="AC121" s="19">
        <v>0</v>
      </c>
      <c r="AD121" s="14">
        <f t="shared" si="109"/>
        <v>0</v>
      </c>
      <c r="AE121" s="17" t="str">
        <f t="shared" si="110"/>
        <v>No</v>
      </c>
      <c r="AF121" s="20">
        <v>1E-3</v>
      </c>
      <c r="AG121" s="27">
        <f t="shared" si="111"/>
        <v>7.763975155279503E-3</v>
      </c>
      <c r="AH121" s="31" t="str">
        <f t="shared" si="112"/>
        <v>No</v>
      </c>
      <c r="AI121" s="41">
        <f t="shared" si="113"/>
        <v>9.0967500000000001</v>
      </c>
      <c r="AJ121" s="42">
        <f t="shared" si="114"/>
        <v>0.40011621900826444</v>
      </c>
      <c r="AK121" s="41" t="str">
        <f t="shared" si="115"/>
        <v>No</v>
      </c>
      <c r="AL121" s="19">
        <v>2.2812999999999999</v>
      </c>
      <c r="AM121" s="35">
        <f t="shared" si="116"/>
        <v>0.89189656663495631</v>
      </c>
      <c r="AN121" s="33" t="str">
        <f t="shared" si="117"/>
        <v>Yes</v>
      </c>
      <c r="AO121" s="20">
        <v>1.875</v>
      </c>
      <c r="AP121" s="27">
        <f t="shared" si="118"/>
        <v>0.75</v>
      </c>
      <c r="AQ121" s="31" t="str">
        <f t="shared" si="119"/>
        <v>Yes</v>
      </c>
      <c r="AR121" s="19">
        <v>0</v>
      </c>
      <c r="AS121" s="35">
        <f t="shared" si="120"/>
        <v>0</v>
      </c>
      <c r="AT121" s="33" t="str">
        <f t="shared" si="121"/>
        <v>No</v>
      </c>
      <c r="AU121" s="20">
        <v>0.74509999999999998</v>
      </c>
      <c r="AV121" s="27">
        <f t="shared" si="122"/>
        <v>0.59551616266944718</v>
      </c>
      <c r="AW121" s="31" t="str">
        <f t="shared" si="123"/>
        <v>No</v>
      </c>
      <c r="AX121" s="19">
        <v>1.8700000000000001E-2</v>
      </c>
      <c r="AY121" s="35">
        <f t="shared" si="124"/>
        <v>3.1375838926174501E-2</v>
      </c>
      <c r="AZ121" s="33" t="str">
        <f t="shared" si="125"/>
        <v>No</v>
      </c>
      <c r="BA121" s="20">
        <v>0.1862</v>
      </c>
      <c r="BB121" s="27">
        <f t="shared" si="126"/>
        <v>0.28384146341463412</v>
      </c>
      <c r="BC121" s="31" t="str">
        <f t="shared" si="127"/>
        <v>No</v>
      </c>
      <c r="BD121" s="19">
        <v>0.1862</v>
      </c>
      <c r="BE121" s="35">
        <f t="shared" si="128"/>
        <v>0.28384146341463412</v>
      </c>
      <c r="BF121" s="33" t="str">
        <f t="shared" si="129"/>
        <v>No</v>
      </c>
      <c r="BG121" s="20">
        <v>1.4722999999999999</v>
      </c>
      <c r="BH121" s="27">
        <f t="shared" si="130"/>
        <v>0.44417461694131244</v>
      </c>
      <c r="BI121" s="31" t="str">
        <f t="shared" si="131"/>
        <v>No</v>
      </c>
      <c r="BJ121" s="19">
        <v>1.6027</v>
      </c>
      <c r="BK121" s="35">
        <f t="shared" si="132"/>
        <v>0.64107999999999998</v>
      </c>
      <c r="BL121" s="33" t="str">
        <f t="shared" si="133"/>
        <v>Yes</v>
      </c>
      <c r="BM121" s="20">
        <v>2.58E-2</v>
      </c>
      <c r="BN121" s="27">
        <f t="shared" si="134"/>
        <v>1.5952051636698938E-2</v>
      </c>
      <c r="BO121" s="31" t="str">
        <f t="shared" si="135"/>
        <v>No</v>
      </c>
      <c r="BP121" s="44">
        <f t="shared" si="136"/>
        <v>20.983249999999998</v>
      </c>
      <c r="BQ121" s="45">
        <f t="shared" si="137"/>
        <v>0.26099606020810162</v>
      </c>
      <c r="BR121" s="44" t="str">
        <f t="shared" si="138"/>
        <v>No</v>
      </c>
      <c r="BS121" s="19">
        <v>5.0000000000000001E-4</v>
      </c>
      <c r="BT121" s="35">
        <f t="shared" si="139"/>
        <v>7.9377678996666136E-4</v>
      </c>
      <c r="BU121" s="33" t="str">
        <f t="shared" si="140"/>
        <v>No</v>
      </c>
      <c r="BV121" s="20">
        <v>2.2949000000000002</v>
      </c>
      <c r="BW121" s="27">
        <f t="shared" si="141"/>
        <v>0.70672228461415076</v>
      </c>
      <c r="BX121" s="31" t="str">
        <f t="shared" si="142"/>
        <v>No</v>
      </c>
      <c r="BY121" s="19">
        <v>2.5</v>
      </c>
      <c r="BZ121" s="35">
        <f t="shared" si="143"/>
        <v>1</v>
      </c>
      <c r="CA121" s="33" t="str">
        <f t="shared" si="144"/>
        <v>Yes</v>
      </c>
      <c r="CB121" s="20">
        <v>0</v>
      </c>
      <c r="CC121" s="27">
        <f t="shared" si="145"/>
        <v>0</v>
      </c>
      <c r="CD121" s="31" t="str">
        <f t="shared" si="146"/>
        <v>No</v>
      </c>
      <c r="CE121" s="19">
        <v>6.1999999999999998E-3</v>
      </c>
      <c r="CF121" s="35">
        <f t="shared" si="147"/>
        <v>0</v>
      </c>
      <c r="CG121" s="33" t="str">
        <f t="shared" si="148"/>
        <v>No</v>
      </c>
      <c r="CH121" s="20">
        <v>1.9400000000000001E-2</v>
      </c>
      <c r="CI121" s="27">
        <f t="shared" si="149"/>
        <v>1.9576185671039355E-2</v>
      </c>
      <c r="CJ121" s="31" t="str">
        <f t="shared" si="150"/>
        <v>No</v>
      </c>
      <c r="CK121" s="19">
        <v>0.157</v>
      </c>
      <c r="CL121" s="35">
        <f t="shared" si="151"/>
        <v>0.11068029608741628</v>
      </c>
      <c r="CM121" s="33" t="str">
        <f t="shared" si="152"/>
        <v>No</v>
      </c>
      <c r="CN121" s="20">
        <v>0</v>
      </c>
      <c r="CO121" s="27">
        <f t="shared" si="153"/>
        <v>0</v>
      </c>
      <c r="CP121" s="31" t="str">
        <f t="shared" si="154"/>
        <v>No</v>
      </c>
      <c r="CQ121" s="19">
        <v>0.17860000000000001</v>
      </c>
      <c r="CR121" s="35">
        <f t="shared" si="155"/>
        <v>0.25042052144659377</v>
      </c>
      <c r="CS121" s="33" t="str">
        <f t="shared" si="156"/>
        <v>No</v>
      </c>
      <c r="CT121" s="20">
        <v>0.1492</v>
      </c>
      <c r="CU121" s="27">
        <f t="shared" si="157"/>
        <v>0.27794336810730252</v>
      </c>
      <c r="CV121" s="31" t="str">
        <f t="shared" si="158"/>
        <v>No</v>
      </c>
      <c r="CW121" s="47">
        <f t="shared" si="159"/>
        <v>13.2645</v>
      </c>
      <c r="CX121" s="48">
        <f t="shared" si="160"/>
        <v>0.50324474386858353</v>
      </c>
      <c r="CY121" s="47" t="str">
        <f t="shared" si="161"/>
        <v>No</v>
      </c>
      <c r="CZ121" s="19">
        <v>1.25</v>
      </c>
      <c r="DA121" s="35">
        <f t="shared" si="162"/>
        <v>0.5</v>
      </c>
      <c r="DB121" s="33" t="str">
        <f t="shared" si="163"/>
        <v>Yes</v>
      </c>
      <c r="DC121" s="20">
        <v>1.5</v>
      </c>
      <c r="DD121" s="27">
        <f t="shared" si="164"/>
        <v>0.6</v>
      </c>
      <c r="DE121" s="31" t="str">
        <f t="shared" si="165"/>
        <v>Yes</v>
      </c>
      <c r="DF121" s="19">
        <v>2.5</v>
      </c>
      <c r="DG121" s="35">
        <f t="shared" si="166"/>
        <v>1</v>
      </c>
      <c r="DH121" s="33" t="str">
        <f t="shared" si="167"/>
        <v>Yes</v>
      </c>
      <c r="DI121" s="20">
        <v>2.5</v>
      </c>
      <c r="DJ121" s="27">
        <f t="shared" si="168"/>
        <v>1</v>
      </c>
      <c r="DK121" s="31" t="str">
        <f t="shared" si="169"/>
        <v>Yes</v>
      </c>
      <c r="DL121" s="19">
        <v>2E-3</v>
      </c>
      <c r="DM121" s="35">
        <f t="shared" si="170"/>
        <v>2.2471910112359553E-2</v>
      </c>
      <c r="DN121" s="33" t="str">
        <f t="shared" si="171"/>
        <v>No</v>
      </c>
      <c r="DO121" s="20">
        <v>0</v>
      </c>
      <c r="DP121" s="27">
        <f t="shared" si="172"/>
        <v>0</v>
      </c>
      <c r="DQ121" s="31" t="str">
        <f t="shared" si="173"/>
        <v>No</v>
      </c>
      <c r="DR121" s="19">
        <v>0.85870000000000002</v>
      </c>
      <c r="DS121" s="35">
        <f t="shared" si="174"/>
        <v>0.52784607819031226</v>
      </c>
      <c r="DT121" s="33" t="str">
        <f t="shared" si="175"/>
        <v>No</v>
      </c>
      <c r="DU121" s="20">
        <v>1.0056</v>
      </c>
      <c r="DV121" s="27">
        <f t="shared" si="176"/>
        <v>0.73203756278663468</v>
      </c>
      <c r="DW121" s="31" t="str">
        <f t="shared" si="177"/>
        <v>No</v>
      </c>
      <c r="DX121" s="19">
        <v>1.2699999999999999E-2</v>
      </c>
      <c r="DY121" s="35">
        <f t="shared" si="178"/>
        <v>3.1135082127972544E-2</v>
      </c>
      <c r="DZ121" s="33" t="str">
        <f t="shared" si="179"/>
        <v>No</v>
      </c>
      <c r="EA121" s="20">
        <v>1</v>
      </c>
      <c r="EB121" s="27">
        <f t="shared" si="180"/>
        <v>0.50484652665589669</v>
      </c>
      <c r="EC121" s="31" t="str">
        <f t="shared" si="181"/>
        <v>No</v>
      </c>
      <c r="ED121" s="50">
        <f t="shared" si="182"/>
        <v>26.572499999999998</v>
      </c>
      <c r="EE121" s="51">
        <f t="shared" si="183"/>
        <v>0.53279032935776838</v>
      </c>
      <c r="EF121" s="50" t="str">
        <f t="shared" si="184"/>
        <v>No</v>
      </c>
    </row>
    <row r="122" spans="1:136" x14ac:dyDescent="0.2">
      <c r="A122" s="3">
        <v>120</v>
      </c>
      <c r="B122" s="11" t="s">
        <v>47</v>
      </c>
      <c r="C122" s="11" t="s">
        <v>154</v>
      </c>
      <c r="D122" s="3">
        <v>3</v>
      </c>
      <c r="E122" s="19">
        <v>3.0999999999999999E-3</v>
      </c>
      <c r="F122" s="14">
        <f t="shared" si="185"/>
        <v>1.3839285714285714E-2</v>
      </c>
      <c r="G122" s="17" t="str">
        <f t="shared" si="94"/>
        <v>No</v>
      </c>
      <c r="H122" s="23">
        <v>8.9999999999999998E-4</v>
      </c>
      <c r="I122" s="27">
        <f t="shared" si="95"/>
        <v>7.1936695707777146E-4</v>
      </c>
      <c r="J122" s="31" t="str">
        <f t="shared" si="96"/>
        <v>No</v>
      </c>
      <c r="K122" s="30">
        <v>0</v>
      </c>
      <c r="L122" s="14">
        <f t="shared" si="97"/>
        <v>0</v>
      </c>
      <c r="M122" s="17" t="str">
        <f t="shared" si="98"/>
        <v>No</v>
      </c>
      <c r="N122" s="20">
        <v>0</v>
      </c>
      <c r="O122" s="27">
        <f t="shared" si="99"/>
        <v>0</v>
      </c>
      <c r="P122" s="31" t="str">
        <f t="shared" si="100"/>
        <v>No</v>
      </c>
      <c r="Q122" s="19">
        <v>0</v>
      </c>
      <c r="R122" s="14">
        <f t="shared" si="101"/>
        <v>0</v>
      </c>
      <c r="S122" s="17" t="str">
        <f t="shared" si="102"/>
        <v>No</v>
      </c>
      <c r="T122" s="20">
        <v>1.6554</v>
      </c>
      <c r="U122" s="27">
        <f t="shared" si="103"/>
        <v>0.83052378085490663</v>
      </c>
      <c r="V122" s="31" t="str">
        <f t="shared" si="104"/>
        <v>Yes</v>
      </c>
      <c r="W122" s="19">
        <v>1.6252</v>
      </c>
      <c r="X122" s="14">
        <f t="shared" si="105"/>
        <v>0.3843235389086212</v>
      </c>
      <c r="Y122" s="17" t="str">
        <f t="shared" si="106"/>
        <v>No</v>
      </c>
      <c r="Z122" s="20">
        <v>0.11360000000000001</v>
      </c>
      <c r="AA122" s="27">
        <f t="shared" si="107"/>
        <v>9.4706127553147154E-2</v>
      </c>
      <c r="AB122" s="31" t="str">
        <f t="shared" si="108"/>
        <v>No</v>
      </c>
      <c r="AC122" s="19">
        <v>0</v>
      </c>
      <c r="AD122" s="14">
        <f t="shared" si="109"/>
        <v>0</v>
      </c>
      <c r="AE122" s="17" t="str">
        <f t="shared" si="110"/>
        <v>No</v>
      </c>
      <c r="AF122" s="20">
        <v>0</v>
      </c>
      <c r="AG122" s="27">
        <f t="shared" si="111"/>
        <v>0</v>
      </c>
      <c r="AH122" s="31" t="str">
        <f t="shared" si="112"/>
        <v>No</v>
      </c>
      <c r="AI122" s="41">
        <f t="shared" si="113"/>
        <v>8.4954999999999998</v>
      </c>
      <c r="AJ122" s="42">
        <f t="shared" si="114"/>
        <v>0.34835571625344347</v>
      </c>
      <c r="AK122" s="41" t="str">
        <f t="shared" si="115"/>
        <v>No</v>
      </c>
      <c r="AL122" s="19">
        <v>1.25</v>
      </c>
      <c r="AM122" s="35">
        <f t="shared" si="116"/>
        <v>0</v>
      </c>
      <c r="AN122" s="33" t="str">
        <f t="shared" si="117"/>
        <v>No</v>
      </c>
      <c r="AO122" s="20">
        <v>1.875</v>
      </c>
      <c r="AP122" s="27">
        <f t="shared" si="118"/>
        <v>0.75</v>
      </c>
      <c r="AQ122" s="31" t="str">
        <f t="shared" si="119"/>
        <v>Yes</v>
      </c>
      <c r="AR122" s="19">
        <v>2.3062999999999998</v>
      </c>
      <c r="AS122" s="35">
        <f t="shared" si="120"/>
        <v>0.92281530089628672</v>
      </c>
      <c r="AT122" s="33" t="str">
        <f t="shared" si="121"/>
        <v>No</v>
      </c>
      <c r="AU122" s="20">
        <v>0.58630000000000004</v>
      </c>
      <c r="AV122" s="27">
        <f t="shared" si="122"/>
        <v>0.42992700729927008</v>
      </c>
      <c r="AW122" s="31" t="str">
        <f t="shared" si="123"/>
        <v>No</v>
      </c>
      <c r="AX122" s="19">
        <v>4.2000000000000003E-2</v>
      </c>
      <c r="AY122" s="35">
        <f t="shared" si="124"/>
        <v>7.046979865771813E-2</v>
      </c>
      <c r="AZ122" s="33" t="str">
        <f t="shared" si="125"/>
        <v>No</v>
      </c>
      <c r="BA122" s="20">
        <v>0</v>
      </c>
      <c r="BB122" s="27">
        <f t="shared" si="126"/>
        <v>0</v>
      </c>
      <c r="BC122" s="31" t="str">
        <f t="shared" si="127"/>
        <v>No</v>
      </c>
      <c r="BD122" s="19">
        <v>0</v>
      </c>
      <c r="BE122" s="35">
        <f t="shared" si="128"/>
        <v>0</v>
      </c>
      <c r="BF122" s="33" t="str">
        <f t="shared" si="129"/>
        <v>No</v>
      </c>
      <c r="BG122" s="20">
        <v>1.4637</v>
      </c>
      <c r="BH122" s="27">
        <f t="shared" si="130"/>
        <v>0.43920208152645268</v>
      </c>
      <c r="BI122" s="31" t="str">
        <f t="shared" si="131"/>
        <v>No</v>
      </c>
      <c r="BJ122" s="19">
        <v>0.20649999999999999</v>
      </c>
      <c r="BK122" s="35">
        <f t="shared" si="132"/>
        <v>8.2599999999999993E-2</v>
      </c>
      <c r="BL122" s="33" t="str">
        <f t="shared" si="133"/>
        <v>No</v>
      </c>
      <c r="BM122" s="20">
        <v>0.31769999999999998</v>
      </c>
      <c r="BN122" s="27">
        <f t="shared" si="134"/>
        <v>0.28510834485938219</v>
      </c>
      <c r="BO122" s="31" t="str">
        <f t="shared" si="135"/>
        <v>No</v>
      </c>
      <c r="BP122" s="44">
        <f t="shared" si="136"/>
        <v>20.118749999999999</v>
      </c>
      <c r="BQ122" s="45">
        <f t="shared" si="137"/>
        <v>0.19113041721385984</v>
      </c>
      <c r="BR122" s="44" t="str">
        <f t="shared" si="138"/>
        <v>No</v>
      </c>
      <c r="BS122" s="19">
        <v>2.0999999999999999E-3</v>
      </c>
      <c r="BT122" s="35">
        <f t="shared" si="139"/>
        <v>3.3338625178599775E-3</v>
      </c>
      <c r="BU122" s="33" t="str">
        <f t="shared" si="140"/>
        <v>No</v>
      </c>
      <c r="BV122" s="20">
        <v>2.4127999999999998</v>
      </c>
      <c r="BW122" s="27">
        <f t="shared" si="141"/>
        <v>0.89587678485480482</v>
      </c>
      <c r="BX122" s="31" t="str">
        <f t="shared" si="142"/>
        <v>No</v>
      </c>
      <c r="BY122" s="19">
        <v>2.5</v>
      </c>
      <c r="BZ122" s="35">
        <f t="shared" si="143"/>
        <v>1</v>
      </c>
      <c r="CA122" s="33" t="str">
        <f t="shared" si="144"/>
        <v>Yes</v>
      </c>
      <c r="CB122" s="20">
        <v>6.9000000000000006E-2</v>
      </c>
      <c r="CC122" s="27">
        <f t="shared" si="145"/>
        <v>0.13657957244655583</v>
      </c>
      <c r="CD122" s="31" t="str">
        <f t="shared" si="146"/>
        <v>No</v>
      </c>
      <c r="CE122" s="19">
        <v>0.1237</v>
      </c>
      <c r="CF122" s="35">
        <f t="shared" si="147"/>
        <v>6.2753685110019233E-2</v>
      </c>
      <c r="CG122" s="33" t="str">
        <f t="shared" si="148"/>
        <v>No</v>
      </c>
      <c r="CH122" s="20">
        <v>0.02</v>
      </c>
      <c r="CI122" s="27">
        <f t="shared" si="149"/>
        <v>2.0787083753784057E-2</v>
      </c>
      <c r="CJ122" s="31" t="str">
        <f t="shared" si="150"/>
        <v>No</v>
      </c>
      <c r="CK122" s="19">
        <v>0</v>
      </c>
      <c r="CL122" s="35">
        <f t="shared" si="151"/>
        <v>0</v>
      </c>
      <c r="CM122" s="33" t="str">
        <f t="shared" si="152"/>
        <v>No</v>
      </c>
      <c r="CN122" s="20">
        <v>0</v>
      </c>
      <c r="CO122" s="27">
        <f t="shared" si="153"/>
        <v>0</v>
      </c>
      <c r="CP122" s="31" t="str">
        <f t="shared" si="154"/>
        <v>No</v>
      </c>
      <c r="CQ122" s="19">
        <v>0.3569</v>
      </c>
      <c r="CR122" s="35">
        <f t="shared" si="155"/>
        <v>0.62531539108494527</v>
      </c>
      <c r="CS122" s="33" t="str">
        <f t="shared" si="156"/>
        <v>No</v>
      </c>
      <c r="CT122" s="20">
        <v>0</v>
      </c>
      <c r="CU122" s="27">
        <f t="shared" si="157"/>
        <v>0</v>
      </c>
      <c r="CV122" s="31" t="str">
        <f t="shared" si="158"/>
        <v>No</v>
      </c>
      <c r="CW122" s="47">
        <f t="shared" si="159"/>
        <v>13.711250000000001</v>
      </c>
      <c r="CX122" s="48">
        <f t="shared" si="160"/>
        <v>0.53484342121549711</v>
      </c>
      <c r="CY122" s="47" t="str">
        <f t="shared" si="161"/>
        <v>No</v>
      </c>
      <c r="CZ122" s="19">
        <v>2.5</v>
      </c>
      <c r="DA122" s="35">
        <f t="shared" si="162"/>
        <v>1</v>
      </c>
      <c r="DB122" s="33" t="str">
        <f t="shared" si="163"/>
        <v>Yes</v>
      </c>
      <c r="DC122" s="20">
        <v>2.5</v>
      </c>
      <c r="DD122" s="27">
        <f t="shared" si="164"/>
        <v>1</v>
      </c>
      <c r="DE122" s="31" t="str">
        <f t="shared" si="165"/>
        <v>Yes</v>
      </c>
      <c r="DF122" s="19">
        <v>2.5</v>
      </c>
      <c r="DG122" s="35">
        <f t="shared" si="166"/>
        <v>1</v>
      </c>
      <c r="DH122" s="33" t="str">
        <f t="shared" si="167"/>
        <v>Yes</v>
      </c>
      <c r="DI122" s="20">
        <v>0</v>
      </c>
      <c r="DJ122" s="27">
        <f t="shared" si="168"/>
        <v>0</v>
      </c>
      <c r="DK122" s="31" t="str">
        <f t="shared" si="169"/>
        <v>No</v>
      </c>
      <c r="DL122" s="19">
        <v>0</v>
      </c>
      <c r="DM122" s="35">
        <f t="shared" si="170"/>
        <v>0</v>
      </c>
      <c r="DN122" s="33" t="str">
        <f t="shared" si="171"/>
        <v>No</v>
      </c>
      <c r="DO122" s="20">
        <v>1.25</v>
      </c>
      <c r="DP122" s="27">
        <f t="shared" si="172"/>
        <v>0.5</v>
      </c>
      <c r="DQ122" s="31" t="str">
        <f t="shared" si="173"/>
        <v>Yes</v>
      </c>
      <c r="DR122" s="19">
        <v>1.7399999999999999E-2</v>
      </c>
      <c r="DS122" s="35">
        <f t="shared" si="174"/>
        <v>1.06958446029014E-2</v>
      </c>
      <c r="DT122" s="33" t="str">
        <f t="shared" si="175"/>
        <v>No</v>
      </c>
      <c r="DU122" s="20">
        <v>1.9E-3</v>
      </c>
      <c r="DV122" s="27">
        <f t="shared" si="176"/>
        <v>1.3831258644536654E-3</v>
      </c>
      <c r="DW122" s="31" t="str">
        <f t="shared" si="177"/>
        <v>No</v>
      </c>
      <c r="DX122" s="19">
        <v>3.7100000000000001E-2</v>
      </c>
      <c r="DY122" s="35">
        <f t="shared" si="178"/>
        <v>9.0953665113998536E-2</v>
      </c>
      <c r="DZ122" s="33" t="str">
        <f t="shared" si="179"/>
        <v>No</v>
      </c>
      <c r="EA122" s="20">
        <v>1.5</v>
      </c>
      <c r="EB122" s="27">
        <f t="shared" si="180"/>
        <v>0.75726978998384498</v>
      </c>
      <c r="EC122" s="31" t="str">
        <f t="shared" si="181"/>
        <v>No</v>
      </c>
      <c r="ED122" s="50">
        <f t="shared" si="182"/>
        <v>25.766000000000002</v>
      </c>
      <c r="EE122" s="51">
        <f t="shared" si="183"/>
        <v>0.50672290636413586</v>
      </c>
      <c r="EF122" s="50" t="str">
        <f t="shared" si="184"/>
        <v>No</v>
      </c>
    </row>
    <row r="123" spans="1:136" x14ac:dyDescent="0.2">
      <c r="A123" s="3">
        <v>121</v>
      </c>
      <c r="B123" s="11" t="s">
        <v>50</v>
      </c>
      <c r="C123" s="11" t="s">
        <v>155</v>
      </c>
      <c r="D123" s="3">
        <v>3</v>
      </c>
      <c r="E123" s="17">
        <v>0</v>
      </c>
      <c r="F123" s="14">
        <f t="shared" si="185"/>
        <v>0</v>
      </c>
      <c r="G123" s="17" t="str">
        <f t="shared" si="94"/>
        <v>No</v>
      </c>
      <c r="H123" s="22">
        <v>0</v>
      </c>
      <c r="I123" s="27">
        <f t="shared" si="95"/>
        <v>0</v>
      </c>
      <c r="J123" s="31" t="str">
        <f t="shared" si="96"/>
        <v>No</v>
      </c>
      <c r="K123" s="29">
        <v>0</v>
      </c>
      <c r="L123" s="14">
        <f t="shared" si="97"/>
        <v>0</v>
      </c>
      <c r="M123" s="17" t="str">
        <f t="shared" si="98"/>
        <v>No</v>
      </c>
      <c r="N123" s="18">
        <v>9.4600000000000004E-2</v>
      </c>
      <c r="O123" s="27">
        <f t="shared" si="99"/>
        <v>0.26943890629450296</v>
      </c>
      <c r="P123" s="31" t="str">
        <f t="shared" si="100"/>
        <v>No</v>
      </c>
      <c r="Q123" s="17">
        <v>2.0299999999999999E-2</v>
      </c>
      <c r="R123" s="14">
        <f t="shared" si="101"/>
        <v>7.9049844236760133E-2</v>
      </c>
      <c r="S123" s="17" t="str">
        <f t="shared" si="102"/>
        <v>No</v>
      </c>
      <c r="T123" s="18">
        <v>1.9932000000000001</v>
      </c>
      <c r="U123" s="27">
        <f t="shared" si="103"/>
        <v>1</v>
      </c>
      <c r="V123" s="31" t="str">
        <f t="shared" si="104"/>
        <v>Yes</v>
      </c>
      <c r="W123" s="17">
        <v>1.6086</v>
      </c>
      <c r="X123" s="14">
        <f t="shared" si="105"/>
        <v>0.37092347432999673</v>
      </c>
      <c r="Y123" s="17" t="str">
        <f t="shared" si="106"/>
        <v>No</v>
      </c>
      <c r="Z123" s="18">
        <v>3.7900000000000003E-2</v>
      </c>
      <c r="AA123" s="27">
        <f t="shared" si="107"/>
        <v>3.1596498541058775E-2</v>
      </c>
      <c r="AB123" s="31" t="str">
        <f t="shared" si="108"/>
        <v>No</v>
      </c>
      <c r="AC123" s="17">
        <v>0</v>
      </c>
      <c r="AD123" s="14">
        <f t="shared" si="109"/>
        <v>0</v>
      </c>
      <c r="AE123" s="17" t="str">
        <f t="shared" si="110"/>
        <v>No</v>
      </c>
      <c r="AF123" s="18">
        <v>0</v>
      </c>
      <c r="AG123" s="27">
        <f t="shared" si="111"/>
        <v>0</v>
      </c>
      <c r="AH123" s="31" t="str">
        <f t="shared" si="112"/>
        <v>No</v>
      </c>
      <c r="AI123" s="41">
        <f t="shared" si="113"/>
        <v>9.3864999999999998</v>
      </c>
      <c r="AJ123" s="42">
        <f t="shared" si="114"/>
        <v>0.42506026170798894</v>
      </c>
      <c r="AK123" s="41" t="str">
        <f t="shared" si="115"/>
        <v>No</v>
      </c>
      <c r="AL123" s="17">
        <v>2.2812999999999999</v>
      </c>
      <c r="AM123" s="35">
        <f t="shared" si="116"/>
        <v>0.89189656663495631</v>
      </c>
      <c r="AN123" s="33" t="str">
        <f t="shared" si="117"/>
        <v>Yes</v>
      </c>
      <c r="AO123" s="18">
        <v>1.875</v>
      </c>
      <c r="AP123" s="27">
        <f t="shared" si="118"/>
        <v>0.75</v>
      </c>
      <c r="AQ123" s="31" t="str">
        <f t="shared" si="119"/>
        <v>Yes</v>
      </c>
      <c r="AR123" s="17">
        <v>2.3649</v>
      </c>
      <c r="AS123" s="35">
        <f t="shared" si="120"/>
        <v>0.94626280409731112</v>
      </c>
      <c r="AT123" s="33" t="str">
        <f t="shared" si="121"/>
        <v>No</v>
      </c>
      <c r="AU123" s="18">
        <v>0.35070000000000001</v>
      </c>
      <c r="AV123" s="27">
        <f t="shared" si="122"/>
        <v>0.18425443169968719</v>
      </c>
      <c r="AW123" s="31" t="str">
        <f t="shared" si="123"/>
        <v>No</v>
      </c>
      <c r="AX123" s="17">
        <v>0.06</v>
      </c>
      <c r="AY123" s="35">
        <f t="shared" si="124"/>
        <v>0.10067114093959732</v>
      </c>
      <c r="AZ123" s="33" t="str">
        <f t="shared" si="125"/>
        <v>No</v>
      </c>
      <c r="BA123" s="18">
        <v>0.1406</v>
      </c>
      <c r="BB123" s="27">
        <f t="shared" si="126"/>
        <v>0.21432926829268292</v>
      </c>
      <c r="BC123" s="31" t="str">
        <f t="shared" si="127"/>
        <v>No</v>
      </c>
      <c r="BD123" s="17">
        <v>0.1406</v>
      </c>
      <c r="BE123" s="35">
        <f t="shared" si="128"/>
        <v>0.21432926829268292</v>
      </c>
      <c r="BF123" s="33" t="str">
        <f t="shared" si="129"/>
        <v>No</v>
      </c>
      <c r="BG123" s="18">
        <v>2.2970000000000002</v>
      </c>
      <c r="BH123" s="27">
        <f t="shared" si="130"/>
        <v>0.92101763515466895</v>
      </c>
      <c r="BI123" s="31" t="str">
        <f t="shared" si="131"/>
        <v>Yes</v>
      </c>
      <c r="BJ123" s="17">
        <v>0.2195</v>
      </c>
      <c r="BK123" s="35">
        <f t="shared" si="132"/>
        <v>8.7800000000000003E-2</v>
      </c>
      <c r="BL123" s="33" t="str">
        <f t="shared" si="133"/>
        <v>No</v>
      </c>
      <c r="BM123" s="18">
        <v>0.2636</v>
      </c>
      <c r="BN123" s="27">
        <f t="shared" si="134"/>
        <v>0.23522360534808667</v>
      </c>
      <c r="BO123" s="31" t="str">
        <f t="shared" si="135"/>
        <v>No</v>
      </c>
      <c r="BP123" s="44">
        <f t="shared" si="136"/>
        <v>24.983000000000001</v>
      </c>
      <c r="BQ123" s="45">
        <f t="shared" si="137"/>
        <v>0.58424083240731384</v>
      </c>
      <c r="BR123" s="44" t="str">
        <f t="shared" si="138"/>
        <v>No</v>
      </c>
      <c r="BS123" s="17">
        <v>2.0999999999999999E-3</v>
      </c>
      <c r="BT123" s="35">
        <f t="shared" si="139"/>
        <v>3.3338625178599775E-3</v>
      </c>
      <c r="BU123" s="33" t="str">
        <f t="shared" si="140"/>
        <v>No</v>
      </c>
      <c r="BV123" s="18">
        <v>2.4598</v>
      </c>
      <c r="BW123" s="27">
        <f t="shared" si="141"/>
        <v>0.97128188673191074</v>
      </c>
      <c r="BX123" s="31" t="str">
        <f t="shared" si="142"/>
        <v>Yes</v>
      </c>
      <c r="BY123" s="17">
        <v>2.5</v>
      </c>
      <c r="BZ123" s="35">
        <f t="shared" si="143"/>
        <v>1</v>
      </c>
      <c r="CA123" s="33" t="str">
        <f t="shared" si="144"/>
        <v>Yes</v>
      </c>
      <c r="CB123" s="18">
        <v>0</v>
      </c>
      <c r="CC123" s="27">
        <f t="shared" si="145"/>
        <v>0</v>
      </c>
      <c r="CD123" s="31" t="str">
        <f t="shared" si="146"/>
        <v>No</v>
      </c>
      <c r="CE123" s="17">
        <v>5.33E-2</v>
      </c>
      <c r="CF123" s="35">
        <f t="shared" si="147"/>
        <v>2.5154881435590686E-2</v>
      </c>
      <c r="CG123" s="33" t="str">
        <f t="shared" si="148"/>
        <v>No</v>
      </c>
      <c r="CH123" s="18">
        <v>0.10050000000000001</v>
      </c>
      <c r="CI123" s="27">
        <f t="shared" si="149"/>
        <v>0.18324924318869829</v>
      </c>
      <c r="CJ123" s="31" t="str">
        <f t="shared" si="150"/>
        <v>No</v>
      </c>
      <c r="CK123" s="17">
        <v>0.44679999999999997</v>
      </c>
      <c r="CL123" s="35">
        <f t="shared" si="151"/>
        <v>0.31498061332393368</v>
      </c>
      <c r="CM123" s="33" t="str">
        <f t="shared" si="152"/>
        <v>No</v>
      </c>
      <c r="CN123" s="18">
        <v>0</v>
      </c>
      <c r="CO123" s="27">
        <f t="shared" si="153"/>
        <v>0</v>
      </c>
      <c r="CP123" s="31" t="str">
        <f t="shared" si="154"/>
        <v>No</v>
      </c>
      <c r="CQ123" s="17">
        <v>0.3931</v>
      </c>
      <c r="CR123" s="35">
        <f t="shared" si="155"/>
        <v>0.70142977291841879</v>
      </c>
      <c r="CS123" s="33" t="str">
        <f t="shared" si="156"/>
        <v>Yes</v>
      </c>
      <c r="CT123" s="18">
        <v>2.6599999999999999E-2</v>
      </c>
      <c r="CU123" s="27">
        <f t="shared" si="157"/>
        <v>4.9552906110283151E-2</v>
      </c>
      <c r="CV123" s="31" t="str">
        <f t="shared" si="158"/>
        <v>No</v>
      </c>
      <c r="CW123" s="47">
        <f t="shared" si="159"/>
        <v>14.955499999999999</v>
      </c>
      <c r="CX123" s="48">
        <f t="shared" si="160"/>
        <v>0.62284936254486933</v>
      </c>
      <c r="CY123" s="47" t="str">
        <f t="shared" si="161"/>
        <v>No</v>
      </c>
      <c r="CZ123" s="17">
        <v>2.5</v>
      </c>
      <c r="DA123" s="35">
        <f t="shared" si="162"/>
        <v>1</v>
      </c>
      <c r="DB123" s="33" t="str">
        <f t="shared" si="163"/>
        <v>Yes</v>
      </c>
      <c r="DC123" s="18">
        <v>2.5</v>
      </c>
      <c r="DD123" s="27">
        <f t="shared" si="164"/>
        <v>1</v>
      </c>
      <c r="DE123" s="31" t="str">
        <f t="shared" si="165"/>
        <v>Yes</v>
      </c>
      <c r="DF123" s="17">
        <v>0</v>
      </c>
      <c r="DG123" s="35">
        <f t="shared" si="166"/>
        <v>0</v>
      </c>
      <c r="DH123" s="33" t="str">
        <f t="shared" si="167"/>
        <v>No</v>
      </c>
      <c r="DI123" s="18">
        <v>0</v>
      </c>
      <c r="DJ123" s="27">
        <f t="shared" si="168"/>
        <v>0</v>
      </c>
      <c r="DK123" s="31" t="str">
        <f t="shared" si="169"/>
        <v>No</v>
      </c>
      <c r="DL123" s="17">
        <v>0</v>
      </c>
      <c r="DM123" s="35">
        <f t="shared" si="170"/>
        <v>0</v>
      </c>
      <c r="DN123" s="33" t="str">
        <f t="shared" si="171"/>
        <v>No</v>
      </c>
      <c r="DO123" s="18">
        <v>0</v>
      </c>
      <c r="DP123" s="27">
        <f t="shared" si="172"/>
        <v>0</v>
      </c>
      <c r="DQ123" s="31" t="str">
        <f t="shared" si="173"/>
        <v>No</v>
      </c>
      <c r="DR123" s="17">
        <v>0</v>
      </c>
      <c r="DS123" s="35">
        <f t="shared" si="174"/>
        <v>0</v>
      </c>
      <c r="DT123" s="33" t="str">
        <f t="shared" si="175"/>
        <v>No</v>
      </c>
      <c r="DU123" s="18">
        <v>0</v>
      </c>
      <c r="DV123" s="27">
        <f t="shared" si="176"/>
        <v>0</v>
      </c>
      <c r="DW123" s="31" t="str">
        <f t="shared" si="177"/>
        <v>No</v>
      </c>
      <c r="DX123" s="17">
        <v>2.3400000000000001E-2</v>
      </c>
      <c r="DY123" s="35">
        <f t="shared" si="178"/>
        <v>5.736700171610689E-2</v>
      </c>
      <c r="DZ123" s="33" t="str">
        <f t="shared" si="179"/>
        <v>No</v>
      </c>
      <c r="EA123" s="18">
        <v>0</v>
      </c>
      <c r="EB123" s="27">
        <f t="shared" si="180"/>
        <v>0</v>
      </c>
      <c r="EC123" s="31" t="str">
        <f t="shared" si="181"/>
        <v>No</v>
      </c>
      <c r="ED123" s="50">
        <f t="shared" si="182"/>
        <v>12.5585</v>
      </c>
      <c r="EE123" s="51">
        <f t="shared" si="183"/>
        <v>7.9834513074113586E-2</v>
      </c>
      <c r="EF123" s="50" t="str">
        <f t="shared" si="184"/>
        <v>No</v>
      </c>
    </row>
    <row r="124" spans="1:136" x14ac:dyDescent="0.2">
      <c r="A124" s="3">
        <v>122</v>
      </c>
      <c r="B124" s="11" t="s">
        <v>48</v>
      </c>
      <c r="C124" s="11" t="s">
        <v>156</v>
      </c>
      <c r="D124" s="3">
        <v>3</v>
      </c>
      <c r="E124" s="19">
        <v>0</v>
      </c>
      <c r="F124" s="14">
        <f t="shared" si="185"/>
        <v>0</v>
      </c>
      <c r="G124" s="17" t="str">
        <f t="shared" si="94"/>
        <v>No</v>
      </c>
      <c r="H124" s="23">
        <v>0</v>
      </c>
      <c r="I124" s="27">
        <f t="shared" si="95"/>
        <v>0</v>
      </c>
      <c r="J124" s="31" t="str">
        <f t="shared" si="96"/>
        <v>No</v>
      </c>
      <c r="K124" s="30">
        <v>0</v>
      </c>
      <c r="L124" s="14">
        <f t="shared" si="97"/>
        <v>0</v>
      </c>
      <c r="M124" s="17" t="str">
        <f t="shared" si="98"/>
        <v>No</v>
      </c>
      <c r="N124" s="20">
        <v>0</v>
      </c>
      <c r="O124" s="27">
        <f t="shared" si="99"/>
        <v>0</v>
      </c>
      <c r="P124" s="31" t="str">
        <f t="shared" si="100"/>
        <v>No</v>
      </c>
      <c r="Q124" s="19">
        <v>0</v>
      </c>
      <c r="R124" s="14">
        <f t="shared" si="101"/>
        <v>0</v>
      </c>
      <c r="S124" s="17" t="str">
        <f t="shared" si="102"/>
        <v>No</v>
      </c>
      <c r="T124" s="20">
        <v>1.7567999999999999</v>
      </c>
      <c r="U124" s="27">
        <f t="shared" si="103"/>
        <v>0.88139674894641773</v>
      </c>
      <c r="V124" s="31" t="str">
        <f t="shared" si="104"/>
        <v>Yes</v>
      </c>
      <c r="W124" s="19">
        <v>1.8993</v>
      </c>
      <c r="X124" s="14">
        <f t="shared" si="105"/>
        <v>0.60558605101711327</v>
      </c>
      <c r="Y124" s="17" t="str">
        <f t="shared" si="106"/>
        <v>No</v>
      </c>
      <c r="Z124" s="20">
        <v>5.0500000000000003E-2</v>
      </c>
      <c r="AA124" s="27">
        <f t="shared" si="107"/>
        <v>4.2100875364735307E-2</v>
      </c>
      <c r="AB124" s="31" t="str">
        <f t="shared" si="108"/>
        <v>No</v>
      </c>
      <c r="AC124" s="19">
        <v>0</v>
      </c>
      <c r="AD124" s="14">
        <f t="shared" si="109"/>
        <v>0</v>
      </c>
      <c r="AE124" s="17" t="str">
        <f t="shared" si="110"/>
        <v>No</v>
      </c>
      <c r="AF124" s="20">
        <v>0</v>
      </c>
      <c r="AG124" s="27">
        <f t="shared" si="111"/>
        <v>0</v>
      </c>
      <c r="AH124" s="31" t="str">
        <f t="shared" si="112"/>
        <v>No</v>
      </c>
      <c r="AI124" s="41">
        <f t="shared" si="113"/>
        <v>9.2664999999999988</v>
      </c>
      <c r="AJ124" s="42">
        <f t="shared" si="114"/>
        <v>0.41472968319559217</v>
      </c>
      <c r="AK124" s="41" t="str">
        <f t="shared" si="115"/>
        <v>No</v>
      </c>
      <c r="AL124" s="19">
        <v>2.3437999999999999</v>
      </c>
      <c r="AM124" s="35">
        <f t="shared" si="116"/>
        <v>0.94594828331747816</v>
      </c>
      <c r="AN124" s="33" t="str">
        <f t="shared" si="117"/>
        <v>Yes</v>
      </c>
      <c r="AO124" s="20">
        <v>0.625</v>
      </c>
      <c r="AP124" s="27">
        <f t="shared" si="118"/>
        <v>0.25</v>
      </c>
      <c r="AQ124" s="31" t="str">
        <f t="shared" si="119"/>
        <v>Yes</v>
      </c>
      <c r="AR124" s="19">
        <v>1.9039999999999999</v>
      </c>
      <c r="AS124" s="35">
        <f t="shared" si="120"/>
        <v>0.761843790012804</v>
      </c>
      <c r="AT124" s="33" t="str">
        <f t="shared" si="121"/>
        <v>No</v>
      </c>
      <c r="AU124" s="20">
        <v>0.3493</v>
      </c>
      <c r="AV124" s="27">
        <f t="shared" si="122"/>
        <v>0.18279457768508864</v>
      </c>
      <c r="AW124" s="31" t="str">
        <f t="shared" si="123"/>
        <v>No</v>
      </c>
      <c r="AX124" s="19">
        <v>0</v>
      </c>
      <c r="AY124" s="35">
        <f t="shared" si="124"/>
        <v>0</v>
      </c>
      <c r="AZ124" s="33" t="str">
        <f t="shared" si="125"/>
        <v>No</v>
      </c>
      <c r="BA124" s="20">
        <v>0</v>
      </c>
      <c r="BB124" s="27">
        <f t="shared" si="126"/>
        <v>0</v>
      </c>
      <c r="BC124" s="31" t="str">
        <f t="shared" si="127"/>
        <v>No</v>
      </c>
      <c r="BD124" s="19">
        <v>0</v>
      </c>
      <c r="BE124" s="35">
        <f t="shared" si="128"/>
        <v>0</v>
      </c>
      <c r="BF124" s="33" t="str">
        <f t="shared" si="129"/>
        <v>No</v>
      </c>
      <c r="BG124" s="20">
        <v>1.4514</v>
      </c>
      <c r="BH124" s="27">
        <f t="shared" si="130"/>
        <v>0.43209019947961835</v>
      </c>
      <c r="BI124" s="31" t="str">
        <f t="shared" si="131"/>
        <v>No</v>
      </c>
      <c r="BJ124" s="19">
        <v>0.1227</v>
      </c>
      <c r="BK124" s="35">
        <f t="shared" si="132"/>
        <v>4.9079999999999999E-2</v>
      </c>
      <c r="BL124" s="33" t="str">
        <f t="shared" si="133"/>
        <v>No</v>
      </c>
      <c r="BM124" s="20">
        <v>0.30530000000000002</v>
      </c>
      <c r="BN124" s="27">
        <f t="shared" si="134"/>
        <v>0.2736745043798986</v>
      </c>
      <c r="BO124" s="31" t="str">
        <f t="shared" si="135"/>
        <v>No</v>
      </c>
      <c r="BP124" s="44">
        <f t="shared" si="136"/>
        <v>17.75375</v>
      </c>
      <c r="BQ124" s="45">
        <f t="shared" si="137"/>
        <v>0</v>
      </c>
      <c r="BR124" s="44" t="str">
        <f t="shared" si="138"/>
        <v>No</v>
      </c>
      <c r="BS124" s="19">
        <v>1.6999999999999999E-3</v>
      </c>
      <c r="BT124" s="35">
        <f t="shared" si="139"/>
        <v>2.6988410858866485E-3</v>
      </c>
      <c r="BU124" s="33" t="str">
        <f t="shared" si="140"/>
        <v>No</v>
      </c>
      <c r="BV124" s="20">
        <v>2.2627999999999999</v>
      </c>
      <c r="BW124" s="27">
        <f t="shared" si="141"/>
        <v>0.6552222043959568</v>
      </c>
      <c r="BX124" s="31" t="str">
        <f t="shared" si="142"/>
        <v>No</v>
      </c>
      <c r="BY124" s="19">
        <v>2.5</v>
      </c>
      <c r="BZ124" s="35">
        <f t="shared" si="143"/>
        <v>1</v>
      </c>
      <c r="CA124" s="33" t="str">
        <f t="shared" si="144"/>
        <v>Yes</v>
      </c>
      <c r="CB124" s="20">
        <v>3.7000000000000002E-3</v>
      </c>
      <c r="CC124" s="27">
        <f t="shared" si="145"/>
        <v>7.323832145684878E-3</v>
      </c>
      <c r="CD124" s="31" t="str">
        <f t="shared" si="146"/>
        <v>No</v>
      </c>
      <c r="CE124" s="19">
        <v>9.5899999999999999E-2</v>
      </c>
      <c r="CF124" s="35">
        <f t="shared" si="147"/>
        <v>4.7906430249946591E-2</v>
      </c>
      <c r="CG124" s="33" t="str">
        <f t="shared" si="148"/>
        <v>No</v>
      </c>
      <c r="CH124" s="20">
        <v>3.2500000000000001E-2</v>
      </c>
      <c r="CI124" s="27">
        <f t="shared" si="149"/>
        <v>4.6014127144298693E-2</v>
      </c>
      <c r="CJ124" s="31" t="str">
        <f t="shared" si="150"/>
        <v>No</v>
      </c>
      <c r="CK124" s="19">
        <v>0.1489</v>
      </c>
      <c r="CL124" s="35">
        <f t="shared" si="151"/>
        <v>0.10497003877335213</v>
      </c>
      <c r="CM124" s="33" t="str">
        <f t="shared" si="152"/>
        <v>No</v>
      </c>
      <c r="CN124" s="20">
        <v>1.4500000000000001E-2</v>
      </c>
      <c r="CO124" s="27">
        <f t="shared" si="153"/>
        <v>6.9745069745069749E-2</v>
      </c>
      <c r="CP124" s="31" t="str">
        <f t="shared" si="154"/>
        <v>No</v>
      </c>
      <c r="CQ124" s="19">
        <v>0.27429999999999999</v>
      </c>
      <c r="CR124" s="35">
        <f t="shared" si="155"/>
        <v>0.45164003364171568</v>
      </c>
      <c r="CS124" s="33" t="str">
        <f t="shared" si="156"/>
        <v>No</v>
      </c>
      <c r="CT124" s="20">
        <v>5.3199999999999997E-2</v>
      </c>
      <c r="CU124" s="27">
        <f t="shared" si="157"/>
        <v>9.9105812220566303E-2</v>
      </c>
      <c r="CV124" s="31" t="str">
        <f t="shared" si="158"/>
        <v>No</v>
      </c>
      <c r="CW124" s="47">
        <f t="shared" si="159"/>
        <v>13.46875</v>
      </c>
      <c r="CX124" s="48">
        <f t="shared" si="160"/>
        <v>0.51769136915813485</v>
      </c>
      <c r="CY124" s="47" t="str">
        <f t="shared" si="161"/>
        <v>No</v>
      </c>
      <c r="CZ124" s="19">
        <v>2.5</v>
      </c>
      <c r="DA124" s="35">
        <f t="shared" si="162"/>
        <v>1</v>
      </c>
      <c r="DB124" s="33" t="str">
        <f t="shared" si="163"/>
        <v>Yes</v>
      </c>
      <c r="DC124" s="20">
        <v>2.5</v>
      </c>
      <c r="DD124" s="27">
        <f t="shared" si="164"/>
        <v>1</v>
      </c>
      <c r="DE124" s="31" t="str">
        <f t="shared" si="165"/>
        <v>Yes</v>
      </c>
      <c r="DF124" s="19">
        <v>2.5</v>
      </c>
      <c r="DG124" s="35">
        <f t="shared" si="166"/>
        <v>1</v>
      </c>
      <c r="DH124" s="33" t="str">
        <f t="shared" si="167"/>
        <v>Yes</v>
      </c>
      <c r="DI124" s="20">
        <v>0</v>
      </c>
      <c r="DJ124" s="27">
        <f t="shared" si="168"/>
        <v>0</v>
      </c>
      <c r="DK124" s="31" t="str">
        <f t="shared" si="169"/>
        <v>No</v>
      </c>
      <c r="DL124" s="19">
        <v>0</v>
      </c>
      <c r="DM124" s="35">
        <f t="shared" si="170"/>
        <v>0</v>
      </c>
      <c r="DN124" s="33" t="str">
        <f t="shared" si="171"/>
        <v>No</v>
      </c>
      <c r="DO124" s="20">
        <v>0</v>
      </c>
      <c r="DP124" s="27">
        <f t="shared" si="172"/>
        <v>0</v>
      </c>
      <c r="DQ124" s="31" t="str">
        <f t="shared" si="173"/>
        <v>No</v>
      </c>
      <c r="DR124" s="19">
        <v>0</v>
      </c>
      <c r="DS124" s="35">
        <f t="shared" si="174"/>
        <v>0</v>
      </c>
      <c r="DT124" s="33" t="str">
        <f t="shared" si="175"/>
        <v>No</v>
      </c>
      <c r="DU124" s="20">
        <v>0</v>
      </c>
      <c r="DV124" s="27">
        <f t="shared" si="176"/>
        <v>0</v>
      </c>
      <c r="DW124" s="31" t="str">
        <f t="shared" si="177"/>
        <v>No</v>
      </c>
      <c r="DX124" s="19">
        <v>0</v>
      </c>
      <c r="DY124" s="35">
        <f t="shared" si="178"/>
        <v>0</v>
      </c>
      <c r="DZ124" s="33" t="str">
        <f t="shared" si="179"/>
        <v>No</v>
      </c>
      <c r="EA124" s="20">
        <v>0</v>
      </c>
      <c r="EB124" s="27">
        <f t="shared" si="180"/>
        <v>0</v>
      </c>
      <c r="EC124" s="31" t="str">
        <f t="shared" si="181"/>
        <v>No</v>
      </c>
      <c r="ED124" s="50">
        <f t="shared" si="182"/>
        <v>18.75</v>
      </c>
      <c r="EE124" s="51">
        <f t="shared" si="183"/>
        <v>0.27995410323539865</v>
      </c>
      <c r="EF124" s="50" t="str">
        <f t="shared" si="184"/>
        <v>No</v>
      </c>
    </row>
    <row r="125" spans="1:136" x14ac:dyDescent="0.2">
      <c r="A125" s="3">
        <v>123</v>
      </c>
      <c r="B125" s="11" t="s">
        <v>48</v>
      </c>
      <c r="C125" s="11" t="s">
        <v>157</v>
      </c>
      <c r="D125" s="3">
        <v>3</v>
      </c>
      <c r="E125" s="19">
        <v>7.4999999999999997E-3</v>
      </c>
      <c r="F125" s="14">
        <f t="shared" si="185"/>
        <v>3.3482142857142856E-2</v>
      </c>
      <c r="G125" s="17" t="str">
        <f t="shared" si="94"/>
        <v>No</v>
      </c>
      <c r="H125" s="23">
        <v>0</v>
      </c>
      <c r="I125" s="27">
        <f t="shared" si="95"/>
        <v>0</v>
      </c>
      <c r="J125" s="31" t="str">
        <f t="shared" si="96"/>
        <v>No</v>
      </c>
      <c r="K125" s="30">
        <v>0</v>
      </c>
      <c r="L125" s="14">
        <f t="shared" si="97"/>
        <v>0</v>
      </c>
      <c r="M125" s="17" t="str">
        <f t="shared" si="98"/>
        <v>No</v>
      </c>
      <c r="N125" s="20">
        <v>0</v>
      </c>
      <c r="O125" s="27">
        <f t="shared" si="99"/>
        <v>0</v>
      </c>
      <c r="P125" s="31" t="str">
        <f t="shared" si="100"/>
        <v>No</v>
      </c>
      <c r="Q125" s="19">
        <v>0</v>
      </c>
      <c r="R125" s="14">
        <f t="shared" si="101"/>
        <v>0</v>
      </c>
      <c r="S125" s="17" t="str">
        <f t="shared" si="102"/>
        <v>No</v>
      </c>
      <c r="T125" s="20">
        <v>1.7567999999999999</v>
      </c>
      <c r="U125" s="27">
        <f t="shared" si="103"/>
        <v>0.88139674894641773</v>
      </c>
      <c r="V125" s="31" t="str">
        <f t="shared" si="104"/>
        <v>Yes</v>
      </c>
      <c r="W125" s="19">
        <v>1.1967000000000001</v>
      </c>
      <c r="X125" s="14">
        <f t="shared" si="105"/>
        <v>3.8424281562802781E-2</v>
      </c>
      <c r="Y125" s="17" t="str">
        <f t="shared" si="106"/>
        <v>No</v>
      </c>
      <c r="Z125" s="20">
        <v>0.17680000000000001</v>
      </c>
      <c r="AA125" s="27">
        <f t="shared" si="107"/>
        <v>0.14739474781158818</v>
      </c>
      <c r="AB125" s="31" t="str">
        <f t="shared" si="108"/>
        <v>No</v>
      </c>
      <c r="AC125" s="19">
        <v>0</v>
      </c>
      <c r="AD125" s="14">
        <f t="shared" si="109"/>
        <v>0</v>
      </c>
      <c r="AE125" s="17" t="str">
        <f t="shared" si="110"/>
        <v>No</v>
      </c>
      <c r="AF125" s="20">
        <v>0</v>
      </c>
      <c r="AG125" s="27">
        <f t="shared" si="111"/>
        <v>0</v>
      </c>
      <c r="AH125" s="31" t="str">
        <f t="shared" si="112"/>
        <v>No</v>
      </c>
      <c r="AI125" s="41">
        <f t="shared" si="113"/>
        <v>7.8445</v>
      </c>
      <c r="AJ125" s="42">
        <f t="shared" si="114"/>
        <v>0.29231232782369143</v>
      </c>
      <c r="AK125" s="41" t="str">
        <f t="shared" si="115"/>
        <v>No</v>
      </c>
      <c r="AL125" s="19">
        <v>2.375</v>
      </c>
      <c r="AM125" s="35">
        <f t="shared" si="116"/>
        <v>0.9729309002853932</v>
      </c>
      <c r="AN125" s="33" t="str">
        <f t="shared" si="117"/>
        <v>Yes</v>
      </c>
      <c r="AO125" s="20">
        <v>1.25</v>
      </c>
      <c r="AP125" s="27">
        <f t="shared" si="118"/>
        <v>0.5</v>
      </c>
      <c r="AQ125" s="31" t="str">
        <f t="shared" si="119"/>
        <v>Yes</v>
      </c>
      <c r="AR125" s="19">
        <v>2.3649</v>
      </c>
      <c r="AS125" s="35">
        <f t="shared" si="120"/>
        <v>0.94626280409731112</v>
      </c>
      <c r="AT125" s="33" t="str">
        <f t="shared" si="121"/>
        <v>No</v>
      </c>
      <c r="AU125" s="20">
        <v>0.44650000000000001</v>
      </c>
      <c r="AV125" s="27">
        <f t="shared" si="122"/>
        <v>0.28415015641293012</v>
      </c>
      <c r="AW125" s="31" t="str">
        <f t="shared" si="123"/>
        <v>No</v>
      </c>
      <c r="AX125" s="19">
        <v>5.1299999999999998E-2</v>
      </c>
      <c r="AY125" s="35">
        <f t="shared" si="124"/>
        <v>8.6073825503355711E-2</v>
      </c>
      <c r="AZ125" s="33" t="str">
        <f t="shared" si="125"/>
        <v>No</v>
      </c>
      <c r="BA125" s="20">
        <v>0</v>
      </c>
      <c r="BB125" s="27">
        <f t="shared" si="126"/>
        <v>0</v>
      </c>
      <c r="BC125" s="31" t="str">
        <f t="shared" si="127"/>
        <v>No</v>
      </c>
      <c r="BD125" s="19">
        <v>0</v>
      </c>
      <c r="BE125" s="35">
        <f t="shared" si="128"/>
        <v>0</v>
      </c>
      <c r="BF125" s="33" t="str">
        <f t="shared" si="129"/>
        <v>No</v>
      </c>
      <c r="BG125" s="20">
        <v>1.4637</v>
      </c>
      <c r="BH125" s="27">
        <f t="shared" si="130"/>
        <v>0.43920208152645268</v>
      </c>
      <c r="BI125" s="31" t="str">
        <f t="shared" si="131"/>
        <v>No</v>
      </c>
      <c r="BJ125" s="19">
        <v>0.21210000000000001</v>
      </c>
      <c r="BK125" s="35">
        <f t="shared" si="132"/>
        <v>8.4839999999999999E-2</v>
      </c>
      <c r="BL125" s="33" t="str">
        <f t="shared" si="133"/>
        <v>No</v>
      </c>
      <c r="BM125" s="20">
        <v>0.28810000000000002</v>
      </c>
      <c r="BN125" s="27">
        <f t="shared" si="134"/>
        <v>0.25781466113416324</v>
      </c>
      <c r="BO125" s="31" t="str">
        <f t="shared" si="135"/>
        <v>No</v>
      </c>
      <c r="BP125" s="44">
        <f t="shared" si="136"/>
        <v>21.129000000000001</v>
      </c>
      <c r="BQ125" s="45">
        <f t="shared" si="137"/>
        <v>0.27277502778058399</v>
      </c>
      <c r="BR125" s="44" t="str">
        <f t="shared" si="138"/>
        <v>No</v>
      </c>
      <c r="BS125" s="19">
        <v>0</v>
      </c>
      <c r="BT125" s="35">
        <f t="shared" si="139"/>
        <v>0</v>
      </c>
      <c r="BU125" s="33" t="str">
        <f t="shared" si="140"/>
        <v>No</v>
      </c>
      <c r="BV125" s="20">
        <v>2.3894000000000002</v>
      </c>
      <c r="BW125" s="27">
        <f t="shared" si="141"/>
        <v>0.85833467030322508</v>
      </c>
      <c r="BX125" s="31" t="str">
        <f t="shared" si="142"/>
        <v>No</v>
      </c>
      <c r="BY125" s="19">
        <v>1.25</v>
      </c>
      <c r="BZ125" s="35">
        <f t="shared" si="143"/>
        <v>0.5</v>
      </c>
      <c r="CA125" s="33" t="str">
        <f t="shared" si="144"/>
        <v>Yes</v>
      </c>
      <c r="CB125" s="20">
        <v>1.0500000000000001E-2</v>
      </c>
      <c r="CC125" s="27">
        <f t="shared" si="145"/>
        <v>2.0783847980997628E-2</v>
      </c>
      <c r="CD125" s="31" t="str">
        <f t="shared" si="146"/>
        <v>No</v>
      </c>
      <c r="CE125" s="19">
        <v>0.2074</v>
      </c>
      <c r="CF125" s="35">
        <f t="shared" si="147"/>
        <v>0.1074556718649861</v>
      </c>
      <c r="CG125" s="33" t="str">
        <f t="shared" si="148"/>
        <v>No</v>
      </c>
      <c r="CH125" s="20">
        <v>2.4500000000000001E-2</v>
      </c>
      <c r="CI125" s="27">
        <f t="shared" si="149"/>
        <v>2.9868819374369325E-2</v>
      </c>
      <c r="CJ125" s="31" t="str">
        <f t="shared" si="150"/>
        <v>No</v>
      </c>
      <c r="CK125" s="19">
        <v>0</v>
      </c>
      <c r="CL125" s="35">
        <f t="shared" si="151"/>
        <v>0</v>
      </c>
      <c r="CM125" s="33" t="str">
        <f t="shared" si="152"/>
        <v>No</v>
      </c>
      <c r="CN125" s="20">
        <v>0</v>
      </c>
      <c r="CO125" s="27">
        <f t="shared" si="153"/>
        <v>0</v>
      </c>
      <c r="CP125" s="31" t="str">
        <f t="shared" si="154"/>
        <v>No</v>
      </c>
      <c r="CQ125" s="19">
        <v>0.3931</v>
      </c>
      <c r="CR125" s="35">
        <f t="shared" si="155"/>
        <v>0.70142977291841879</v>
      </c>
      <c r="CS125" s="33" t="str">
        <f t="shared" si="156"/>
        <v>Yes</v>
      </c>
      <c r="CT125" s="20">
        <v>2.6599999999999999E-2</v>
      </c>
      <c r="CU125" s="27">
        <f t="shared" si="157"/>
        <v>4.9552906110283151E-2</v>
      </c>
      <c r="CV125" s="31" t="str">
        <f t="shared" si="158"/>
        <v>No</v>
      </c>
      <c r="CW125" s="47">
        <f t="shared" si="159"/>
        <v>10.753749999999998</v>
      </c>
      <c r="CX125" s="48">
        <f t="shared" si="160"/>
        <v>0.32565911622725574</v>
      </c>
      <c r="CY125" s="47" t="str">
        <f t="shared" si="161"/>
        <v>No</v>
      </c>
      <c r="CZ125" s="19">
        <v>2.5</v>
      </c>
      <c r="DA125" s="35">
        <f t="shared" si="162"/>
        <v>1</v>
      </c>
      <c r="DB125" s="33" t="str">
        <f t="shared" si="163"/>
        <v>Yes</v>
      </c>
      <c r="DC125" s="20">
        <v>0</v>
      </c>
      <c r="DD125" s="27">
        <f t="shared" si="164"/>
        <v>0</v>
      </c>
      <c r="DE125" s="31" t="str">
        <f t="shared" si="165"/>
        <v>No</v>
      </c>
      <c r="DF125" s="19">
        <v>0</v>
      </c>
      <c r="DG125" s="35">
        <f t="shared" si="166"/>
        <v>0</v>
      </c>
      <c r="DH125" s="33" t="str">
        <f t="shared" si="167"/>
        <v>No</v>
      </c>
      <c r="DI125" s="20">
        <v>0</v>
      </c>
      <c r="DJ125" s="27">
        <f t="shared" si="168"/>
        <v>0</v>
      </c>
      <c r="DK125" s="31" t="str">
        <f t="shared" si="169"/>
        <v>No</v>
      </c>
      <c r="DL125" s="19">
        <v>2E-3</v>
      </c>
      <c r="DM125" s="35">
        <f t="shared" si="170"/>
        <v>2.2471910112359553E-2</v>
      </c>
      <c r="DN125" s="33" t="str">
        <f t="shared" si="171"/>
        <v>No</v>
      </c>
      <c r="DO125" s="20">
        <v>1.25</v>
      </c>
      <c r="DP125" s="27">
        <f t="shared" si="172"/>
        <v>0.5</v>
      </c>
      <c r="DQ125" s="31" t="str">
        <f t="shared" si="173"/>
        <v>Yes</v>
      </c>
      <c r="DR125" s="19">
        <v>0.92059999999999997</v>
      </c>
      <c r="DS125" s="35">
        <f t="shared" si="174"/>
        <v>0.5658962380132776</v>
      </c>
      <c r="DT125" s="33" t="str">
        <f t="shared" si="175"/>
        <v>No</v>
      </c>
      <c r="DU125" s="20">
        <v>0.98780000000000001</v>
      </c>
      <c r="DV125" s="27">
        <f t="shared" si="176"/>
        <v>0.71907985731964774</v>
      </c>
      <c r="DW125" s="31" t="str">
        <f t="shared" si="177"/>
        <v>No</v>
      </c>
      <c r="DX125" s="19">
        <v>4.7E-2</v>
      </c>
      <c r="DY125" s="35">
        <f t="shared" si="178"/>
        <v>0.1152243196861976</v>
      </c>
      <c r="DZ125" s="33" t="str">
        <f t="shared" si="179"/>
        <v>No</v>
      </c>
      <c r="EA125" s="20">
        <v>1</v>
      </c>
      <c r="EB125" s="27">
        <f t="shared" si="180"/>
        <v>0.50484652665589669</v>
      </c>
      <c r="EC125" s="31" t="str">
        <f t="shared" si="181"/>
        <v>No</v>
      </c>
      <c r="ED125" s="50">
        <f t="shared" si="182"/>
        <v>16.7685</v>
      </c>
      <c r="EE125" s="51">
        <f t="shared" si="183"/>
        <v>0.21590872361744073</v>
      </c>
      <c r="EF125" s="50" t="str">
        <f t="shared" si="184"/>
        <v>No</v>
      </c>
    </row>
    <row r="126" spans="1:136" x14ac:dyDescent="0.2">
      <c r="A126" s="3">
        <v>124</v>
      </c>
      <c r="B126" s="11" t="s">
        <v>59</v>
      </c>
      <c r="C126" s="11" t="s">
        <v>118</v>
      </c>
      <c r="D126" s="3">
        <v>3</v>
      </c>
      <c r="E126" s="19">
        <v>1.38E-2</v>
      </c>
      <c r="F126" s="14">
        <f t="shared" si="185"/>
        <v>6.1607142857142853E-2</v>
      </c>
      <c r="G126" s="17" t="str">
        <f t="shared" si="94"/>
        <v>No</v>
      </c>
      <c r="H126" s="23">
        <v>5.7999999999999996E-3</v>
      </c>
      <c r="I126" s="27">
        <f t="shared" si="95"/>
        <v>4.635920390056749E-3</v>
      </c>
      <c r="J126" s="31" t="str">
        <f t="shared" si="96"/>
        <v>No</v>
      </c>
      <c r="K126" s="30">
        <v>0</v>
      </c>
      <c r="L126" s="14">
        <f t="shared" si="97"/>
        <v>0</v>
      </c>
      <c r="M126" s="17" t="str">
        <f t="shared" si="98"/>
        <v>No</v>
      </c>
      <c r="N126" s="20">
        <v>3.3399999999999999E-2</v>
      </c>
      <c r="O126" s="27">
        <f t="shared" si="99"/>
        <v>9.5129592708630015E-2</v>
      </c>
      <c r="P126" s="31" t="str">
        <f t="shared" si="100"/>
        <v>No</v>
      </c>
      <c r="Q126" s="19">
        <v>1.0699999999999999E-2</v>
      </c>
      <c r="R126" s="14">
        <f t="shared" si="101"/>
        <v>4.1666666666666671E-2</v>
      </c>
      <c r="S126" s="17" t="str">
        <f t="shared" si="102"/>
        <v>No</v>
      </c>
      <c r="T126" s="20">
        <v>0.54049999999999998</v>
      </c>
      <c r="U126" s="27">
        <f t="shared" si="103"/>
        <v>0.27117198474814369</v>
      </c>
      <c r="V126" s="31" t="str">
        <f t="shared" si="104"/>
        <v>Yes</v>
      </c>
      <c r="W126" s="19">
        <v>1.885</v>
      </c>
      <c r="X126" s="14">
        <f t="shared" si="105"/>
        <v>0.59404262189215362</v>
      </c>
      <c r="Y126" s="17" t="str">
        <f t="shared" si="106"/>
        <v>No</v>
      </c>
      <c r="Z126" s="20">
        <v>2.53E-2</v>
      </c>
      <c r="AA126" s="27">
        <f t="shared" si="107"/>
        <v>2.1092121717382242E-2</v>
      </c>
      <c r="AB126" s="31" t="str">
        <f t="shared" si="108"/>
        <v>No</v>
      </c>
      <c r="AC126" s="19">
        <v>2.8299999999999999E-2</v>
      </c>
      <c r="AD126" s="14">
        <f t="shared" si="109"/>
        <v>7.22860791826309E-2</v>
      </c>
      <c r="AE126" s="17" t="str">
        <f t="shared" si="110"/>
        <v>Yes</v>
      </c>
      <c r="AF126" s="20">
        <v>3.0000000000000001E-3</v>
      </c>
      <c r="AG126" s="27">
        <f t="shared" si="111"/>
        <v>2.3291925465838512E-2</v>
      </c>
      <c r="AH126" s="31" t="str">
        <f t="shared" si="112"/>
        <v>No</v>
      </c>
      <c r="AI126" s="41">
        <f t="shared" si="113"/>
        <v>6.3645000000000014</v>
      </c>
      <c r="AJ126" s="42">
        <f t="shared" si="114"/>
        <v>0.16490185950413233</v>
      </c>
      <c r="AK126" s="41" t="str">
        <f t="shared" si="115"/>
        <v>No</v>
      </c>
      <c r="AL126" s="19">
        <v>2.3437999999999999</v>
      </c>
      <c r="AM126" s="35">
        <f t="shared" si="116"/>
        <v>0.94594828331747816</v>
      </c>
      <c r="AN126" s="33" t="str">
        <f t="shared" si="117"/>
        <v>Yes</v>
      </c>
      <c r="AO126" s="20">
        <v>1.875</v>
      </c>
      <c r="AP126" s="27">
        <f t="shared" si="118"/>
        <v>0.75</v>
      </c>
      <c r="AQ126" s="31" t="str">
        <f t="shared" si="119"/>
        <v>Yes</v>
      </c>
      <c r="AR126" s="19">
        <v>2.3809999999999998</v>
      </c>
      <c r="AS126" s="35">
        <f t="shared" si="120"/>
        <v>0.95270486555697809</v>
      </c>
      <c r="AT126" s="33" t="str">
        <f t="shared" si="121"/>
        <v>No</v>
      </c>
      <c r="AU126" s="20">
        <v>1.0884</v>
      </c>
      <c r="AV126" s="27">
        <f t="shared" si="122"/>
        <v>0.95349322210636078</v>
      </c>
      <c r="AW126" s="31" t="str">
        <f t="shared" si="123"/>
        <v>Yes</v>
      </c>
      <c r="AX126" s="19">
        <v>5.0700000000000002E-2</v>
      </c>
      <c r="AY126" s="35">
        <f t="shared" si="124"/>
        <v>8.5067114093959742E-2</v>
      </c>
      <c r="AZ126" s="33" t="str">
        <f t="shared" si="125"/>
        <v>No</v>
      </c>
      <c r="BA126" s="20">
        <v>8.8099999999999998E-2</v>
      </c>
      <c r="BB126" s="27">
        <f t="shared" si="126"/>
        <v>0.13429878048780486</v>
      </c>
      <c r="BC126" s="31" t="str">
        <f t="shared" si="127"/>
        <v>No</v>
      </c>
      <c r="BD126" s="19">
        <v>8.8099999999999998E-2</v>
      </c>
      <c r="BE126" s="35">
        <f t="shared" si="128"/>
        <v>0.13429878048780486</v>
      </c>
      <c r="BF126" s="33" t="str">
        <f t="shared" si="129"/>
        <v>No</v>
      </c>
      <c r="BG126" s="20">
        <v>1.4514</v>
      </c>
      <c r="BH126" s="27">
        <f t="shared" si="130"/>
        <v>0.43209019947961835</v>
      </c>
      <c r="BI126" s="31" t="str">
        <f t="shared" si="131"/>
        <v>No</v>
      </c>
      <c r="BJ126" s="19">
        <v>0.53449999999999998</v>
      </c>
      <c r="BK126" s="35">
        <f t="shared" si="132"/>
        <v>0.21379999999999999</v>
      </c>
      <c r="BL126" s="33" t="str">
        <f t="shared" si="133"/>
        <v>No</v>
      </c>
      <c r="BM126" s="20">
        <v>6.88E-2</v>
      </c>
      <c r="BN126" s="27">
        <f t="shared" si="134"/>
        <v>5.5601659751037341E-2</v>
      </c>
      <c r="BO126" s="31" t="str">
        <f t="shared" si="135"/>
        <v>No</v>
      </c>
      <c r="BP126" s="44">
        <f t="shared" si="136"/>
        <v>24.924500000000002</v>
      </c>
      <c r="BQ126" s="45">
        <f t="shared" si="137"/>
        <v>0.57951308212950814</v>
      </c>
      <c r="BR126" s="44" t="str">
        <f t="shared" si="138"/>
        <v>No</v>
      </c>
      <c r="BS126" s="19">
        <v>1.1000000000000001E-3</v>
      </c>
      <c r="BT126" s="35">
        <f t="shared" si="139"/>
        <v>1.746308937926655E-3</v>
      </c>
      <c r="BU126" s="33" t="str">
        <f t="shared" si="140"/>
        <v>No</v>
      </c>
      <c r="BV126" s="20">
        <v>2.3828</v>
      </c>
      <c r="BW126" s="27">
        <f t="shared" si="141"/>
        <v>0.84774586876303548</v>
      </c>
      <c r="BX126" s="31" t="str">
        <f t="shared" si="142"/>
        <v>No</v>
      </c>
      <c r="BY126" s="19">
        <v>2.5</v>
      </c>
      <c r="BZ126" s="35">
        <f t="shared" si="143"/>
        <v>1</v>
      </c>
      <c r="CA126" s="33" t="str">
        <f t="shared" si="144"/>
        <v>Yes</v>
      </c>
      <c r="CB126" s="20">
        <v>8.9999999999999993E-3</v>
      </c>
      <c r="CC126" s="27">
        <f t="shared" si="145"/>
        <v>1.7814726840855107E-2</v>
      </c>
      <c r="CD126" s="31" t="str">
        <f t="shared" si="146"/>
        <v>No</v>
      </c>
      <c r="CE126" s="19">
        <v>1.2800000000000001E-2</v>
      </c>
      <c r="CF126" s="35">
        <f t="shared" si="147"/>
        <v>3.5248878444776761E-3</v>
      </c>
      <c r="CG126" s="33" t="str">
        <f t="shared" si="148"/>
        <v>No</v>
      </c>
      <c r="CH126" s="20">
        <v>0.1002</v>
      </c>
      <c r="CI126" s="27">
        <f t="shared" si="149"/>
        <v>0.18264379414732593</v>
      </c>
      <c r="CJ126" s="31" t="str">
        <f t="shared" si="150"/>
        <v>No</v>
      </c>
      <c r="CK126" s="19">
        <v>0.42920000000000003</v>
      </c>
      <c r="CL126" s="35">
        <f t="shared" si="151"/>
        <v>0.30257314064152274</v>
      </c>
      <c r="CM126" s="33" t="str">
        <f t="shared" si="152"/>
        <v>No</v>
      </c>
      <c r="CN126" s="20">
        <v>0</v>
      </c>
      <c r="CO126" s="27">
        <f t="shared" si="153"/>
        <v>0</v>
      </c>
      <c r="CP126" s="31" t="str">
        <f t="shared" si="154"/>
        <v>No</v>
      </c>
      <c r="CQ126" s="19">
        <v>0.17860000000000001</v>
      </c>
      <c r="CR126" s="35">
        <f t="shared" si="155"/>
        <v>0.25042052144659377</v>
      </c>
      <c r="CS126" s="33" t="str">
        <f t="shared" si="156"/>
        <v>No</v>
      </c>
      <c r="CT126" s="20">
        <v>0</v>
      </c>
      <c r="CU126" s="27">
        <f t="shared" si="157"/>
        <v>0</v>
      </c>
      <c r="CV126" s="31" t="str">
        <f t="shared" si="158"/>
        <v>No</v>
      </c>
      <c r="CW126" s="47">
        <f t="shared" si="159"/>
        <v>14.034250000000002</v>
      </c>
      <c r="CX126" s="48">
        <f t="shared" si="160"/>
        <v>0.55768924725478775</v>
      </c>
      <c r="CY126" s="47" t="str">
        <f t="shared" si="161"/>
        <v>No</v>
      </c>
      <c r="CZ126" s="19">
        <v>2.5</v>
      </c>
      <c r="DA126" s="35">
        <f t="shared" si="162"/>
        <v>1</v>
      </c>
      <c r="DB126" s="33" t="str">
        <f t="shared" si="163"/>
        <v>Yes</v>
      </c>
      <c r="DC126" s="20">
        <v>2.5</v>
      </c>
      <c r="DD126" s="27">
        <f t="shared" si="164"/>
        <v>1</v>
      </c>
      <c r="DE126" s="31" t="str">
        <f t="shared" si="165"/>
        <v>Yes</v>
      </c>
      <c r="DF126" s="19">
        <v>0</v>
      </c>
      <c r="DG126" s="35">
        <f t="shared" si="166"/>
        <v>0</v>
      </c>
      <c r="DH126" s="33" t="str">
        <f t="shared" si="167"/>
        <v>No</v>
      </c>
      <c r="DI126" s="20">
        <v>0</v>
      </c>
      <c r="DJ126" s="27">
        <f t="shared" si="168"/>
        <v>0</v>
      </c>
      <c r="DK126" s="31" t="str">
        <f t="shared" si="169"/>
        <v>No</v>
      </c>
      <c r="DL126" s="19">
        <v>0</v>
      </c>
      <c r="DM126" s="35">
        <f t="shared" si="170"/>
        <v>0</v>
      </c>
      <c r="DN126" s="33" t="str">
        <f t="shared" si="171"/>
        <v>No</v>
      </c>
      <c r="DO126" s="20">
        <v>0</v>
      </c>
      <c r="DP126" s="27">
        <f t="shared" si="172"/>
        <v>0</v>
      </c>
      <c r="DQ126" s="31" t="str">
        <f t="shared" si="173"/>
        <v>No</v>
      </c>
      <c r="DR126" s="19">
        <v>0</v>
      </c>
      <c r="DS126" s="35">
        <f t="shared" si="174"/>
        <v>0</v>
      </c>
      <c r="DT126" s="33" t="str">
        <f t="shared" si="175"/>
        <v>No</v>
      </c>
      <c r="DU126" s="20">
        <v>0</v>
      </c>
      <c r="DV126" s="27">
        <f t="shared" si="176"/>
        <v>0</v>
      </c>
      <c r="DW126" s="31" t="str">
        <f t="shared" si="177"/>
        <v>No</v>
      </c>
      <c r="DX126" s="19">
        <v>1.24E-2</v>
      </c>
      <c r="DY126" s="35">
        <f t="shared" si="178"/>
        <v>3.0399607746996814E-2</v>
      </c>
      <c r="DZ126" s="33" t="str">
        <f t="shared" si="179"/>
        <v>No</v>
      </c>
      <c r="EA126" s="20">
        <v>0.05</v>
      </c>
      <c r="EB126" s="27">
        <f t="shared" si="180"/>
        <v>2.5242326332794832E-2</v>
      </c>
      <c r="EC126" s="31" t="str">
        <f t="shared" si="181"/>
        <v>No</v>
      </c>
      <c r="ED126" s="50">
        <f t="shared" si="182"/>
        <v>12.656000000000001</v>
      </c>
      <c r="EE126" s="51">
        <f t="shared" si="183"/>
        <v>8.2985875432302292E-2</v>
      </c>
      <c r="EF126" s="50" t="str">
        <f t="shared" si="184"/>
        <v>No</v>
      </c>
    </row>
    <row r="127" spans="1:136" x14ac:dyDescent="0.2">
      <c r="A127" s="3">
        <v>125</v>
      </c>
      <c r="B127" s="11" t="s">
        <v>48</v>
      </c>
      <c r="C127" s="11" t="s">
        <v>158</v>
      </c>
      <c r="D127" s="3">
        <v>3</v>
      </c>
      <c r="E127" s="19">
        <v>1.0500000000000001E-2</v>
      </c>
      <c r="F127" s="14">
        <f t="shared" si="185"/>
        <v>4.6875E-2</v>
      </c>
      <c r="G127" s="17" t="str">
        <f t="shared" si="94"/>
        <v>No</v>
      </c>
      <c r="H127" s="23">
        <v>0</v>
      </c>
      <c r="I127" s="27">
        <f t="shared" si="95"/>
        <v>0</v>
      </c>
      <c r="J127" s="31" t="str">
        <f t="shared" si="96"/>
        <v>No</v>
      </c>
      <c r="K127" s="30">
        <v>0</v>
      </c>
      <c r="L127" s="14">
        <f t="shared" si="97"/>
        <v>0</v>
      </c>
      <c r="M127" s="17" t="str">
        <f t="shared" si="98"/>
        <v>No</v>
      </c>
      <c r="N127" s="20">
        <v>0</v>
      </c>
      <c r="O127" s="27">
        <f t="shared" si="99"/>
        <v>0</v>
      </c>
      <c r="P127" s="31" t="str">
        <f t="shared" si="100"/>
        <v>No</v>
      </c>
      <c r="Q127" s="19">
        <v>0</v>
      </c>
      <c r="R127" s="14">
        <f t="shared" si="101"/>
        <v>0</v>
      </c>
      <c r="S127" s="17" t="str">
        <f t="shared" si="102"/>
        <v>No</v>
      </c>
      <c r="T127" s="20">
        <v>1.7567999999999999</v>
      </c>
      <c r="U127" s="27">
        <f t="shared" si="103"/>
        <v>0.88139674894641773</v>
      </c>
      <c r="V127" s="31" t="str">
        <f t="shared" si="104"/>
        <v>Yes</v>
      </c>
      <c r="W127" s="19">
        <v>1.5971</v>
      </c>
      <c r="X127" s="14">
        <f t="shared" si="105"/>
        <v>0.3616402970616725</v>
      </c>
      <c r="Y127" s="17" t="str">
        <f t="shared" si="106"/>
        <v>No</v>
      </c>
      <c r="Z127" s="20">
        <v>0.1641</v>
      </c>
      <c r="AA127" s="27">
        <f t="shared" si="107"/>
        <v>0.13680700291788245</v>
      </c>
      <c r="AB127" s="31" t="str">
        <f t="shared" si="108"/>
        <v>No</v>
      </c>
      <c r="AC127" s="19">
        <v>0</v>
      </c>
      <c r="AD127" s="14">
        <f t="shared" si="109"/>
        <v>0</v>
      </c>
      <c r="AE127" s="17" t="str">
        <f t="shared" si="110"/>
        <v>No</v>
      </c>
      <c r="AF127" s="20">
        <v>0</v>
      </c>
      <c r="AG127" s="27">
        <f t="shared" si="111"/>
        <v>0</v>
      </c>
      <c r="AH127" s="31" t="str">
        <f t="shared" si="112"/>
        <v>No</v>
      </c>
      <c r="AI127" s="41">
        <f t="shared" si="113"/>
        <v>8.8212499999999991</v>
      </c>
      <c r="AJ127" s="42">
        <f t="shared" si="114"/>
        <v>0.37639893250688694</v>
      </c>
      <c r="AK127" s="41" t="str">
        <f t="shared" si="115"/>
        <v>No</v>
      </c>
      <c r="AL127" s="19">
        <v>1.25</v>
      </c>
      <c r="AM127" s="35">
        <f t="shared" si="116"/>
        <v>0</v>
      </c>
      <c r="AN127" s="33" t="str">
        <f t="shared" si="117"/>
        <v>No</v>
      </c>
      <c r="AO127" s="20">
        <v>1.25</v>
      </c>
      <c r="AP127" s="27">
        <f t="shared" si="118"/>
        <v>0.5</v>
      </c>
      <c r="AQ127" s="31" t="str">
        <f t="shared" si="119"/>
        <v>Yes</v>
      </c>
      <c r="AR127" s="19">
        <v>2.3892000000000002</v>
      </c>
      <c r="AS127" s="35">
        <f t="shared" si="120"/>
        <v>0.95598591549295775</v>
      </c>
      <c r="AT127" s="33" t="str">
        <f t="shared" si="121"/>
        <v>No</v>
      </c>
      <c r="AU127" s="20">
        <v>0.57410000000000005</v>
      </c>
      <c r="AV127" s="27">
        <f t="shared" si="122"/>
        <v>0.41720542231491142</v>
      </c>
      <c r="AW127" s="31" t="str">
        <f t="shared" si="123"/>
        <v>No</v>
      </c>
      <c r="AX127" s="19">
        <v>1.95E-2</v>
      </c>
      <c r="AY127" s="35">
        <f t="shared" si="124"/>
        <v>3.2718120805369129E-2</v>
      </c>
      <c r="AZ127" s="33" t="str">
        <f t="shared" si="125"/>
        <v>No</v>
      </c>
      <c r="BA127" s="20">
        <v>7.1800000000000003E-2</v>
      </c>
      <c r="BB127" s="27">
        <f t="shared" si="126"/>
        <v>0.10945121951219512</v>
      </c>
      <c r="BC127" s="31" t="str">
        <f t="shared" si="127"/>
        <v>No</v>
      </c>
      <c r="BD127" s="19">
        <v>7.1800000000000003E-2</v>
      </c>
      <c r="BE127" s="35">
        <f t="shared" si="128"/>
        <v>0.10945121951219512</v>
      </c>
      <c r="BF127" s="33" t="str">
        <f t="shared" si="129"/>
        <v>No</v>
      </c>
      <c r="BG127" s="20">
        <v>1.4637</v>
      </c>
      <c r="BH127" s="27">
        <f t="shared" si="130"/>
        <v>0.43920208152645268</v>
      </c>
      <c r="BI127" s="31" t="str">
        <f t="shared" si="131"/>
        <v>No</v>
      </c>
      <c r="BJ127" s="19">
        <v>0.2147</v>
      </c>
      <c r="BK127" s="35">
        <f t="shared" si="132"/>
        <v>8.5879999999999998E-2</v>
      </c>
      <c r="BL127" s="33" t="str">
        <f t="shared" si="133"/>
        <v>No</v>
      </c>
      <c r="BM127" s="20">
        <v>0.3458</v>
      </c>
      <c r="BN127" s="27">
        <f t="shared" si="134"/>
        <v>0.31101890272014754</v>
      </c>
      <c r="BO127" s="31" t="str">
        <f t="shared" si="135"/>
        <v>No</v>
      </c>
      <c r="BP127" s="44">
        <f t="shared" si="136"/>
        <v>19.126500000000004</v>
      </c>
      <c r="BQ127" s="45">
        <f t="shared" si="137"/>
        <v>0.11094049904030737</v>
      </c>
      <c r="BR127" s="44" t="str">
        <f t="shared" si="138"/>
        <v>No</v>
      </c>
      <c r="BS127" s="19">
        <v>2.8999999999999998E-3</v>
      </c>
      <c r="BT127" s="35">
        <f t="shared" si="139"/>
        <v>4.6039053818066359E-3</v>
      </c>
      <c r="BU127" s="33" t="str">
        <f t="shared" si="140"/>
        <v>No</v>
      </c>
      <c r="BV127" s="20">
        <v>2.3961999999999999</v>
      </c>
      <c r="BW127" s="27">
        <f t="shared" si="141"/>
        <v>0.869244344617359</v>
      </c>
      <c r="BX127" s="31" t="str">
        <f t="shared" si="142"/>
        <v>No</v>
      </c>
      <c r="BY127" s="19">
        <v>1.25</v>
      </c>
      <c r="BZ127" s="35">
        <f t="shared" si="143"/>
        <v>0.5</v>
      </c>
      <c r="CA127" s="33" t="str">
        <f t="shared" si="144"/>
        <v>Yes</v>
      </c>
      <c r="CB127" s="20">
        <v>1.5E-3</v>
      </c>
      <c r="CC127" s="27">
        <f t="shared" si="145"/>
        <v>2.9691211401425182E-3</v>
      </c>
      <c r="CD127" s="31" t="str">
        <f t="shared" si="146"/>
        <v>No</v>
      </c>
      <c r="CE127" s="19">
        <v>5.6000000000000001E-2</v>
      </c>
      <c r="CF127" s="35">
        <f t="shared" si="147"/>
        <v>2.6596881008331553E-2</v>
      </c>
      <c r="CG127" s="33" t="str">
        <f t="shared" si="148"/>
        <v>No</v>
      </c>
      <c r="CH127" s="20">
        <v>3.5900000000000001E-2</v>
      </c>
      <c r="CI127" s="27">
        <f t="shared" si="149"/>
        <v>5.2875882946518668E-2</v>
      </c>
      <c r="CJ127" s="31" t="str">
        <f t="shared" si="150"/>
        <v>No</v>
      </c>
      <c r="CK127" s="19">
        <v>0.14280000000000001</v>
      </c>
      <c r="CL127" s="35">
        <f t="shared" si="151"/>
        <v>0.10066972153683469</v>
      </c>
      <c r="CM127" s="33" t="str">
        <f t="shared" si="152"/>
        <v>No</v>
      </c>
      <c r="CN127" s="20">
        <v>0</v>
      </c>
      <c r="CO127" s="27">
        <f t="shared" si="153"/>
        <v>0</v>
      </c>
      <c r="CP127" s="31" t="str">
        <f t="shared" si="154"/>
        <v>No</v>
      </c>
      <c r="CQ127" s="19">
        <v>0.3931</v>
      </c>
      <c r="CR127" s="35">
        <f t="shared" si="155"/>
        <v>0.70142977291841879</v>
      </c>
      <c r="CS127" s="33" t="str">
        <f t="shared" si="156"/>
        <v>Yes</v>
      </c>
      <c r="CT127" s="20">
        <v>0</v>
      </c>
      <c r="CU127" s="27">
        <f t="shared" si="157"/>
        <v>0</v>
      </c>
      <c r="CV127" s="31" t="str">
        <f t="shared" si="158"/>
        <v>No</v>
      </c>
      <c r="CW127" s="47">
        <f t="shared" si="159"/>
        <v>10.696</v>
      </c>
      <c r="CX127" s="48">
        <f t="shared" si="160"/>
        <v>0.32157445228369852</v>
      </c>
      <c r="CY127" s="47" t="str">
        <f t="shared" si="161"/>
        <v>No</v>
      </c>
      <c r="CZ127" s="19">
        <v>1.25</v>
      </c>
      <c r="DA127" s="35">
        <f t="shared" si="162"/>
        <v>0.5</v>
      </c>
      <c r="DB127" s="33" t="str">
        <f t="shared" si="163"/>
        <v>Yes</v>
      </c>
      <c r="DC127" s="20">
        <v>0</v>
      </c>
      <c r="DD127" s="27">
        <f t="shared" si="164"/>
        <v>0</v>
      </c>
      <c r="DE127" s="31" t="str">
        <f t="shared" si="165"/>
        <v>No</v>
      </c>
      <c r="DF127" s="19">
        <v>0</v>
      </c>
      <c r="DG127" s="35">
        <f t="shared" si="166"/>
        <v>0</v>
      </c>
      <c r="DH127" s="33" t="str">
        <f t="shared" si="167"/>
        <v>No</v>
      </c>
      <c r="DI127" s="20">
        <v>0</v>
      </c>
      <c r="DJ127" s="27">
        <f t="shared" si="168"/>
        <v>0</v>
      </c>
      <c r="DK127" s="31" t="str">
        <f t="shared" si="169"/>
        <v>No</v>
      </c>
      <c r="DL127" s="19">
        <v>0</v>
      </c>
      <c r="DM127" s="35">
        <f t="shared" si="170"/>
        <v>0</v>
      </c>
      <c r="DN127" s="33" t="str">
        <f t="shared" si="171"/>
        <v>No</v>
      </c>
      <c r="DO127" s="20">
        <v>1.25</v>
      </c>
      <c r="DP127" s="27">
        <f t="shared" si="172"/>
        <v>0.5</v>
      </c>
      <c r="DQ127" s="31" t="str">
        <f t="shared" si="173"/>
        <v>Yes</v>
      </c>
      <c r="DR127" s="19">
        <v>0.83909999999999996</v>
      </c>
      <c r="DS127" s="35">
        <f t="shared" si="174"/>
        <v>0.51579788541922789</v>
      </c>
      <c r="DT127" s="33" t="str">
        <f t="shared" si="175"/>
        <v>No</v>
      </c>
      <c r="DU127" s="20">
        <v>0.69630000000000003</v>
      </c>
      <c r="DV127" s="27">
        <f t="shared" si="176"/>
        <v>0.50687923127320378</v>
      </c>
      <c r="DW127" s="31" t="str">
        <f t="shared" si="177"/>
        <v>No</v>
      </c>
      <c r="DX127" s="19">
        <v>0</v>
      </c>
      <c r="DY127" s="35">
        <f t="shared" si="178"/>
        <v>0</v>
      </c>
      <c r="DZ127" s="33" t="str">
        <f t="shared" si="179"/>
        <v>No</v>
      </c>
      <c r="EA127" s="20">
        <v>0</v>
      </c>
      <c r="EB127" s="27">
        <f t="shared" si="180"/>
        <v>0</v>
      </c>
      <c r="EC127" s="31" t="str">
        <f t="shared" si="181"/>
        <v>No</v>
      </c>
      <c r="ED127" s="50">
        <f t="shared" si="182"/>
        <v>10.0885</v>
      </c>
      <c r="EE127" s="51">
        <f t="shared" si="183"/>
        <v>0</v>
      </c>
      <c r="EF127" s="50" t="str">
        <f t="shared" si="184"/>
        <v>No</v>
      </c>
    </row>
    <row r="130" spans="1:52" ht="15" x14ac:dyDescent="0.25">
      <c r="B130" s="52" t="s">
        <v>168</v>
      </c>
      <c r="C130" s="52"/>
      <c r="D130" s="53" t="s">
        <v>176</v>
      </c>
      <c r="E130" s="53" t="s">
        <v>47</v>
      </c>
      <c r="F130" s="53" t="s">
        <v>50</v>
      </c>
      <c r="G130" s="53" t="s">
        <v>59</v>
      </c>
      <c r="H130" s="53" t="s">
        <v>175</v>
      </c>
    </row>
    <row r="131" spans="1:52" ht="15" x14ac:dyDescent="0.25">
      <c r="B131" s="52">
        <v>1</v>
      </c>
      <c r="C131" s="52" t="s">
        <v>169</v>
      </c>
      <c r="D131" s="53">
        <v>4</v>
      </c>
      <c r="E131" s="53">
        <v>1</v>
      </c>
      <c r="F131" s="53">
        <v>2</v>
      </c>
      <c r="G131" s="53">
        <v>2</v>
      </c>
      <c r="H131" s="53">
        <f>SUM(D131:G131)</f>
        <v>9</v>
      </c>
    </row>
    <row r="132" spans="1:52" ht="15" x14ac:dyDescent="0.25">
      <c r="B132" s="52">
        <v>2</v>
      </c>
      <c r="C132" s="52" t="s">
        <v>170</v>
      </c>
      <c r="D132" s="53">
        <f>COUNTIF($B$3:$B$39,"P")</f>
        <v>19</v>
      </c>
      <c r="E132" s="53">
        <f>COUNTIF($B$3:$B$39,"LU")</f>
        <v>9</v>
      </c>
      <c r="F132" s="53">
        <f>COUNTIF($B$3:$B$39,"IS")</f>
        <v>6</v>
      </c>
      <c r="G132" s="53">
        <f>COUNTIF($B$3:$B$39,"IN")</f>
        <v>3</v>
      </c>
      <c r="H132" s="53">
        <f>SUM(D132:G132)</f>
        <v>37</v>
      </c>
    </row>
    <row r="133" spans="1:52" ht="15" x14ac:dyDescent="0.25">
      <c r="B133" s="52">
        <v>3</v>
      </c>
      <c r="C133" s="52" t="s">
        <v>171</v>
      </c>
      <c r="D133" s="53">
        <f>COUNTIF($B$40:$B$118,"P")</f>
        <v>27</v>
      </c>
      <c r="E133" s="53">
        <f>COUNTIF($B$40:$B$118,"LU")</f>
        <v>10</v>
      </c>
      <c r="F133" s="53">
        <f>COUNTIF($B$40:$B$118,"IS")</f>
        <v>26</v>
      </c>
      <c r="G133" s="53">
        <f>COUNTIF($B$40:$B$118,"IN")</f>
        <v>16</v>
      </c>
      <c r="H133" s="53">
        <f>SUM(D133:G133)</f>
        <v>79</v>
      </c>
    </row>
    <row r="134" spans="1:52" ht="15" x14ac:dyDescent="0.25">
      <c r="B134" s="52"/>
      <c r="C134" s="52"/>
      <c r="D134" s="53">
        <f>SUM(D131:D133)</f>
        <v>50</v>
      </c>
      <c r="E134" s="53">
        <f t="shared" ref="E134:H134" si="186">SUM(E131:E133)</f>
        <v>20</v>
      </c>
      <c r="F134" s="53">
        <f t="shared" si="186"/>
        <v>34</v>
      </c>
      <c r="G134" s="53">
        <f t="shared" si="186"/>
        <v>21</v>
      </c>
      <c r="H134" s="53">
        <f t="shared" si="186"/>
        <v>125</v>
      </c>
    </row>
    <row r="137" spans="1:52" s="52" customFormat="1" ht="15" customHeight="1" x14ac:dyDescent="0.25">
      <c r="B137" s="54" t="s">
        <v>177</v>
      </c>
      <c r="D137" s="55"/>
      <c r="E137" s="56"/>
      <c r="F137" s="57"/>
      <c r="G137" s="57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 s="37" customFormat="1" ht="15" x14ac:dyDescent="0.25">
      <c r="A138" s="62"/>
      <c r="B138" s="52"/>
      <c r="C138" s="63"/>
      <c r="D138" s="63"/>
      <c r="E138" s="192" t="s">
        <v>1</v>
      </c>
      <c r="F138" s="193"/>
      <c r="G138" s="193"/>
      <c r="H138" s="193"/>
      <c r="I138" s="193"/>
      <c r="J138" s="193"/>
      <c r="K138" s="193"/>
      <c r="L138" s="193"/>
      <c r="M138" s="193"/>
      <c r="N138" s="194"/>
      <c r="O138" s="183" t="s">
        <v>22</v>
      </c>
      <c r="P138" s="184"/>
      <c r="Q138" s="184"/>
      <c r="R138" s="184"/>
      <c r="S138" s="184"/>
      <c r="T138" s="184"/>
      <c r="U138" s="184"/>
      <c r="V138" s="184"/>
      <c r="W138" s="184"/>
      <c r="X138" s="185"/>
      <c r="Y138" s="195" t="s">
        <v>33</v>
      </c>
      <c r="Z138" s="196"/>
      <c r="AA138" s="196"/>
      <c r="AB138" s="196"/>
      <c r="AC138" s="196"/>
      <c r="AD138" s="196"/>
      <c r="AE138" s="196"/>
      <c r="AF138" s="196"/>
      <c r="AG138" s="196"/>
      <c r="AH138" s="197"/>
      <c r="AI138" s="198" t="s">
        <v>44</v>
      </c>
      <c r="AJ138" s="199"/>
      <c r="AK138" s="199"/>
      <c r="AL138" s="199"/>
      <c r="AM138" s="199"/>
      <c r="AN138" s="199"/>
      <c r="AO138" s="199"/>
      <c r="AP138" s="199"/>
      <c r="AQ138" s="199"/>
      <c r="AR138" s="199"/>
    </row>
    <row r="139" spans="1:52" s="61" customFormat="1" ht="43.9" customHeight="1" x14ac:dyDescent="0.25">
      <c r="A139" s="61" t="s">
        <v>172</v>
      </c>
      <c r="B139" s="61" t="s">
        <v>53</v>
      </c>
      <c r="C139" s="61" t="s">
        <v>0</v>
      </c>
      <c r="D139" s="32" t="s">
        <v>168</v>
      </c>
      <c r="E139" s="9" t="s">
        <v>2</v>
      </c>
      <c r="F139" s="25" t="s">
        <v>3</v>
      </c>
      <c r="G139" s="9" t="s">
        <v>4</v>
      </c>
      <c r="H139" s="25" t="s">
        <v>5</v>
      </c>
      <c r="I139" s="9" t="s">
        <v>6</v>
      </c>
      <c r="J139" s="25" t="s">
        <v>7</v>
      </c>
      <c r="K139" s="9" t="s">
        <v>8</v>
      </c>
      <c r="L139" s="25" t="s">
        <v>9</v>
      </c>
      <c r="M139" s="9" t="s">
        <v>10</v>
      </c>
      <c r="N139" s="25" t="s">
        <v>11</v>
      </c>
      <c r="O139" s="9" t="s">
        <v>12</v>
      </c>
      <c r="P139" s="25" t="s">
        <v>13</v>
      </c>
      <c r="Q139" s="9" t="s">
        <v>14</v>
      </c>
      <c r="R139" s="25" t="s">
        <v>15</v>
      </c>
      <c r="S139" s="9" t="s">
        <v>16</v>
      </c>
      <c r="T139" s="25" t="s">
        <v>17</v>
      </c>
      <c r="U139" s="9" t="s">
        <v>18</v>
      </c>
      <c r="V139" s="25" t="s">
        <v>19</v>
      </c>
      <c r="W139" s="9" t="s">
        <v>20</v>
      </c>
      <c r="X139" s="25" t="s">
        <v>21</v>
      </c>
      <c r="Y139" s="9" t="s">
        <v>23</v>
      </c>
      <c r="Z139" s="25" t="s">
        <v>24</v>
      </c>
      <c r="AA139" s="9" t="s">
        <v>25</v>
      </c>
      <c r="AB139" s="25" t="s">
        <v>26</v>
      </c>
      <c r="AC139" s="9" t="s">
        <v>27</v>
      </c>
      <c r="AD139" s="25" t="s">
        <v>28</v>
      </c>
      <c r="AE139" s="9" t="s">
        <v>29</v>
      </c>
      <c r="AF139" s="25" t="s">
        <v>30</v>
      </c>
      <c r="AG139" s="9" t="s">
        <v>31</v>
      </c>
      <c r="AH139" s="25" t="s">
        <v>32</v>
      </c>
      <c r="AI139" s="9" t="s">
        <v>34</v>
      </c>
      <c r="AJ139" s="25" t="s">
        <v>35</v>
      </c>
      <c r="AK139" s="9" t="s">
        <v>36</v>
      </c>
      <c r="AL139" s="25" t="s">
        <v>37</v>
      </c>
      <c r="AM139" s="9" t="s">
        <v>38</v>
      </c>
      <c r="AN139" s="25" t="s">
        <v>39</v>
      </c>
      <c r="AO139" s="9" t="s">
        <v>40</v>
      </c>
      <c r="AP139" s="25" t="s">
        <v>41</v>
      </c>
      <c r="AQ139" s="9" t="s">
        <v>42</v>
      </c>
      <c r="AR139" s="25" t="s">
        <v>43</v>
      </c>
    </row>
    <row r="140" spans="1:52" s="52" customFormat="1" ht="15" x14ac:dyDescent="0.25">
      <c r="A140" s="52">
        <v>1</v>
      </c>
      <c r="B140" s="37" t="s">
        <v>59</v>
      </c>
      <c r="C140" s="37" t="s">
        <v>159</v>
      </c>
      <c r="D140" s="58">
        <v>1</v>
      </c>
      <c r="E140" s="53">
        <f>IF(AND(G3="Yes",AK3="Yes"),1,0)</f>
        <v>0</v>
      </c>
      <c r="F140" s="53">
        <f>IF(AND(J3="yes",AK3="yes"),1,0)</f>
        <v>0</v>
      </c>
      <c r="G140" s="53">
        <f>IF(AND(M3="yes",AK3="yes"),1,0)</f>
        <v>0</v>
      </c>
      <c r="H140" s="53">
        <f>IF(AND(P3="yes",AK3="yes"),1,0)</f>
        <v>0</v>
      </c>
      <c r="I140" s="53">
        <f>IF(AND(S3="yes",AK3="yes"),1,0)</f>
        <v>0</v>
      </c>
      <c r="J140" s="53">
        <f>IF(AND(V3="yes",AK3="yes"),1,0)</f>
        <v>0</v>
      </c>
      <c r="K140" s="53">
        <f>IF(AND(Y3="yes",AK3="yes"),1,0)</f>
        <v>0</v>
      </c>
      <c r="L140" s="53">
        <f>IF(AND(AB3="yes",AK3="yes"),1,0)</f>
        <v>0</v>
      </c>
      <c r="M140" s="53">
        <f>IF(AND(AE3="yes",AK3="yes"),1,0)</f>
        <v>0</v>
      </c>
      <c r="N140" s="53">
        <f>IF(AND(AH3="yes",AK3="yes"),1,0)</f>
        <v>0</v>
      </c>
      <c r="O140" s="53">
        <f>IF(AND(AN3="Yes",BR3="Yes"),1,0)</f>
        <v>0</v>
      </c>
      <c r="P140" s="53">
        <f>IF(AND(AQ3="Yes",BR3="Yes"),1,0)</f>
        <v>0</v>
      </c>
      <c r="Q140" s="53">
        <f>IF(AND(AT3="Yes",BR3="Yes"),1,0)</f>
        <v>0</v>
      </c>
      <c r="R140" s="53">
        <f>IF(AND(AW3="Yes",BR3="Yes"),1,0)</f>
        <v>0</v>
      </c>
      <c r="S140" s="53">
        <f>IF(AND(AZ3="Yes",BR3="Yes"),1,0)</f>
        <v>0</v>
      </c>
      <c r="T140" s="53">
        <f>IF(AND(BC3="Yes",BR3="Yes"),1,0)</f>
        <v>0</v>
      </c>
      <c r="U140" s="53">
        <f>IF(AND(BF3="Yes",BR3="Yes"),1,0)</f>
        <v>0</v>
      </c>
      <c r="V140" s="53">
        <f>IF(AND(BI3="Yes",BR3="Yes"),1,0)</f>
        <v>0</v>
      </c>
      <c r="W140" s="53">
        <f>IF(AND(BL3="Yes",BR3="Yes"),1,0)</f>
        <v>0</v>
      </c>
      <c r="X140" s="53">
        <f>IF(AND(BO3="Yes",BR3="Yes"),1,0)</f>
        <v>0</v>
      </c>
      <c r="Y140" s="53">
        <f>IF(AND(BU3="Yes",CY3="Yes"),1,0)</f>
        <v>0</v>
      </c>
      <c r="Z140" s="53">
        <f>IF(AND(BX3="Yes",CY3="Yes"),1,0)</f>
        <v>0</v>
      </c>
      <c r="AA140" s="53">
        <f>IF(AND(CA3="Yes",CY3="Yes"),1,0)</f>
        <v>0</v>
      </c>
      <c r="AB140" s="53">
        <f>IF(AND(CD3="Yes",CY3="Yes"),1,0)</f>
        <v>0</v>
      </c>
      <c r="AC140" s="53">
        <f>IF(AND(CG3="Yes",BR3="Yes"),1,0)</f>
        <v>0</v>
      </c>
      <c r="AD140" s="53">
        <f>IF(AND(CJ3="Yes",CY3="Yes"),1,0)</f>
        <v>0</v>
      </c>
      <c r="AE140" s="53">
        <f>IF(AND(CM3="Yes",CY3="Yes"),1,0)</f>
        <v>0</v>
      </c>
      <c r="AF140" s="53">
        <f>IF(AND(CP3="Yes",CY3="Yes"),1,0)</f>
        <v>0</v>
      </c>
      <c r="AG140" s="53">
        <f>IF(AND(CS3="Yes",CY3="Yes"),1,0)</f>
        <v>0</v>
      </c>
      <c r="AH140" s="53">
        <f>IF(AND(CV3="Yes",CY3="Yes"),1,0)</f>
        <v>0</v>
      </c>
      <c r="AI140" s="53">
        <f>IF(AND(DB3="Yes",EF3="Yes"),1,0)</f>
        <v>0</v>
      </c>
      <c r="AJ140" s="53">
        <f>IF(AND(DE3="Yes",EF3="Yes"),1,0)</f>
        <v>0</v>
      </c>
      <c r="AK140" s="53">
        <f>IF(AND(DH3="Yes",EF3="Yes"),1,0)</f>
        <v>0</v>
      </c>
      <c r="AL140" s="53">
        <f>IF(AND(DK3="Yes",EF3="Yes"),1,0)</f>
        <v>0</v>
      </c>
      <c r="AM140" s="53">
        <f>IF(AND(DN3="Yes",EF3="Yes"),1,0)</f>
        <v>0</v>
      </c>
      <c r="AN140" s="53">
        <f>IF(AND(DQ3="Yes",EF3="Yes"),1,0)</f>
        <v>0</v>
      </c>
      <c r="AO140" s="53">
        <f>IF(AND(DT3="Yes",EF3="Yes"),1,0)</f>
        <v>0</v>
      </c>
      <c r="AP140" s="53">
        <f>IF(AND(DW3="Yes",EF3="Yes"),1,0)</f>
        <v>0</v>
      </c>
      <c r="AQ140" s="53">
        <f>IF(AND(DZ3="Yes",EF3="Yes"),1,0)</f>
        <v>0</v>
      </c>
      <c r="AR140" s="53">
        <f>IF(AND(EC3="Yes",EF3="Yes"),1,0)</f>
        <v>0</v>
      </c>
    </row>
    <row r="141" spans="1:52" s="52" customFormat="1" ht="15" x14ac:dyDescent="0.25">
      <c r="A141" s="52">
        <v>2</v>
      </c>
      <c r="B141" s="37" t="s">
        <v>48</v>
      </c>
      <c r="C141" s="37" t="s">
        <v>160</v>
      </c>
      <c r="D141" s="58">
        <v>1</v>
      </c>
      <c r="E141" s="53">
        <f t="shared" ref="E141:E204" si="187">IF(AND(G4="Yes",AK4="Yes"),1,0)</f>
        <v>0</v>
      </c>
      <c r="F141" s="53">
        <f t="shared" ref="F141:F204" si="188">IF(AND(J4="yes",AK4="yes"),1,0)</f>
        <v>0</v>
      </c>
      <c r="G141" s="53">
        <f t="shared" ref="G141:G204" si="189">IF(AND(M4="yes",AK4="yes"),1,0)</f>
        <v>0</v>
      </c>
      <c r="H141" s="53">
        <f t="shared" ref="H141:H204" si="190">IF(AND(P4="yes",AK4="yes"),1,0)</f>
        <v>0</v>
      </c>
      <c r="I141" s="53">
        <f t="shared" ref="I141:I204" si="191">IF(AND(S4="yes",AK4="yes"),1,0)</f>
        <v>0</v>
      </c>
      <c r="J141" s="53">
        <f t="shared" ref="J141:J204" si="192">IF(AND(V4="yes",AK4="yes"),1,0)</f>
        <v>0</v>
      </c>
      <c r="K141" s="53">
        <f t="shared" ref="K141:K204" si="193">IF(AND(Y4="yes",AK4="yes"),1,0)</f>
        <v>0</v>
      </c>
      <c r="L141" s="53">
        <f t="shared" ref="L141:L204" si="194">IF(AND(AB4="yes",AK4="yes"),1,0)</f>
        <v>0</v>
      </c>
      <c r="M141" s="53">
        <f t="shared" ref="M141:M204" si="195">IF(AND(AE4="yes",AK4="yes"),1,0)</f>
        <v>0</v>
      </c>
      <c r="N141" s="53">
        <f t="shared" ref="N141:N204" si="196">IF(AND(AH4="yes",AK4="yes"),1,0)</f>
        <v>0</v>
      </c>
      <c r="O141" s="53">
        <f t="shared" ref="O141:O204" si="197">IF(AND(AN4="Yes",BR4="Yes"),1,0)</f>
        <v>0</v>
      </c>
      <c r="P141" s="53">
        <f t="shared" ref="P141:P204" si="198">IF(AND(AQ4="Yes",BR4="Yes"),1,0)</f>
        <v>0</v>
      </c>
      <c r="Q141" s="53">
        <f t="shared" ref="Q141:Q204" si="199">IF(AND(AT4="Yes",BR4="Yes"),1,0)</f>
        <v>0</v>
      </c>
      <c r="R141" s="53">
        <f t="shared" ref="R141:R204" si="200">IF(AND(AW4="Yes",BR4="Yes"),1,0)</f>
        <v>0</v>
      </c>
      <c r="S141" s="53">
        <f t="shared" ref="S141:S204" si="201">IF(AND(AZ4="Yes",BR4="Yes"),1,0)</f>
        <v>0</v>
      </c>
      <c r="T141" s="53">
        <f t="shared" ref="T141:T204" si="202">IF(AND(BC4="Yes",BR4="Yes"),1,0)</f>
        <v>0</v>
      </c>
      <c r="U141" s="53">
        <f t="shared" ref="U141:U204" si="203">IF(AND(BF4="Yes",BR4="Yes"),1,0)</f>
        <v>0</v>
      </c>
      <c r="V141" s="53">
        <f t="shared" ref="V141:V204" si="204">IF(AND(BI4="Yes",BR4="Yes"),1,0)</f>
        <v>0</v>
      </c>
      <c r="W141" s="53">
        <f t="shared" ref="W141:W204" si="205">IF(AND(BL4="Yes",BR4="Yes"),1,0)</f>
        <v>0</v>
      </c>
      <c r="X141" s="53">
        <f t="shared" ref="X141:X204" si="206">IF(AND(BO4="Yes",BR4="Yes"),1,0)</f>
        <v>0</v>
      </c>
      <c r="Y141" s="53">
        <f t="shared" ref="Y141:Y204" si="207">IF(AND(BU4="Yes",CY4="Yes"),1,0)</f>
        <v>0</v>
      </c>
      <c r="Z141" s="53">
        <f t="shared" ref="Z141:Z204" si="208">IF(AND(BX4="Yes",CY4="Yes"),1,0)</f>
        <v>0</v>
      </c>
      <c r="AA141" s="53">
        <f t="shared" ref="AA141:AA204" si="209">IF(AND(CA4="Yes",CY4="Yes"),1,0)</f>
        <v>0</v>
      </c>
      <c r="AB141" s="53">
        <f t="shared" ref="AB141:AB204" si="210">IF(AND(CD4="Yes",CY4="Yes"),1,0)</f>
        <v>0</v>
      </c>
      <c r="AC141" s="53">
        <f t="shared" ref="AC141:AC204" si="211">IF(AND(CG4="Yes",BR4="Yes"),1,0)</f>
        <v>0</v>
      </c>
      <c r="AD141" s="53">
        <f t="shared" ref="AD141:AD204" si="212">IF(AND(CJ4="Yes",CY4="Yes"),1,0)</f>
        <v>0</v>
      </c>
      <c r="AE141" s="53">
        <f t="shared" ref="AE141:AE204" si="213">IF(AND(CM4="Yes",CY4="Yes"),1,0)</f>
        <v>0</v>
      </c>
      <c r="AF141" s="53">
        <f t="shared" ref="AF141:AF204" si="214">IF(AND(CP4="Yes",CY4="Yes"),1,0)</f>
        <v>0</v>
      </c>
      <c r="AG141" s="53">
        <f t="shared" ref="AG141:AG204" si="215">IF(AND(CS4="Yes",CY4="Yes"),1,0)</f>
        <v>0</v>
      </c>
      <c r="AH141" s="53">
        <f t="shared" ref="AH141:AH204" si="216">IF(AND(CV4="Yes",CY4="Yes"),1,0)</f>
        <v>0</v>
      </c>
      <c r="AI141" s="53">
        <f t="shared" ref="AI141:AI204" si="217">IF(AND(DB4="Yes",EF4="Yes"),1,0)</f>
        <v>0</v>
      </c>
      <c r="AJ141" s="53">
        <f t="shared" ref="AJ141:AJ204" si="218">IF(AND(DE4="Yes",EF4="Yes"),1,0)</f>
        <v>0</v>
      </c>
      <c r="AK141" s="53">
        <f t="shared" ref="AK141:AK204" si="219">IF(AND(DH4="Yes",EF4="Yes"),1,0)</f>
        <v>0</v>
      </c>
      <c r="AL141" s="53">
        <f t="shared" ref="AL141:AL204" si="220">IF(AND(DK4="Yes",EF4="Yes"),1,0)</f>
        <v>0</v>
      </c>
      <c r="AM141" s="53">
        <f t="shared" ref="AM141:AM204" si="221">IF(AND(DN4="Yes",EF4="Yes"),1,0)</f>
        <v>0</v>
      </c>
      <c r="AN141" s="53">
        <f t="shared" ref="AN141:AN204" si="222">IF(AND(DQ4="Yes",EF4="Yes"),1,0)</f>
        <v>0</v>
      </c>
      <c r="AO141" s="53">
        <f t="shared" ref="AO141:AO204" si="223">IF(AND(DT4="Yes",EF4="Yes"),1,0)</f>
        <v>0</v>
      </c>
      <c r="AP141" s="53">
        <f t="shared" ref="AP141:AP204" si="224">IF(AND(DW4="Yes",EF4="Yes"),1,0)</f>
        <v>0</v>
      </c>
      <c r="AQ141" s="53">
        <f t="shared" ref="AQ141:AQ204" si="225">IF(AND(DZ4="Yes",EF4="Yes"),1,0)</f>
        <v>0</v>
      </c>
      <c r="AR141" s="53">
        <f t="shared" ref="AR141:AR204" si="226">IF(AND(EC4="Yes",EF4="Yes"),1,0)</f>
        <v>0</v>
      </c>
    </row>
    <row r="142" spans="1:52" s="52" customFormat="1" ht="15" x14ac:dyDescent="0.25">
      <c r="A142" s="52">
        <v>3</v>
      </c>
      <c r="B142" s="37" t="s">
        <v>50</v>
      </c>
      <c r="C142" s="37" t="s">
        <v>161</v>
      </c>
      <c r="D142" s="58">
        <v>1</v>
      </c>
      <c r="E142" s="53">
        <f t="shared" si="187"/>
        <v>0</v>
      </c>
      <c r="F142" s="53">
        <f t="shared" si="188"/>
        <v>0</v>
      </c>
      <c r="G142" s="53">
        <f t="shared" si="189"/>
        <v>0</v>
      </c>
      <c r="H142" s="53">
        <f t="shared" si="190"/>
        <v>0</v>
      </c>
      <c r="I142" s="53">
        <f t="shared" si="191"/>
        <v>0</v>
      </c>
      <c r="J142" s="53">
        <f t="shared" si="192"/>
        <v>0</v>
      </c>
      <c r="K142" s="53">
        <f t="shared" si="193"/>
        <v>0</v>
      </c>
      <c r="L142" s="53">
        <f t="shared" si="194"/>
        <v>0</v>
      </c>
      <c r="M142" s="53">
        <f t="shared" si="195"/>
        <v>0</v>
      </c>
      <c r="N142" s="53">
        <f t="shared" si="196"/>
        <v>0</v>
      </c>
      <c r="O142" s="53">
        <f t="shared" si="197"/>
        <v>1</v>
      </c>
      <c r="P142" s="53">
        <f t="shared" si="198"/>
        <v>1</v>
      </c>
      <c r="Q142" s="53">
        <f t="shared" si="199"/>
        <v>0</v>
      </c>
      <c r="R142" s="53">
        <f t="shared" si="200"/>
        <v>0</v>
      </c>
      <c r="S142" s="53">
        <f t="shared" si="201"/>
        <v>0</v>
      </c>
      <c r="T142" s="53">
        <f t="shared" si="202"/>
        <v>1</v>
      </c>
      <c r="U142" s="53">
        <f t="shared" si="203"/>
        <v>1</v>
      </c>
      <c r="V142" s="53">
        <f t="shared" si="204"/>
        <v>0</v>
      </c>
      <c r="W142" s="53">
        <f t="shared" si="205"/>
        <v>0</v>
      </c>
      <c r="X142" s="53">
        <f t="shared" si="206"/>
        <v>0</v>
      </c>
      <c r="Y142" s="53">
        <f t="shared" si="207"/>
        <v>0</v>
      </c>
      <c r="Z142" s="53">
        <f t="shared" si="208"/>
        <v>0</v>
      </c>
      <c r="AA142" s="53">
        <f t="shared" si="209"/>
        <v>0</v>
      </c>
      <c r="AB142" s="53">
        <f t="shared" si="210"/>
        <v>0</v>
      </c>
      <c r="AC142" s="53">
        <f t="shared" si="211"/>
        <v>0</v>
      </c>
      <c r="AD142" s="53">
        <f t="shared" si="212"/>
        <v>0</v>
      </c>
      <c r="AE142" s="53">
        <f t="shared" si="213"/>
        <v>0</v>
      </c>
      <c r="AF142" s="53">
        <f t="shared" si="214"/>
        <v>0</v>
      </c>
      <c r="AG142" s="53">
        <f t="shared" si="215"/>
        <v>0</v>
      </c>
      <c r="AH142" s="53">
        <f t="shared" si="216"/>
        <v>0</v>
      </c>
      <c r="AI142" s="53">
        <f t="shared" si="217"/>
        <v>0</v>
      </c>
      <c r="AJ142" s="53">
        <f t="shared" si="218"/>
        <v>0</v>
      </c>
      <c r="AK142" s="53">
        <f t="shared" si="219"/>
        <v>0</v>
      </c>
      <c r="AL142" s="53">
        <f t="shared" si="220"/>
        <v>0</v>
      </c>
      <c r="AM142" s="53">
        <f t="shared" si="221"/>
        <v>0</v>
      </c>
      <c r="AN142" s="53">
        <f t="shared" si="222"/>
        <v>0</v>
      </c>
      <c r="AO142" s="53">
        <f t="shared" si="223"/>
        <v>0</v>
      </c>
      <c r="AP142" s="53">
        <f t="shared" si="224"/>
        <v>0</v>
      </c>
      <c r="AQ142" s="53">
        <f t="shared" si="225"/>
        <v>0</v>
      </c>
      <c r="AR142" s="53">
        <f t="shared" si="226"/>
        <v>0</v>
      </c>
    </row>
    <row r="143" spans="1:52" s="52" customFormat="1" ht="15" x14ac:dyDescent="0.25">
      <c r="A143" s="52">
        <v>4</v>
      </c>
      <c r="B143" s="37" t="s">
        <v>48</v>
      </c>
      <c r="C143" s="37" t="s">
        <v>162</v>
      </c>
      <c r="D143" s="58">
        <v>1</v>
      </c>
      <c r="E143" s="53">
        <f t="shared" si="187"/>
        <v>0</v>
      </c>
      <c r="F143" s="53">
        <f t="shared" si="188"/>
        <v>0</v>
      </c>
      <c r="G143" s="53">
        <f t="shared" si="189"/>
        <v>0</v>
      </c>
      <c r="H143" s="53">
        <f t="shared" si="190"/>
        <v>0</v>
      </c>
      <c r="I143" s="53">
        <f t="shared" si="191"/>
        <v>0</v>
      </c>
      <c r="J143" s="53">
        <f t="shared" si="192"/>
        <v>0</v>
      </c>
      <c r="K143" s="53">
        <f t="shared" si="193"/>
        <v>0</v>
      </c>
      <c r="L143" s="53">
        <f t="shared" si="194"/>
        <v>0</v>
      </c>
      <c r="M143" s="53">
        <f t="shared" si="195"/>
        <v>0</v>
      </c>
      <c r="N143" s="53">
        <f t="shared" si="196"/>
        <v>0</v>
      </c>
      <c r="O143" s="53">
        <f t="shared" si="197"/>
        <v>0</v>
      </c>
      <c r="P143" s="53">
        <f t="shared" si="198"/>
        <v>0</v>
      </c>
      <c r="Q143" s="53">
        <f t="shared" si="199"/>
        <v>0</v>
      </c>
      <c r="R143" s="53">
        <f t="shared" si="200"/>
        <v>0</v>
      </c>
      <c r="S143" s="53">
        <f t="shared" si="201"/>
        <v>0</v>
      </c>
      <c r="T143" s="53">
        <f t="shared" si="202"/>
        <v>0</v>
      </c>
      <c r="U143" s="53">
        <f t="shared" si="203"/>
        <v>0</v>
      </c>
      <c r="V143" s="53">
        <f t="shared" si="204"/>
        <v>0</v>
      </c>
      <c r="W143" s="53">
        <f t="shared" si="205"/>
        <v>0</v>
      </c>
      <c r="X143" s="53">
        <f t="shared" si="206"/>
        <v>0</v>
      </c>
      <c r="Y143" s="53">
        <f t="shared" si="207"/>
        <v>0</v>
      </c>
      <c r="Z143" s="53">
        <f t="shared" si="208"/>
        <v>0</v>
      </c>
      <c r="AA143" s="53">
        <f t="shared" si="209"/>
        <v>0</v>
      </c>
      <c r="AB143" s="53">
        <f t="shared" si="210"/>
        <v>0</v>
      </c>
      <c r="AC143" s="53">
        <f t="shared" si="211"/>
        <v>0</v>
      </c>
      <c r="AD143" s="53">
        <f t="shared" si="212"/>
        <v>0</v>
      </c>
      <c r="AE143" s="53">
        <f t="shared" si="213"/>
        <v>0</v>
      </c>
      <c r="AF143" s="53">
        <f t="shared" si="214"/>
        <v>0</v>
      </c>
      <c r="AG143" s="53">
        <f t="shared" si="215"/>
        <v>0</v>
      </c>
      <c r="AH143" s="53">
        <f t="shared" si="216"/>
        <v>0</v>
      </c>
      <c r="AI143" s="53">
        <f t="shared" si="217"/>
        <v>0</v>
      </c>
      <c r="AJ143" s="53">
        <f t="shared" si="218"/>
        <v>0</v>
      </c>
      <c r="AK143" s="53">
        <f t="shared" si="219"/>
        <v>0</v>
      </c>
      <c r="AL143" s="53">
        <f t="shared" si="220"/>
        <v>0</v>
      </c>
      <c r="AM143" s="53">
        <f t="shared" si="221"/>
        <v>0</v>
      </c>
      <c r="AN143" s="53">
        <f t="shared" si="222"/>
        <v>0</v>
      </c>
      <c r="AO143" s="53">
        <f t="shared" si="223"/>
        <v>0</v>
      </c>
      <c r="AP143" s="53">
        <f t="shared" si="224"/>
        <v>0</v>
      </c>
      <c r="AQ143" s="53">
        <f t="shared" si="225"/>
        <v>0</v>
      </c>
      <c r="AR143" s="53">
        <f t="shared" si="226"/>
        <v>0</v>
      </c>
    </row>
    <row r="144" spans="1:52" s="52" customFormat="1" ht="15" x14ac:dyDescent="0.25">
      <c r="A144" s="52">
        <v>5</v>
      </c>
      <c r="B144" s="37" t="s">
        <v>48</v>
      </c>
      <c r="C144" s="37" t="s">
        <v>163</v>
      </c>
      <c r="D144" s="58">
        <v>1</v>
      </c>
      <c r="E144" s="53">
        <f t="shared" si="187"/>
        <v>0</v>
      </c>
      <c r="F144" s="53">
        <f t="shared" si="188"/>
        <v>0</v>
      </c>
      <c r="G144" s="53">
        <f t="shared" si="189"/>
        <v>0</v>
      </c>
      <c r="H144" s="53">
        <f t="shared" si="190"/>
        <v>0</v>
      </c>
      <c r="I144" s="53">
        <f t="shared" si="191"/>
        <v>0</v>
      </c>
      <c r="J144" s="53">
        <f t="shared" si="192"/>
        <v>0</v>
      </c>
      <c r="K144" s="53">
        <f t="shared" si="193"/>
        <v>0</v>
      </c>
      <c r="L144" s="53">
        <f t="shared" si="194"/>
        <v>0</v>
      </c>
      <c r="M144" s="53">
        <f t="shared" si="195"/>
        <v>0</v>
      </c>
      <c r="N144" s="53">
        <f t="shared" si="196"/>
        <v>0</v>
      </c>
      <c r="O144" s="53">
        <f t="shared" si="197"/>
        <v>0</v>
      </c>
      <c r="P144" s="53">
        <f t="shared" si="198"/>
        <v>0</v>
      </c>
      <c r="Q144" s="53">
        <f t="shared" si="199"/>
        <v>0</v>
      </c>
      <c r="R144" s="53">
        <f t="shared" si="200"/>
        <v>0</v>
      </c>
      <c r="S144" s="53">
        <f t="shared" si="201"/>
        <v>0</v>
      </c>
      <c r="T144" s="53">
        <f t="shared" si="202"/>
        <v>0</v>
      </c>
      <c r="U144" s="53">
        <f t="shared" si="203"/>
        <v>0</v>
      </c>
      <c r="V144" s="53">
        <f t="shared" si="204"/>
        <v>0</v>
      </c>
      <c r="W144" s="53">
        <f t="shared" si="205"/>
        <v>0</v>
      </c>
      <c r="X144" s="53">
        <f t="shared" si="206"/>
        <v>0</v>
      </c>
      <c r="Y144" s="53">
        <f t="shared" si="207"/>
        <v>0</v>
      </c>
      <c r="Z144" s="53">
        <f t="shared" si="208"/>
        <v>0</v>
      </c>
      <c r="AA144" s="53">
        <f t="shared" si="209"/>
        <v>0</v>
      </c>
      <c r="AB144" s="53">
        <f t="shared" si="210"/>
        <v>0</v>
      </c>
      <c r="AC144" s="53">
        <f t="shared" si="211"/>
        <v>0</v>
      </c>
      <c r="AD144" s="53">
        <f t="shared" si="212"/>
        <v>0</v>
      </c>
      <c r="AE144" s="53">
        <f t="shared" si="213"/>
        <v>0</v>
      </c>
      <c r="AF144" s="53">
        <f t="shared" si="214"/>
        <v>0</v>
      </c>
      <c r="AG144" s="53">
        <f t="shared" si="215"/>
        <v>0</v>
      </c>
      <c r="AH144" s="53">
        <f t="shared" si="216"/>
        <v>0</v>
      </c>
      <c r="AI144" s="53">
        <f t="shared" si="217"/>
        <v>0</v>
      </c>
      <c r="AJ144" s="53">
        <f t="shared" si="218"/>
        <v>0</v>
      </c>
      <c r="AK144" s="53">
        <f t="shared" si="219"/>
        <v>0</v>
      </c>
      <c r="AL144" s="53">
        <f t="shared" si="220"/>
        <v>0</v>
      </c>
      <c r="AM144" s="53">
        <f t="shared" si="221"/>
        <v>0</v>
      </c>
      <c r="AN144" s="53">
        <f t="shared" si="222"/>
        <v>0</v>
      </c>
      <c r="AO144" s="53">
        <f t="shared" si="223"/>
        <v>0</v>
      </c>
      <c r="AP144" s="53">
        <f t="shared" si="224"/>
        <v>0</v>
      </c>
      <c r="AQ144" s="53">
        <f t="shared" si="225"/>
        <v>0</v>
      </c>
      <c r="AR144" s="53">
        <f t="shared" si="226"/>
        <v>0</v>
      </c>
      <c r="AS144" s="53"/>
    </row>
    <row r="145" spans="1:45" s="52" customFormat="1" ht="15" x14ac:dyDescent="0.25">
      <c r="A145" s="52">
        <v>6</v>
      </c>
      <c r="B145" s="37" t="s">
        <v>59</v>
      </c>
      <c r="C145" s="37" t="s">
        <v>164</v>
      </c>
      <c r="D145" s="58">
        <v>1</v>
      </c>
      <c r="E145" s="53">
        <f t="shared" si="187"/>
        <v>0</v>
      </c>
      <c r="F145" s="53">
        <f t="shared" si="188"/>
        <v>0</v>
      </c>
      <c r="G145" s="53">
        <f t="shared" si="189"/>
        <v>0</v>
      </c>
      <c r="H145" s="53">
        <f t="shared" si="190"/>
        <v>0</v>
      </c>
      <c r="I145" s="53">
        <f t="shared" si="191"/>
        <v>0</v>
      </c>
      <c r="J145" s="53">
        <f t="shared" si="192"/>
        <v>0</v>
      </c>
      <c r="K145" s="53">
        <f t="shared" si="193"/>
        <v>0</v>
      </c>
      <c r="L145" s="53">
        <f t="shared" si="194"/>
        <v>0</v>
      </c>
      <c r="M145" s="53">
        <f t="shared" si="195"/>
        <v>0</v>
      </c>
      <c r="N145" s="53">
        <f t="shared" si="196"/>
        <v>0</v>
      </c>
      <c r="O145" s="53">
        <f t="shared" si="197"/>
        <v>1</v>
      </c>
      <c r="P145" s="53">
        <f t="shared" si="198"/>
        <v>1</v>
      </c>
      <c r="Q145" s="53">
        <f t="shared" si="199"/>
        <v>0</v>
      </c>
      <c r="R145" s="53">
        <f t="shared" si="200"/>
        <v>0</v>
      </c>
      <c r="S145" s="53">
        <f t="shared" si="201"/>
        <v>0</v>
      </c>
      <c r="T145" s="53">
        <f t="shared" si="202"/>
        <v>0</v>
      </c>
      <c r="U145" s="53">
        <f t="shared" si="203"/>
        <v>0</v>
      </c>
      <c r="V145" s="53">
        <f t="shared" si="204"/>
        <v>1</v>
      </c>
      <c r="W145" s="53">
        <f t="shared" si="205"/>
        <v>0</v>
      </c>
      <c r="X145" s="53">
        <f t="shared" si="206"/>
        <v>0</v>
      </c>
      <c r="Y145" s="53">
        <f t="shared" si="207"/>
        <v>1</v>
      </c>
      <c r="Z145" s="53">
        <f t="shared" si="208"/>
        <v>0</v>
      </c>
      <c r="AA145" s="53">
        <f t="shared" si="209"/>
        <v>1</v>
      </c>
      <c r="AB145" s="53">
        <f t="shared" si="210"/>
        <v>1</v>
      </c>
      <c r="AC145" s="53">
        <f t="shared" si="211"/>
        <v>0</v>
      </c>
      <c r="AD145" s="53">
        <f t="shared" si="212"/>
        <v>1</v>
      </c>
      <c r="AE145" s="53">
        <f t="shared" si="213"/>
        <v>0</v>
      </c>
      <c r="AF145" s="53">
        <f t="shared" si="214"/>
        <v>1</v>
      </c>
      <c r="AG145" s="53">
        <f t="shared" si="215"/>
        <v>0</v>
      </c>
      <c r="AH145" s="53">
        <f t="shared" si="216"/>
        <v>0</v>
      </c>
      <c r="AI145" s="53">
        <f t="shared" si="217"/>
        <v>0</v>
      </c>
      <c r="AJ145" s="53">
        <f t="shared" si="218"/>
        <v>0</v>
      </c>
      <c r="AK145" s="53">
        <f t="shared" si="219"/>
        <v>0</v>
      </c>
      <c r="AL145" s="53">
        <f t="shared" si="220"/>
        <v>0</v>
      </c>
      <c r="AM145" s="53">
        <f t="shared" si="221"/>
        <v>0</v>
      </c>
      <c r="AN145" s="53">
        <f t="shared" si="222"/>
        <v>0</v>
      </c>
      <c r="AO145" s="53">
        <f t="shared" si="223"/>
        <v>0</v>
      </c>
      <c r="AP145" s="53">
        <f t="shared" si="224"/>
        <v>0</v>
      </c>
      <c r="AQ145" s="53">
        <f t="shared" si="225"/>
        <v>0</v>
      </c>
      <c r="AR145" s="53">
        <f t="shared" si="226"/>
        <v>0</v>
      </c>
      <c r="AS145" s="53"/>
    </row>
    <row r="146" spans="1:45" s="52" customFormat="1" ht="15" x14ac:dyDescent="0.25">
      <c r="A146" s="52">
        <v>7</v>
      </c>
      <c r="B146" s="37" t="s">
        <v>50</v>
      </c>
      <c r="C146" s="37" t="s">
        <v>165</v>
      </c>
      <c r="D146" s="58">
        <v>1</v>
      </c>
      <c r="E146" s="53">
        <f t="shared" si="187"/>
        <v>0</v>
      </c>
      <c r="F146" s="53">
        <f t="shared" si="188"/>
        <v>0</v>
      </c>
      <c r="G146" s="53">
        <f t="shared" si="189"/>
        <v>0</v>
      </c>
      <c r="H146" s="53">
        <f t="shared" si="190"/>
        <v>0</v>
      </c>
      <c r="I146" s="53">
        <f t="shared" si="191"/>
        <v>0</v>
      </c>
      <c r="J146" s="53">
        <f t="shared" si="192"/>
        <v>0</v>
      </c>
      <c r="K146" s="53">
        <f t="shared" si="193"/>
        <v>0</v>
      </c>
      <c r="L146" s="53">
        <f t="shared" si="194"/>
        <v>0</v>
      </c>
      <c r="M146" s="53">
        <f t="shared" si="195"/>
        <v>0</v>
      </c>
      <c r="N146" s="53">
        <f t="shared" si="196"/>
        <v>0</v>
      </c>
      <c r="O146" s="53">
        <f t="shared" si="197"/>
        <v>1</v>
      </c>
      <c r="P146" s="53">
        <f t="shared" si="198"/>
        <v>1</v>
      </c>
      <c r="Q146" s="53">
        <f t="shared" si="199"/>
        <v>0</v>
      </c>
      <c r="R146" s="53">
        <f t="shared" si="200"/>
        <v>0</v>
      </c>
      <c r="S146" s="53">
        <f t="shared" si="201"/>
        <v>0</v>
      </c>
      <c r="T146" s="53">
        <f t="shared" si="202"/>
        <v>0</v>
      </c>
      <c r="U146" s="53">
        <f t="shared" si="203"/>
        <v>0</v>
      </c>
      <c r="V146" s="53">
        <f t="shared" si="204"/>
        <v>0</v>
      </c>
      <c r="W146" s="53">
        <f t="shared" si="205"/>
        <v>0</v>
      </c>
      <c r="X146" s="53">
        <f t="shared" si="206"/>
        <v>0</v>
      </c>
      <c r="Y146" s="53">
        <f t="shared" si="207"/>
        <v>1</v>
      </c>
      <c r="Z146" s="53">
        <f t="shared" si="208"/>
        <v>0</v>
      </c>
      <c r="AA146" s="53">
        <f t="shared" si="209"/>
        <v>1</v>
      </c>
      <c r="AB146" s="53">
        <f t="shared" si="210"/>
        <v>0</v>
      </c>
      <c r="AC146" s="53">
        <f t="shared" si="211"/>
        <v>0</v>
      </c>
      <c r="AD146" s="53">
        <f t="shared" si="212"/>
        <v>0</v>
      </c>
      <c r="AE146" s="53">
        <f t="shared" si="213"/>
        <v>1</v>
      </c>
      <c r="AF146" s="53">
        <f t="shared" si="214"/>
        <v>1</v>
      </c>
      <c r="AG146" s="53">
        <f t="shared" si="215"/>
        <v>0</v>
      </c>
      <c r="AH146" s="53">
        <f t="shared" si="216"/>
        <v>0</v>
      </c>
      <c r="AI146" s="53">
        <f t="shared" si="217"/>
        <v>0</v>
      </c>
      <c r="AJ146" s="53">
        <f t="shared" si="218"/>
        <v>0</v>
      </c>
      <c r="AK146" s="53">
        <f t="shared" si="219"/>
        <v>0</v>
      </c>
      <c r="AL146" s="53">
        <f t="shared" si="220"/>
        <v>0</v>
      </c>
      <c r="AM146" s="53">
        <f t="shared" si="221"/>
        <v>0</v>
      </c>
      <c r="AN146" s="53">
        <f t="shared" si="222"/>
        <v>0</v>
      </c>
      <c r="AO146" s="53">
        <f t="shared" si="223"/>
        <v>0</v>
      </c>
      <c r="AP146" s="53">
        <f t="shared" si="224"/>
        <v>0</v>
      </c>
      <c r="AQ146" s="53">
        <f t="shared" si="225"/>
        <v>0</v>
      </c>
      <c r="AR146" s="53">
        <f t="shared" si="226"/>
        <v>0</v>
      </c>
      <c r="AS146" s="53"/>
    </row>
    <row r="147" spans="1:45" s="52" customFormat="1" ht="15" x14ac:dyDescent="0.25">
      <c r="A147" s="52">
        <v>8</v>
      </c>
      <c r="B147" s="37" t="s">
        <v>47</v>
      </c>
      <c r="C147" s="37" t="s">
        <v>166</v>
      </c>
      <c r="D147" s="58">
        <v>1</v>
      </c>
      <c r="E147" s="53">
        <f t="shared" si="187"/>
        <v>0</v>
      </c>
      <c r="F147" s="53">
        <f t="shared" si="188"/>
        <v>0</v>
      </c>
      <c r="G147" s="53">
        <f t="shared" si="189"/>
        <v>0</v>
      </c>
      <c r="H147" s="53">
        <f t="shared" si="190"/>
        <v>0</v>
      </c>
      <c r="I147" s="53">
        <f t="shared" si="191"/>
        <v>0</v>
      </c>
      <c r="J147" s="53">
        <f t="shared" si="192"/>
        <v>0</v>
      </c>
      <c r="K147" s="53">
        <f t="shared" si="193"/>
        <v>0</v>
      </c>
      <c r="L147" s="53">
        <f t="shared" si="194"/>
        <v>0</v>
      </c>
      <c r="M147" s="53">
        <f t="shared" si="195"/>
        <v>0</v>
      </c>
      <c r="N147" s="53">
        <f t="shared" si="196"/>
        <v>0</v>
      </c>
      <c r="O147" s="53">
        <f t="shared" si="197"/>
        <v>0</v>
      </c>
      <c r="P147" s="53">
        <f t="shared" si="198"/>
        <v>1</v>
      </c>
      <c r="Q147" s="53">
        <f t="shared" si="199"/>
        <v>0</v>
      </c>
      <c r="R147" s="53">
        <f t="shared" si="200"/>
        <v>1</v>
      </c>
      <c r="S147" s="53">
        <f t="shared" si="201"/>
        <v>0</v>
      </c>
      <c r="T147" s="53">
        <f t="shared" si="202"/>
        <v>1</v>
      </c>
      <c r="U147" s="53">
        <f t="shared" si="203"/>
        <v>1</v>
      </c>
      <c r="V147" s="53">
        <f t="shared" si="204"/>
        <v>0</v>
      </c>
      <c r="W147" s="53">
        <f t="shared" si="205"/>
        <v>0</v>
      </c>
      <c r="X147" s="53">
        <f t="shared" si="206"/>
        <v>0</v>
      </c>
      <c r="Y147" s="53">
        <f t="shared" si="207"/>
        <v>1</v>
      </c>
      <c r="Z147" s="53">
        <f t="shared" si="208"/>
        <v>1</v>
      </c>
      <c r="AA147" s="53">
        <f t="shared" si="209"/>
        <v>1</v>
      </c>
      <c r="AB147" s="53">
        <f t="shared" si="210"/>
        <v>0</v>
      </c>
      <c r="AC147" s="53">
        <f t="shared" si="211"/>
        <v>0</v>
      </c>
      <c r="AD147" s="53">
        <f t="shared" si="212"/>
        <v>1</v>
      </c>
      <c r="AE147" s="53">
        <f t="shared" si="213"/>
        <v>1</v>
      </c>
      <c r="AF147" s="53">
        <f t="shared" si="214"/>
        <v>1</v>
      </c>
      <c r="AG147" s="53">
        <f t="shared" si="215"/>
        <v>0</v>
      </c>
      <c r="AH147" s="53">
        <f t="shared" si="216"/>
        <v>0</v>
      </c>
      <c r="AI147" s="53">
        <f t="shared" si="217"/>
        <v>0</v>
      </c>
      <c r="AJ147" s="53">
        <f t="shared" si="218"/>
        <v>0</v>
      </c>
      <c r="AK147" s="53">
        <f t="shared" si="219"/>
        <v>0</v>
      </c>
      <c r="AL147" s="53">
        <f t="shared" si="220"/>
        <v>0</v>
      </c>
      <c r="AM147" s="53">
        <f t="shared" si="221"/>
        <v>0</v>
      </c>
      <c r="AN147" s="53">
        <f t="shared" si="222"/>
        <v>0</v>
      </c>
      <c r="AO147" s="53">
        <f t="shared" si="223"/>
        <v>0</v>
      </c>
      <c r="AP147" s="53">
        <f t="shared" si="224"/>
        <v>0</v>
      </c>
      <c r="AQ147" s="53">
        <f t="shared" si="225"/>
        <v>0</v>
      </c>
      <c r="AR147" s="53">
        <f t="shared" si="226"/>
        <v>0</v>
      </c>
      <c r="AS147" s="53"/>
    </row>
    <row r="148" spans="1:45" s="52" customFormat="1" ht="15" x14ac:dyDescent="0.25">
      <c r="A148" s="52">
        <v>9</v>
      </c>
      <c r="B148" s="37" t="s">
        <v>48</v>
      </c>
      <c r="C148" s="37" t="s">
        <v>167</v>
      </c>
      <c r="D148" s="58">
        <v>1</v>
      </c>
      <c r="E148" s="53">
        <f t="shared" si="187"/>
        <v>0</v>
      </c>
      <c r="F148" s="53">
        <f t="shared" si="188"/>
        <v>0</v>
      </c>
      <c r="G148" s="53">
        <f t="shared" si="189"/>
        <v>0</v>
      </c>
      <c r="H148" s="53">
        <f t="shared" si="190"/>
        <v>0</v>
      </c>
      <c r="I148" s="53">
        <f t="shared" si="191"/>
        <v>0</v>
      </c>
      <c r="J148" s="53">
        <f t="shared" si="192"/>
        <v>0</v>
      </c>
      <c r="K148" s="53">
        <f t="shared" si="193"/>
        <v>0</v>
      </c>
      <c r="L148" s="53">
        <f t="shared" si="194"/>
        <v>0</v>
      </c>
      <c r="M148" s="53">
        <f t="shared" si="195"/>
        <v>0</v>
      </c>
      <c r="N148" s="53">
        <f t="shared" si="196"/>
        <v>0</v>
      </c>
      <c r="O148" s="53">
        <f t="shared" si="197"/>
        <v>1</v>
      </c>
      <c r="P148" s="53">
        <f t="shared" si="198"/>
        <v>1</v>
      </c>
      <c r="Q148" s="53">
        <f t="shared" si="199"/>
        <v>0</v>
      </c>
      <c r="R148" s="53">
        <f t="shared" si="200"/>
        <v>1</v>
      </c>
      <c r="S148" s="53">
        <f t="shared" si="201"/>
        <v>1</v>
      </c>
      <c r="T148" s="53">
        <f t="shared" si="202"/>
        <v>1</v>
      </c>
      <c r="U148" s="53">
        <f t="shared" si="203"/>
        <v>1</v>
      </c>
      <c r="V148" s="53">
        <f t="shared" si="204"/>
        <v>0</v>
      </c>
      <c r="W148" s="53">
        <f t="shared" si="205"/>
        <v>0</v>
      </c>
      <c r="X148" s="53">
        <f t="shared" si="206"/>
        <v>0</v>
      </c>
      <c r="Y148" s="53">
        <f t="shared" si="207"/>
        <v>1</v>
      </c>
      <c r="Z148" s="53">
        <f t="shared" si="208"/>
        <v>0</v>
      </c>
      <c r="AA148" s="53">
        <f t="shared" si="209"/>
        <v>1</v>
      </c>
      <c r="AB148" s="53">
        <f t="shared" si="210"/>
        <v>1</v>
      </c>
      <c r="AC148" s="53">
        <f t="shared" si="211"/>
        <v>1</v>
      </c>
      <c r="AD148" s="53">
        <f t="shared" si="212"/>
        <v>1</v>
      </c>
      <c r="AE148" s="53">
        <f t="shared" si="213"/>
        <v>0</v>
      </c>
      <c r="AF148" s="53">
        <f t="shared" si="214"/>
        <v>1</v>
      </c>
      <c r="AG148" s="53">
        <f t="shared" si="215"/>
        <v>0</v>
      </c>
      <c r="AH148" s="53">
        <f t="shared" si="216"/>
        <v>0</v>
      </c>
      <c r="AI148" s="53">
        <f t="shared" si="217"/>
        <v>1</v>
      </c>
      <c r="AJ148" s="53">
        <f t="shared" si="218"/>
        <v>1</v>
      </c>
      <c r="AK148" s="53">
        <f t="shared" si="219"/>
        <v>1</v>
      </c>
      <c r="AL148" s="53">
        <f t="shared" si="220"/>
        <v>1</v>
      </c>
      <c r="AM148" s="53">
        <f t="shared" si="221"/>
        <v>1</v>
      </c>
      <c r="AN148" s="53">
        <f t="shared" si="222"/>
        <v>1</v>
      </c>
      <c r="AO148" s="53">
        <f t="shared" si="223"/>
        <v>0</v>
      </c>
      <c r="AP148" s="53">
        <f t="shared" si="224"/>
        <v>0</v>
      </c>
      <c r="AQ148" s="53">
        <f t="shared" si="225"/>
        <v>0</v>
      </c>
      <c r="AR148" s="53">
        <f t="shared" si="226"/>
        <v>1</v>
      </c>
      <c r="AS148" s="53"/>
    </row>
    <row r="149" spans="1:45" s="52" customFormat="1" ht="15" x14ac:dyDescent="0.25">
      <c r="A149" s="52">
        <v>10</v>
      </c>
      <c r="B149" s="37" t="s">
        <v>47</v>
      </c>
      <c r="C149" s="37" t="s">
        <v>45</v>
      </c>
      <c r="D149" s="58">
        <v>2</v>
      </c>
      <c r="E149" s="53">
        <f t="shared" si="187"/>
        <v>1</v>
      </c>
      <c r="F149" s="53">
        <f t="shared" si="188"/>
        <v>0</v>
      </c>
      <c r="G149" s="53">
        <f t="shared" si="189"/>
        <v>1</v>
      </c>
      <c r="H149" s="53">
        <f t="shared" si="190"/>
        <v>1</v>
      </c>
      <c r="I149" s="53">
        <f t="shared" si="191"/>
        <v>1</v>
      </c>
      <c r="J149" s="53">
        <f t="shared" si="192"/>
        <v>1</v>
      </c>
      <c r="K149" s="53">
        <f t="shared" si="193"/>
        <v>0</v>
      </c>
      <c r="L149" s="53">
        <f t="shared" si="194"/>
        <v>1</v>
      </c>
      <c r="M149" s="53">
        <f t="shared" si="195"/>
        <v>0</v>
      </c>
      <c r="N149" s="53">
        <f t="shared" si="196"/>
        <v>1</v>
      </c>
      <c r="O149" s="53">
        <f t="shared" si="197"/>
        <v>1</v>
      </c>
      <c r="P149" s="53">
        <f t="shared" si="198"/>
        <v>1</v>
      </c>
      <c r="Q149" s="53">
        <f t="shared" si="199"/>
        <v>0</v>
      </c>
      <c r="R149" s="53">
        <f t="shared" si="200"/>
        <v>0</v>
      </c>
      <c r="S149" s="53">
        <f t="shared" si="201"/>
        <v>1</v>
      </c>
      <c r="T149" s="53">
        <f t="shared" si="202"/>
        <v>0</v>
      </c>
      <c r="U149" s="53">
        <f t="shared" si="203"/>
        <v>0</v>
      </c>
      <c r="V149" s="53">
        <f t="shared" si="204"/>
        <v>1</v>
      </c>
      <c r="W149" s="53">
        <f t="shared" si="205"/>
        <v>0</v>
      </c>
      <c r="X149" s="53">
        <f t="shared" si="206"/>
        <v>0</v>
      </c>
      <c r="Y149" s="53">
        <f t="shared" si="207"/>
        <v>0</v>
      </c>
      <c r="Z149" s="53">
        <f t="shared" si="208"/>
        <v>0</v>
      </c>
      <c r="AA149" s="53">
        <f t="shared" si="209"/>
        <v>1</v>
      </c>
      <c r="AB149" s="53">
        <f t="shared" si="210"/>
        <v>1</v>
      </c>
      <c r="AC149" s="53">
        <f t="shared" si="211"/>
        <v>0</v>
      </c>
      <c r="AD149" s="53">
        <f t="shared" si="212"/>
        <v>1</v>
      </c>
      <c r="AE149" s="53">
        <f t="shared" si="213"/>
        <v>0</v>
      </c>
      <c r="AF149" s="53">
        <f t="shared" si="214"/>
        <v>0</v>
      </c>
      <c r="AG149" s="53">
        <f t="shared" si="215"/>
        <v>1</v>
      </c>
      <c r="AH149" s="53">
        <f t="shared" si="216"/>
        <v>1</v>
      </c>
      <c r="AI149" s="53">
        <f t="shared" si="217"/>
        <v>1</v>
      </c>
      <c r="AJ149" s="53">
        <f t="shared" si="218"/>
        <v>1</v>
      </c>
      <c r="AK149" s="53">
        <f t="shared" si="219"/>
        <v>1</v>
      </c>
      <c r="AL149" s="53">
        <f t="shared" si="220"/>
        <v>1</v>
      </c>
      <c r="AM149" s="53">
        <f t="shared" si="221"/>
        <v>0</v>
      </c>
      <c r="AN149" s="53">
        <f t="shared" si="222"/>
        <v>1</v>
      </c>
      <c r="AO149" s="53">
        <f t="shared" si="223"/>
        <v>1</v>
      </c>
      <c r="AP149" s="53">
        <f t="shared" si="224"/>
        <v>0</v>
      </c>
      <c r="AQ149" s="53">
        <f t="shared" si="225"/>
        <v>1</v>
      </c>
      <c r="AR149" s="53">
        <f t="shared" si="226"/>
        <v>0</v>
      </c>
      <c r="AS149" s="53"/>
    </row>
    <row r="150" spans="1:45" s="52" customFormat="1" ht="15" x14ac:dyDescent="0.25">
      <c r="A150" s="52">
        <v>11</v>
      </c>
      <c r="B150" s="37" t="s">
        <v>48</v>
      </c>
      <c r="C150" s="37" t="s">
        <v>46</v>
      </c>
      <c r="D150" s="58">
        <v>2</v>
      </c>
      <c r="E150" s="53">
        <f t="shared" si="187"/>
        <v>1</v>
      </c>
      <c r="F150" s="53">
        <f t="shared" si="188"/>
        <v>0</v>
      </c>
      <c r="G150" s="53">
        <f t="shared" si="189"/>
        <v>1</v>
      </c>
      <c r="H150" s="53">
        <f t="shared" si="190"/>
        <v>0</v>
      </c>
      <c r="I150" s="53">
        <f t="shared" si="191"/>
        <v>1</v>
      </c>
      <c r="J150" s="53">
        <f t="shared" si="192"/>
        <v>1</v>
      </c>
      <c r="K150" s="53">
        <f t="shared" si="193"/>
        <v>0</v>
      </c>
      <c r="L150" s="53">
        <f t="shared" si="194"/>
        <v>1</v>
      </c>
      <c r="M150" s="53">
        <f t="shared" si="195"/>
        <v>0</v>
      </c>
      <c r="N150" s="53">
        <f t="shared" si="196"/>
        <v>0</v>
      </c>
      <c r="O150" s="53">
        <f t="shared" si="197"/>
        <v>1</v>
      </c>
      <c r="P150" s="53">
        <f t="shared" si="198"/>
        <v>1</v>
      </c>
      <c r="Q150" s="53">
        <f t="shared" si="199"/>
        <v>0</v>
      </c>
      <c r="R150" s="53">
        <f t="shared" si="200"/>
        <v>1</v>
      </c>
      <c r="S150" s="53">
        <f t="shared" si="201"/>
        <v>0</v>
      </c>
      <c r="T150" s="53">
        <f t="shared" si="202"/>
        <v>0</v>
      </c>
      <c r="U150" s="53">
        <f t="shared" si="203"/>
        <v>0</v>
      </c>
      <c r="V150" s="53">
        <f t="shared" si="204"/>
        <v>1</v>
      </c>
      <c r="W150" s="53">
        <f t="shared" si="205"/>
        <v>0</v>
      </c>
      <c r="X150" s="53">
        <f t="shared" si="206"/>
        <v>1</v>
      </c>
      <c r="Y150" s="53">
        <f t="shared" si="207"/>
        <v>0</v>
      </c>
      <c r="Z150" s="53">
        <f t="shared" si="208"/>
        <v>0</v>
      </c>
      <c r="AA150" s="53">
        <f t="shared" si="209"/>
        <v>1</v>
      </c>
      <c r="AB150" s="53">
        <f t="shared" si="210"/>
        <v>1</v>
      </c>
      <c r="AC150" s="53">
        <f t="shared" si="211"/>
        <v>0</v>
      </c>
      <c r="AD150" s="53">
        <f t="shared" si="212"/>
        <v>1</v>
      </c>
      <c r="AE150" s="53">
        <f t="shared" si="213"/>
        <v>0</v>
      </c>
      <c r="AF150" s="53">
        <f t="shared" si="214"/>
        <v>0</v>
      </c>
      <c r="AG150" s="53">
        <f t="shared" si="215"/>
        <v>1</v>
      </c>
      <c r="AH150" s="53">
        <f t="shared" si="216"/>
        <v>1</v>
      </c>
      <c r="AI150" s="53">
        <f t="shared" si="217"/>
        <v>0</v>
      </c>
      <c r="AJ150" s="53">
        <f t="shared" si="218"/>
        <v>0</v>
      </c>
      <c r="AK150" s="53">
        <f t="shared" si="219"/>
        <v>0</v>
      </c>
      <c r="AL150" s="53">
        <f t="shared" si="220"/>
        <v>0</v>
      </c>
      <c r="AM150" s="53">
        <f t="shared" si="221"/>
        <v>0</v>
      </c>
      <c r="AN150" s="53">
        <f t="shared" si="222"/>
        <v>0</v>
      </c>
      <c r="AO150" s="53">
        <f t="shared" si="223"/>
        <v>0</v>
      </c>
      <c r="AP150" s="53">
        <f t="shared" si="224"/>
        <v>0</v>
      </c>
      <c r="AQ150" s="53">
        <f t="shared" si="225"/>
        <v>0</v>
      </c>
      <c r="AR150" s="53">
        <f t="shared" si="226"/>
        <v>0</v>
      </c>
      <c r="AS150" s="53"/>
    </row>
    <row r="151" spans="1:45" s="52" customFormat="1" ht="15" x14ac:dyDescent="0.25">
      <c r="A151" s="52">
        <v>12</v>
      </c>
      <c r="B151" s="37" t="s">
        <v>48</v>
      </c>
      <c r="C151" s="37" t="s">
        <v>49</v>
      </c>
      <c r="D151" s="58">
        <v>2</v>
      </c>
      <c r="E151" s="53">
        <f t="shared" si="187"/>
        <v>0</v>
      </c>
      <c r="F151" s="53">
        <f t="shared" si="188"/>
        <v>0</v>
      </c>
      <c r="G151" s="53">
        <f t="shared" si="189"/>
        <v>1</v>
      </c>
      <c r="H151" s="53">
        <f t="shared" si="190"/>
        <v>1</v>
      </c>
      <c r="I151" s="53">
        <f t="shared" si="191"/>
        <v>1</v>
      </c>
      <c r="J151" s="53">
        <f t="shared" si="192"/>
        <v>1</v>
      </c>
      <c r="K151" s="53">
        <f t="shared" si="193"/>
        <v>0</v>
      </c>
      <c r="L151" s="53">
        <f t="shared" si="194"/>
        <v>1</v>
      </c>
      <c r="M151" s="53">
        <f t="shared" si="195"/>
        <v>0</v>
      </c>
      <c r="N151" s="53">
        <f t="shared" si="196"/>
        <v>0</v>
      </c>
      <c r="O151" s="53">
        <f t="shared" si="197"/>
        <v>0</v>
      </c>
      <c r="P151" s="53">
        <f t="shared" si="198"/>
        <v>0</v>
      </c>
      <c r="Q151" s="53">
        <f t="shared" si="199"/>
        <v>0</v>
      </c>
      <c r="R151" s="53">
        <f t="shared" si="200"/>
        <v>0</v>
      </c>
      <c r="S151" s="53">
        <f t="shared" si="201"/>
        <v>0</v>
      </c>
      <c r="T151" s="53">
        <f t="shared" si="202"/>
        <v>0</v>
      </c>
      <c r="U151" s="53">
        <f t="shared" si="203"/>
        <v>0</v>
      </c>
      <c r="V151" s="53">
        <f t="shared" si="204"/>
        <v>0</v>
      </c>
      <c r="W151" s="53">
        <f t="shared" si="205"/>
        <v>0</v>
      </c>
      <c r="X151" s="53">
        <f t="shared" si="206"/>
        <v>0</v>
      </c>
      <c r="Y151" s="53">
        <f t="shared" si="207"/>
        <v>0</v>
      </c>
      <c r="Z151" s="53">
        <f t="shared" si="208"/>
        <v>0</v>
      </c>
      <c r="AA151" s="53">
        <f t="shared" si="209"/>
        <v>1</v>
      </c>
      <c r="AB151" s="53">
        <f t="shared" si="210"/>
        <v>1</v>
      </c>
      <c r="AC151" s="53">
        <f t="shared" si="211"/>
        <v>0</v>
      </c>
      <c r="AD151" s="53">
        <f t="shared" si="212"/>
        <v>0</v>
      </c>
      <c r="AE151" s="53">
        <f t="shared" si="213"/>
        <v>0</v>
      </c>
      <c r="AF151" s="53">
        <f t="shared" si="214"/>
        <v>0</v>
      </c>
      <c r="AG151" s="53">
        <f t="shared" si="215"/>
        <v>1</v>
      </c>
      <c r="AH151" s="53">
        <f t="shared" si="216"/>
        <v>1</v>
      </c>
      <c r="AI151" s="53">
        <f t="shared" si="217"/>
        <v>0</v>
      </c>
      <c r="AJ151" s="53">
        <f t="shared" si="218"/>
        <v>0</v>
      </c>
      <c r="AK151" s="53">
        <f t="shared" si="219"/>
        <v>0</v>
      </c>
      <c r="AL151" s="53">
        <f t="shared" si="220"/>
        <v>0</v>
      </c>
      <c r="AM151" s="53">
        <f t="shared" si="221"/>
        <v>0</v>
      </c>
      <c r="AN151" s="53">
        <f t="shared" si="222"/>
        <v>0</v>
      </c>
      <c r="AO151" s="53">
        <f t="shared" si="223"/>
        <v>0</v>
      </c>
      <c r="AP151" s="53">
        <f t="shared" si="224"/>
        <v>0</v>
      </c>
      <c r="AQ151" s="53">
        <f t="shared" si="225"/>
        <v>0</v>
      </c>
      <c r="AR151" s="53">
        <f t="shared" si="226"/>
        <v>0</v>
      </c>
      <c r="AS151" s="53"/>
    </row>
    <row r="152" spans="1:45" s="52" customFormat="1" ht="15" x14ac:dyDescent="0.25">
      <c r="A152" s="52">
        <v>13</v>
      </c>
      <c r="B152" s="37" t="s">
        <v>50</v>
      </c>
      <c r="C152" s="37" t="s">
        <v>51</v>
      </c>
      <c r="D152" s="58">
        <v>2</v>
      </c>
      <c r="E152" s="53">
        <f t="shared" si="187"/>
        <v>0</v>
      </c>
      <c r="F152" s="53">
        <f t="shared" si="188"/>
        <v>0</v>
      </c>
      <c r="G152" s="53">
        <f t="shared" si="189"/>
        <v>1</v>
      </c>
      <c r="H152" s="53">
        <f t="shared" si="190"/>
        <v>0</v>
      </c>
      <c r="I152" s="53">
        <f t="shared" si="191"/>
        <v>0</v>
      </c>
      <c r="J152" s="53">
        <f t="shared" si="192"/>
        <v>1</v>
      </c>
      <c r="K152" s="53">
        <f t="shared" si="193"/>
        <v>0</v>
      </c>
      <c r="L152" s="53">
        <f t="shared" si="194"/>
        <v>0</v>
      </c>
      <c r="M152" s="53">
        <f t="shared" si="195"/>
        <v>0</v>
      </c>
      <c r="N152" s="53">
        <f t="shared" si="196"/>
        <v>0</v>
      </c>
      <c r="O152" s="53">
        <f t="shared" si="197"/>
        <v>0</v>
      </c>
      <c r="P152" s="53">
        <f t="shared" si="198"/>
        <v>0</v>
      </c>
      <c r="Q152" s="53">
        <f t="shared" si="199"/>
        <v>0</v>
      </c>
      <c r="R152" s="53">
        <f t="shared" si="200"/>
        <v>0</v>
      </c>
      <c r="S152" s="53">
        <f t="shared" si="201"/>
        <v>0</v>
      </c>
      <c r="T152" s="53">
        <f t="shared" si="202"/>
        <v>0</v>
      </c>
      <c r="U152" s="53">
        <f t="shared" si="203"/>
        <v>0</v>
      </c>
      <c r="V152" s="53">
        <f t="shared" si="204"/>
        <v>0</v>
      </c>
      <c r="W152" s="53">
        <f t="shared" si="205"/>
        <v>0</v>
      </c>
      <c r="X152" s="53">
        <f t="shared" si="206"/>
        <v>0</v>
      </c>
      <c r="Y152" s="53">
        <f t="shared" si="207"/>
        <v>0</v>
      </c>
      <c r="Z152" s="53">
        <f t="shared" si="208"/>
        <v>0</v>
      </c>
      <c r="AA152" s="53">
        <f t="shared" si="209"/>
        <v>0</v>
      </c>
      <c r="AB152" s="53">
        <f t="shared" si="210"/>
        <v>0</v>
      </c>
      <c r="AC152" s="53">
        <f t="shared" si="211"/>
        <v>0</v>
      </c>
      <c r="AD152" s="53">
        <f t="shared" si="212"/>
        <v>0</v>
      </c>
      <c r="AE152" s="53">
        <f t="shared" si="213"/>
        <v>0</v>
      </c>
      <c r="AF152" s="53">
        <f t="shared" si="214"/>
        <v>0</v>
      </c>
      <c r="AG152" s="53">
        <f t="shared" si="215"/>
        <v>0</v>
      </c>
      <c r="AH152" s="53">
        <f t="shared" si="216"/>
        <v>0</v>
      </c>
      <c r="AI152" s="53">
        <f t="shared" si="217"/>
        <v>1</v>
      </c>
      <c r="AJ152" s="53">
        <f t="shared" si="218"/>
        <v>1</v>
      </c>
      <c r="AK152" s="53">
        <f t="shared" si="219"/>
        <v>1</v>
      </c>
      <c r="AL152" s="53">
        <f t="shared" si="220"/>
        <v>1</v>
      </c>
      <c r="AM152" s="53">
        <f t="shared" si="221"/>
        <v>0</v>
      </c>
      <c r="AN152" s="53">
        <f t="shared" si="222"/>
        <v>1</v>
      </c>
      <c r="AO152" s="53">
        <f t="shared" si="223"/>
        <v>0</v>
      </c>
      <c r="AP152" s="53">
        <f t="shared" si="224"/>
        <v>0</v>
      </c>
      <c r="AQ152" s="53">
        <f t="shared" si="225"/>
        <v>1</v>
      </c>
      <c r="AR152" s="53">
        <f t="shared" si="226"/>
        <v>0</v>
      </c>
      <c r="AS152" s="53"/>
    </row>
    <row r="153" spans="1:45" s="52" customFormat="1" ht="15" x14ac:dyDescent="0.25">
      <c r="A153" s="52">
        <v>14</v>
      </c>
      <c r="B153" s="37" t="s">
        <v>47</v>
      </c>
      <c r="C153" s="37" t="s">
        <v>52</v>
      </c>
      <c r="D153" s="58">
        <v>2</v>
      </c>
      <c r="E153" s="53">
        <f t="shared" si="187"/>
        <v>0</v>
      </c>
      <c r="F153" s="53">
        <f t="shared" si="188"/>
        <v>0</v>
      </c>
      <c r="G153" s="53">
        <f t="shared" si="189"/>
        <v>0</v>
      </c>
      <c r="H153" s="53">
        <f t="shared" si="190"/>
        <v>1</v>
      </c>
      <c r="I153" s="53">
        <f t="shared" si="191"/>
        <v>0</v>
      </c>
      <c r="J153" s="53">
        <f t="shared" si="192"/>
        <v>1</v>
      </c>
      <c r="K153" s="53">
        <f t="shared" si="193"/>
        <v>1</v>
      </c>
      <c r="L153" s="53">
        <f t="shared" si="194"/>
        <v>1</v>
      </c>
      <c r="M153" s="53">
        <f t="shared" si="195"/>
        <v>0</v>
      </c>
      <c r="N153" s="53">
        <f t="shared" si="196"/>
        <v>0</v>
      </c>
      <c r="O153" s="53">
        <f t="shared" si="197"/>
        <v>0</v>
      </c>
      <c r="P153" s="53">
        <f t="shared" si="198"/>
        <v>0</v>
      </c>
      <c r="Q153" s="53">
        <f t="shared" si="199"/>
        <v>0</v>
      </c>
      <c r="R153" s="53">
        <f t="shared" si="200"/>
        <v>0</v>
      </c>
      <c r="S153" s="53">
        <f t="shared" si="201"/>
        <v>0</v>
      </c>
      <c r="T153" s="53">
        <f t="shared" si="202"/>
        <v>0</v>
      </c>
      <c r="U153" s="53">
        <f t="shared" si="203"/>
        <v>0</v>
      </c>
      <c r="V153" s="53">
        <f t="shared" si="204"/>
        <v>0</v>
      </c>
      <c r="W153" s="53">
        <f t="shared" si="205"/>
        <v>0</v>
      </c>
      <c r="X153" s="53">
        <f t="shared" si="206"/>
        <v>0</v>
      </c>
      <c r="Y153" s="53">
        <f t="shared" si="207"/>
        <v>0</v>
      </c>
      <c r="Z153" s="53">
        <f t="shared" si="208"/>
        <v>0</v>
      </c>
      <c r="AA153" s="53">
        <f t="shared" si="209"/>
        <v>0</v>
      </c>
      <c r="AB153" s="53">
        <f t="shared" si="210"/>
        <v>0</v>
      </c>
      <c r="AC153" s="53">
        <f t="shared" si="211"/>
        <v>0</v>
      </c>
      <c r="AD153" s="53">
        <f t="shared" si="212"/>
        <v>0</v>
      </c>
      <c r="AE153" s="53">
        <f t="shared" si="213"/>
        <v>0</v>
      </c>
      <c r="AF153" s="53">
        <f t="shared" si="214"/>
        <v>0</v>
      </c>
      <c r="AG153" s="53">
        <f t="shared" si="215"/>
        <v>0</v>
      </c>
      <c r="AH153" s="53">
        <f t="shared" si="216"/>
        <v>0</v>
      </c>
      <c r="AI153" s="53">
        <f t="shared" si="217"/>
        <v>0</v>
      </c>
      <c r="AJ153" s="53">
        <f t="shared" si="218"/>
        <v>0</v>
      </c>
      <c r="AK153" s="53">
        <f t="shared" si="219"/>
        <v>0</v>
      </c>
      <c r="AL153" s="53">
        <f t="shared" si="220"/>
        <v>0</v>
      </c>
      <c r="AM153" s="53">
        <f t="shared" si="221"/>
        <v>0</v>
      </c>
      <c r="AN153" s="53">
        <f t="shared" si="222"/>
        <v>0</v>
      </c>
      <c r="AO153" s="53">
        <f t="shared" si="223"/>
        <v>0</v>
      </c>
      <c r="AP153" s="53">
        <f t="shared" si="224"/>
        <v>0</v>
      </c>
      <c r="AQ153" s="53">
        <f t="shared" si="225"/>
        <v>0</v>
      </c>
      <c r="AR153" s="53">
        <f t="shared" si="226"/>
        <v>0</v>
      </c>
      <c r="AS153" s="53"/>
    </row>
    <row r="154" spans="1:45" s="52" customFormat="1" ht="15" x14ac:dyDescent="0.25">
      <c r="A154" s="52">
        <v>15</v>
      </c>
      <c r="B154" s="37" t="s">
        <v>48</v>
      </c>
      <c r="C154" s="37" t="s">
        <v>54</v>
      </c>
      <c r="D154" s="58">
        <v>2</v>
      </c>
      <c r="E154" s="53">
        <f t="shared" si="187"/>
        <v>0</v>
      </c>
      <c r="F154" s="53">
        <f t="shared" si="188"/>
        <v>0</v>
      </c>
      <c r="G154" s="53">
        <f t="shared" si="189"/>
        <v>0</v>
      </c>
      <c r="H154" s="53">
        <f t="shared" si="190"/>
        <v>0</v>
      </c>
      <c r="I154" s="53">
        <f t="shared" si="191"/>
        <v>0</v>
      </c>
      <c r="J154" s="53">
        <f t="shared" si="192"/>
        <v>0</v>
      </c>
      <c r="K154" s="53">
        <f t="shared" si="193"/>
        <v>0</v>
      </c>
      <c r="L154" s="53">
        <f t="shared" si="194"/>
        <v>0</v>
      </c>
      <c r="M154" s="53">
        <f t="shared" si="195"/>
        <v>0</v>
      </c>
      <c r="N154" s="53">
        <f t="shared" si="196"/>
        <v>0</v>
      </c>
      <c r="O154" s="53">
        <f t="shared" si="197"/>
        <v>1</v>
      </c>
      <c r="P154" s="53">
        <f t="shared" si="198"/>
        <v>1</v>
      </c>
      <c r="Q154" s="53">
        <f t="shared" si="199"/>
        <v>0</v>
      </c>
      <c r="R154" s="53">
        <f t="shared" si="200"/>
        <v>0</v>
      </c>
      <c r="S154" s="53">
        <f t="shared" si="201"/>
        <v>1</v>
      </c>
      <c r="T154" s="53">
        <f t="shared" si="202"/>
        <v>0</v>
      </c>
      <c r="U154" s="53">
        <f t="shared" si="203"/>
        <v>0</v>
      </c>
      <c r="V154" s="53">
        <f t="shared" si="204"/>
        <v>0</v>
      </c>
      <c r="W154" s="53">
        <f t="shared" si="205"/>
        <v>0</v>
      </c>
      <c r="X154" s="53">
        <f t="shared" si="206"/>
        <v>1</v>
      </c>
      <c r="Y154" s="53">
        <f t="shared" si="207"/>
        <v>0</v>
      </c>
      <c r="Z154" s="53">
        <f t="shared" si="208"/>
        <v>0</v>
      </c>
      <c r="AA154" s="53">
        <f t="shared" si="209"/>
        <v>1</v>
      </c>
      <c r="AB154" s="53">
        <f t="shared" si="210"/>
        <v>0</v>
      </c>
      <c r="AC154" s="53">
        <f t="shared" si="211"/>
        <v>0</v>
      </c>
      <c r="AD154" s="53">
        <f t="shared" si="212"/>
        <v>1</v>
      </c>
      <c r="AE154" s="53">
        <f t="shared" si="213"/>
        <v>0</v>
      </c>
      <c r="AF154" s="53">
        <f t="shared" si="214"/>
        <v>0</v>
      </c>
      <c r="AG154" s="53">
        <f t="shared" si="215"/>
        <v>1</v>
      </c>
      <c r="AH154" s="53">
        <f t="shared" si="216"/>
        <v>1</v>
      </c>
      <c r="AI154" s="53">
        <f t="shared" si="217"/>
        <v>0</v>
      </c>
      <c r="AJ154" s="53">
        <f t="shared" si="218"/>
        <v>0</v>
      </c>
      <c r="AK154" s="53">
        <f t="shared" si="219"/>
        <v>0</v>
      </c>
      <c r="AL154" s="53">
        <f t="shared" si="220"/>
        <v>0</v>
      </c>
      <c r="AM154" s="53">
        <f t="shared" si="221"/>
        <v>0</v>
      </c>
      <c r="AN154" s="53">
        <f t="shared" si="222"/>
        <v>0</v>
      </c>
      <c r="AO154" s="53">
        <f t="shared" si="223"/>
        <v>0</v>
      </c>
      <c r="AP154" s="53">
        <f t="shared" si="224"/>
        <v>0</v>
      </c>
      <c r="AQ154" s="53">
        <f t="shared" si="225"/>
        <v>0</v>
      </c>
      <c r="AR154" s="53">
        <f t="shared" si="226"/>
        <v>0</v>
      </c>
      <c r="AS154" s="53"/>
    </row>
    <row r="155" spans="1:45" s="52" customFormat="1" ht="15" x14ac:dyDescent="0.25">
      <c r="A155" s="52">
        <v>16</v>
      </c>
      <c r="B155" s="37" t="s">
        <v>48</v>
      </c>
      <c r="C155" s="37" t="s">
        <v>55</v>
      </c>
      <c r="D155" s="58">
        <v>2</v>
      </c>
      <c r="E155" s="53">
        <f t="shared" si="187"/>
        <v>0</v>
      </c>
      <c r="F155" s="53">
        <f t="shared" si="188"/>
        <v>0</v>
      </c>
      <c r="G155" s="53">
        <f t="shared" si="189"/>
        <v>0</v>
      </c>
      <c r="H155" s="53">
        <f t="shared" si="190"/>
        <v>0</v>
      </c>
      <c r="I155" s="53">
        <f t="shared" si="191"/>
        <v>0</v>
      </c>
      <c r="J155" s="53">
        <f t="shared" si="192"/>
        <v>0</v>
      </c>
      <c r="K155" s="53">
        <f t="shared" si="193"/>
        <v>0</v>
      </c>
      <c r="L155" s="53">
        <f t="shared" si="194"/>
        <v>0</v>
      </c>
      <c r="M155" s="53">
        <f t="shared" si="195"/>
        <v>0</v>
      </c>
      <c r="N155" s="53">
        <f t="shared" si="196"/>
        <v>0</v>
      </c>
      <c r="O155" s="53">
        <f t="shared" si="197"/>
        <v>0</v>
      </c>
      <c r="P155" s="53">
        <f t="shared" si="198"/>
        <v>0</v>
      </c>
      <c r="Q155" s="53">
        <f t="shared" si="199"/>
        <v>0</v>
      </c>
      <c r="R155" s="53">
        <f t="shared" si="200"/>
        <v>0</v>
      </c>
      <c r="S155" s="53">
        <f t="shared" si="201"/>
        <v>0</v>
      </c>
      <c r="T155" s="53">
        <f t="shared" si="202"/>
        <v>0</v>
      </c>
      <c r="U155" s="53">
        <f t="shared" si="203"/>
        <v>0</v>
      </c>
      <c r="V155" s="53">
        <f t="shared" si="204"/>
        <v>0</v>
      </c>
      <c r="W155" s="53">
        <f t="shared" si="205"/>
        <v>0</v>
      </c>
      <c r="X155" s="53">
        <f t="shared" si="206"/>
        <v>0</v>
      </c>
      <c r="Y155" s="53">
        <f t="shared" si="207"/>
        <v>0</v>
      </c>
      <c r="Z155" s="53">
        <f t="shared" si="208"/>
        <v>0</v>
      </c>
      <c r="AA155" s="53">
        <f t="shared" si="209"/>
        <v>1</v>
      </c>
      <c r="AB155" s="53">
        <f t="shared" si="210"/>
        <v>1</v>
      </c>
      <c r="AC155" s="53">
        <f t="shared" si="211"/>
        <v>0</v>
      </c>
      <c r="AD155" s="53">
        <f t="shared" si="212"/>
        <v>1</v>
      </c>
      <c r="AE155" s="53">
        <f t="shared" si="213"/>
        <v>0</v>
      </c>
      <c r="AF155" s="53">
        <f t="shared" si="214"/>
        <v>0</v>
      </c>
      <c r="AG155" s="53">
        <f t="shared" si="215"/>
        <v>1</v>
      </c>
      <c r="AH155" s="53">
        <f t="shared" si="216"/>
        <v>1</v>
      </c>
      <c r="AI155" s="53">
        <f t="shared" si="217"/>
        <v>0</v>
      </c>
      <c r="AJ155" s="53">
        <f t="shared" si="218"/>
        <v>0</v>
      </c>
      <c r="AK155" s="53">
        <f t="shared" si="219"/>
        <v>0</v>
      </c>
      <c r="AL155" s="53">
        <f t="shared" si="220"/>
        <v>0</v>
      </c>
      <c r="AM155" s="53">
        <f t="shared" si="221"/>
        <v>0</v>
      </c>
      <c r="AN155" s="53">
        <f t="shared" si="222"/>
        <v>0</v>
      </c>
      <c r="AO155" s="53">
        <f t="shared" si="223"/>
        <v>0</v>
      </c>
      <c r="AP155" s="53">
        <f t="shared" si="224"/>
        <v>0</v>
      </c>
      <c r="AQ155" s="53">
        <f t="shared" si="225"/>
        <v>0</v>
      </c>
      <c r="AR155" s="53">
        <f t="shared" si="226"/>
        <v>0</v>
      </c>
      <c r="AS155" s="53"/>
    </row>
    <row r="156" spans="1:45" s="52" customFormat="1" ht="15" x14ac:dyDescent="0.25">
      <c r="A156" s="52">
        <v>17</v>
      </c>
      <c r="B156" s="37" t="s">
        <v>47</v>
      </c>
      <c r="C156" s="37" t="s">
        <v>56</v>
      </c>
      <c r="D156" s="58">
        <v>2</v>
      </c>
      <c r="E156" s="53">
        <f t="shared" si="187"/>
        <v>0</v>
      </c>
      <c r="F156" s="53">
        <f t="shared" si="188"/>
        <v>0</v>
      </c>
      <c r="G156" s="53">
        <f t="shared" si="189"/>
        <v>0</v>
      </c>
      <c r="H156" s="53">
        <f t="shared" si="190"/>
        <v>0</v>
      </c>
      <c r="I156" s="53">
        <f t="shared" si="191"/>
        <v>0</v>
      </c>
      <c r="J156" s="53">
        <f t="shared" si="192"/>
        <v>0</v>
      </c>
      <c r="K156" s="53">
        <f t="shared" si="193"/>
        <v>0</v>
      </c>
      <c r="L156" s="53">
        <f t="shared" si="194"/>
        <v>0</v>
      </c>
      <c r="M156" s="53">
        <f t="shared" si="195"/>
        <v>0</v>
      </c>
      <c r="N156" s="53">
        <f t="shared" si="196"/>
        <v>0</v>
      </c>
      <c r="O156" s="53">
        <f t="shared" si="197"/>
        <v>0</v>
      </c>
      <c r="P156" s="53">
        <f t="shared" si="198"/>
        <v>0</v>
      </c>
      <c r="Q156" s="53">
        <f t="shared" si="199"/>
        <v>0</v>
      </c>
      <c r="R156" s="53">
        <f t="shared" si="200"/>
        <v>0</v>
      </c>
      <c r="S156" s="53">
        <f t="shared" si="201"/>
        <v>0</v>
      </c>
      <c r="T156" s="53">
        <f t="shared" si="202"/>
        <v>0</v>
      </c>
      <c r="U156" s="53">
        <f t="shared" si="203"/>
        <v>0</v>
      </c>
      <c r="V156" s="53">
        <f t="shared" si="204"/>
        <v>0</v>
      </c>
      <c r="W156" s="53">
        <f t="shared" si="205"/>
        <v>0</v>
      </c>
      <c r="X156" s="53">
        <f t="shared" si="206"/>
        <v>0</v>
      </c>
      <c r="Y156" s="53">
        <f t="shared" si="207"/>
        <v>0</v>
      </c>
      <c r="Z156" s="53">
        <f t="shared" si="208"/>
        <v>0</v>
      </c>
      <c r="AA156" s="53">
        <f t="shared" si="209"/>
        <v>0</v>
      </c>
      <c r="AB156" s="53">
        <f t="shared" si="210"/>
        <v>0</v>
      </c>
      <c r="AC156" s="53">
        <f t="shared" si="211"/>
        <v>0</v>
      </c>
      <c r="AD156" s="53">
        <f t="shared" si="212"/>
        <v>0</v>
      </c>
      <c r="AE156" s="53">
        <f t="shared" si="213"/>
        <v>0</v>
      </c>
      <c r="AF156" s="53">
        <f t="shared" si="214"/>
        <v>0</v>
      </c>
      <c r="AG156" s="53">
        <f t="shared" si="215"/>
        <v>0</v>
      </c>
      <c r="AH156" s="53">
        <f t="shared" si="216"/>
        <v>0</v>
      </c>
      <c r="AI156" s="53">
        <f t="shared" si="217"/>
        <v>1</v>
      </c>
      <c r="AJ156" s="53">
        <f t="shared" si="218"/>
        <v>1</v>
      </c>
      <c r="AK156" s="53">
        <f t="shared" si="219"/>
        <v>1</v>
      </c>
      <c r="AL156" s="53">
        <f t="shared" si="220"/>
        <v>1</v>
      </c>
      <c r="AM156" s="53">
        <f t="shared" si="221"/>
        <v>0</v>
      </c>
      <c r="AN156" s="53">
        <f t="shared" si="222"/>
        <v>1</v>
      </c>
      <c r="AO156" s="53">
        <f t="shared" si="223"/>
        <v>1</v>
      </c>
      <c r="AP156" s="53">
        <f t="shared" si="224"/>
        <v>0</v>
      </c>
      <c r="AQ156" s="53">
        <f t="shared" si="225"/>
        <v>0</v>
      </c>
      <c r="AR156" s="53">
        <f t="shared" si="226"/>
        <v>1</v>
      </c>
      <c r="AS156" s="53"/>
    </row>
    <row r="157" spans="1:45" s="52" customFormat="1" ht="15" x14ac:dyDescent="0.25">
      <c r="A157" s="52">
        <v>18</v>
      </c>
      <c r="B157" s="37" t="s">
        <v>50</v>
      </c>
      <c r="C157" s="37" t="s">
        <v>57</v>
      </c>
      <c r="D157" s="58">
        <v>2</v>
      </c>
      <c r="E157" s="53">
        <f t="shared" si="187"/>
        <v>0</v>
      </c>
      <c r="F157" s="53">
        <f t="shared" si="188"/>
        <v>0</v>
      </c>
      <c r="G157" s="53">
        <f t="shared" si="189"/>
        <v>0</v>
      </c>
      <c r="H157" s="53">
        <f t="shared" si="190"/>
        <v>0</v>
      </c>
      <c r="I157" s="53">
        <f t="shared" si="191"/>
        <v>0</v>
      </c>
      <c r="J157" s="53">
        <f t="shared" si="192"/>
        <v>1</v>
      </c>
      <c r="K157" s="53">
        <f t="shared" si="193"/>
        <v>0</v>
      </c>
      <c r="L157" s="53">
        <f t="shared" si="194"/>
        <v>1</v>
      </c>
      <c r="M157" s="53">
        <f t="shared" si="195"/>
        <v>0</v>
      </c>
      <c r="N157" s="53">
        <f t="shared" si="196"/>
        <v>0</v>
      </c>
      <c r="O157" s="53">
        <f t="shared" si="197"/>
        <v>0</v>
      </c>
      <c r="P157" s="53">
        <f t="shared" si="198"/>
        <v>0</v>
      </c>
      <c r="Q157" s="53">
        <f t="shared" si="199"/>
        <v>0</v>
      </c>
      <c r="R157" s="53">
        <f t="shared" si="200"/>
        <v>0</v>
      </c>
      <c r="S157" s="53">
        <f t="shared" si="201"/>
        <v>0</v>
      </c>
      <c r="T157" s="53">
        <f t="shared" si="202"/>
        <v>0</v>
      </c>
      <c r="U157" s="53">
        <f t="shared" si="203"/>
        <v>0</v>
      </c>
      <c r="V157" s="53">
        <f t="shared" si="204"/>
        <v>0</v>
      </c>
      <c r="W157" s="53">
        <f t="shared" si="205"/>
        <v>0</v>
      </c>
      <c r="X157" s="53">
        <f t="shared" si="206"/>
        <v>0</v>
      </c>
      <c r="Y157" s="53">
        <f t="shared" si="207"/>
        <v>0</v>
      </c>
      <c r="Z157" s="53">
        <f t="shared" si="208"/>
        <v>0</v>
      </c>
      <c r="AA157" s="53">
        <f t="shared" si="209"/>
        <v>0</v>
      </c>
      <c r="AB157" s="53">
        <f t="shared" si="210"/>
        <v>0</v>
      </c>
      <c r="AC157" s="53">
        <f t="shared" si="211"/>
        <v>0</v>
      </c>
      <c r="AD157" s="53">
        <f t="shared" si="212"/>
        <v>0</v>
      </c>
      <c r="AE157" s="53">
        <f t="shared" si="213"/>
        <v>0</v>
      </c>
      <c r="AF157" s="53">
        <f t="shared" si="214"/>
        <v>0</v>
      </c>
      <c r="AG157" s="53">
        <f t="shared" si="215"/>
        <v>0</v>
      </c>
      <c r="AH157" s="53">
        <f t="shared" si="216"/>
        <v>0</v>
      </c>
      <c r="AI157" s="53">
        <f t="shared" si="217"/>
        <v>0</v>
      </c>
      <c r="AJ157" s="53">
        <f t="shared" si="218"/>
        <v>0</v>
      </c>
      <c r="AK157" s="53">
        <f t="shared" si="219"/>
        <v>0</v>
      </c>
      <c r="AL157" s="53">
        <f t="shared" si="220"/>
        <v>0</v>
      </c>
      <c r="AM157" s="53">
        <f t="shared" si="221"/>
        <v>0</v>
      </c>
      <c r="AN157" s="53">
        <f t="shared" si="222"/>
        <v>0</v>
      </c>
      <c r="AO157" s="53">
        <f t="shared" si="223"/>
        <v>0</v>
      </c>
      <c r="AP157" s="53">
        <f t="shared" si="224"/>
        <v>0</v>
      </c>
      <c r="AQ157" s="53">
        <f t="shared" si="225"/>
        <v>0</v>
      </c>
      <c r="AR157" s="53">
        <f t="shared" si="226"/>
        <v>0</v>
      </c>
      <c r="AS157" s="53"/>
    </row>
    <row r="158" spans="1:45" s="52" customFormat="1" ht="15" x14ac:dyDescent="0.25">
      <c r="A158" s="52">
        <v>19</v>
      </c>
      <c r="B158" s="37" t="s">
        <v>50</v>
      </c>
      <c r="C158" s="37" t="s">
        <v>58</v>
      </c>
      <c r="D158" s="58">
        <v>2</v>
      </c>
      <c r="E158" s="53">
        <f t="shared" si="187"/>
        <v>0</v>
      </c>
      <c r="F158" s="53">
        <f t="shared" si="188"/>
        <v>0</v>
      </c>
      <c r="G158" s="53">
        <f t="shared" si="189"/>
        <v>0</v>
      </c>
      <c r="H158" s="53">
        <f t="shared" si="190"/>
        <v>0</v>
      </c>
      <c r="I158" s="53">
        <f t="shared" si="191"/>
        <v>0</v>
      </c>
      <c r="J158" s="53">
        <f t="shared" si="192"/>
        <v>0</v>
      </c>
      <c r="K158" s="53">
        <f t="shared" si="193"/>
        <v>0</v>
      </c>
      <c r="L158" s="53">
        <f t="shared" si="194"/>
        <v>0</v>
      </c>
      <c r="M158" s="53">
        <f t="shared" si="195"/>
        <v>0</v>
      </c>
      <c r="N158" s="53">
        <f t="shared" si="196"/>
        <v>0</v>
      </c>
      <c r="O158" s="53">
        <f t="shared" si="197"/>
        <v>0</v>
      </c>
      <c r="P158" s="53">
        <f t="shared" si="198"/>
        <v>0</v>
      </c>
      <c r="Q158" s="53">
        <f t="shared" si="199"/>
        <v>0</v>
      </c>
      <c r="R158" s="53">
        <f t="shared" si="200"/>
        <v>0</v>
      </c>
      <c r="S158" s="53">
        <f t="shared" si="201"/>
        <v>0</v>
      </c>
      <c r="T158" s="53">
        <f t="shared" si="202"/>
        <v>0</v>
      </c>
      <c r="U158" s="53">
        <f t="shared" si="203"/>
        <v>0</v>
      </c>
      <c r="V158" s="53">
        <f t="shared" si="204"/>
        <v>0</v>
      </c>
      <c r="W158" s="53">
        <f t="shared" si="205"/>
        <v>0</v>
      </c>
      <c r="X158" s="53">
        <f t="shared" si="206"/>
        <v>0</v>
      </c>
      <c r="Y158" s="53">
        <f t="shared" si="207"/>
        <v>0</v>
      </c>
      <c r="Z158" s="53">
        <f t="shared" si="208"/>
        <v>0</v>
      </c>
      <c r="AA158" s="53">
        <f t="shared" si="209"/>
        <v>0</v>
      </c>
      <c r="AB158" s="53">
        <f t="shared" si="210"/>
        <v>0</v>
      </c>
      <c r="AC158" s="53">
        <f t="shared" si="211"/>
        <v>0</v>
      </c>
      <c r="AD158" s="53">
        <f t="shared" si="212"/>
        <v>0</v>
      </c>
      <c r="AE158" s="53">
        <f t="shared" si="213"/>
        <v>0</v>
      </c>
      <c r="AF158" s="53">
        <f t="shared" si="214"/>
        <v>0</v>
      </c>
      <c r="AG158" s="53">
        <f t="shared" si="215"/>
        <v>0</v>
      </c>
      <c r="AH158" s="53">
        <f t="shared" si="216"/>
        <v>0</v>
      </c>
      <c r="AI158" s="53">
        <f t="shared" si="217"/>
        <v>1</v>
      </c>
      <c r="AJ158" s="53">
        <f t="shared" si="218"/>
        <v>1</v>
      </c>
      <c r="AK158" s="53">
        <f t="shared" si="219"/>
        <v>1</v>
      </c>
      <c r="AL158" s="53">
        <f t="shared" si="220"/>
        <v>1</v>
      </c>
      <c r="AM158" s="53">
        <f t="shared" si="221"/>
        <v>0</v>
      </c>
      <c r="AN158" s="53">
        <f t="shared" si="222"/>
        <v>1</v>
      </c>
      <c r="AO158" s="53">
        <f t="shared" si="223"/>
        <v>1</v>
      </c>
      <c r="AP158" s="53">
        <f t="shared" si="224"/>
        <v>0</v>
      </c>
      <c r="AQ158" s="53">
        <f t="shared" si="225"/>
        <v>0</v>
      </c>
      <c r="AR158" s="53">
        <f t="shared" si="226"/>
        <v>0</v>
      </c>
      <c r="AS158" s="53"/>
    </row>
    <row r="159" spans="1:45" s="52" customFormat="1" ht="15" x14ac:dyDescent="0.25">
      <c r="A159" s="52">
        <v>20</v>
      </c>
      <c r="B159" s="37" t="s">
        <v>59</v>
      </c>
      <c r="C159" s="37" t="s">
        <v>60</v>
      </c>
      <c r="D159" s="58">
        <v>2</v>
      </c>
      <c r="E159" s="53">
        <f t="shared" si="187"/>
        <v>0</v>
      </c>
      <c r="F159" s="53">
        <f t="shared" si="188"/>
        <v>0</v>
      </c>
      <c r="G159" s="53">
        <f t="shared" si="189"/>
        <v>0</v>
      </c>
      <c r="H159" s="53">
        <f t="shared" si="190"/>
        <v>0</v>
      </c>
      <c r="I159" s="53">
        <f t="shared" si="191"/>
        <v>0</v>
      </c>
      <c r="J159" s="53">
        <f t="shared" si="192"/>
        <v>0</v>
      </c>
      <c r="K159" s="53">
        <f t="shared" si="193"/>
        <v>0</v>
      </c>
      <c r="L159" s="53">
        <f t="shared" si="194"/>
        <v>0</v>
      </c>
      <c r="M159" s="53">
        <f t="shared" si="195"/>
        <v>0</v>
      </c>
      <c r="N159" s="53">
        <f t="shared" si="196"/>
        <v>0</v>
      </c>
      <c r="O159" s="53">
        <f t="shared" si="197"/>
        <v>0</v>
      </c>
      <c r="P159" s="53">
        <f t="shared" si="198"/>
        <v>0</v>
      </c>
      <c r="Q159" s="53">
        <f t="shared" si="199"/>
        <v>0</v>
      </c>
      <c r="R159" s="53">
        <f t="shared" si="200"/>
        <v>0</v>
      </c>
      <c r="S159" s="53">
        <f t="shared" si="201"/>
        <v>0</v>
      </c>
      <c r="T159" s="53">
        <f t="shared" si="202"/>
        <v>0</v>
      </c>
      <c r="U159" s="53">
        <f t="shared" si="203"/>
        <v>0</v>
      </c>
      <c r="V159" s="53">
        <f t="shared" si="204"/>
        <v>0</v>
      </c>
      <c r="W159" s="53">
        <f t="shared" si="205"/>
        <v>0</v>
      </c>
      <c r="X159" s="53">
        <f t="shared" si="206"/>
        <v>0</v>
      </c>
      <c r="Y159" s="53">
        <f t="shared" si="207"/>
        <v>0</v>
      </c>
      <c r="Z159" s="53">
        <f t="shared" si="208"/>
        <v>0</v>
      </c>
      <c r="AA159" s="53">
        <f t="shared" si="209"/>
        <v>0</v>
      </c>
      <c r="AB159" s="53">
        <f t="shared" si="210"/>
        <v>0</v>
      </c>
      <c r="AC159" s="53">
        <f t="shared" si="211"/>
        <v>0</v>
      </c>
      <c r="AD159" s="53">
        <f t="shared" si="212"/>
        <v>0</v>
      </c>
      <c r="AE159" s="53">
        <f t="shared" si="213"/>
        <v>0</v>
      </c>
      <c r="AF159" s="53">
        <f t="shared" si="214"/>
        <v>0</v>
      </c>
      <c r="AG159" s="53">
        <f t="shared" si="215"/>
        <v>0</v>
      </c>
      <c r="AH159" s="53">
        <f t="shared" si="216"/>
        <v>0</v>
      </c>
      <c r="AI159" s="53">
        <f t="shared" si="217"/>
        <v>0</v>
      </c>
      <c r="AJ159" s="53">
        <f t="shared" si="218"/>
        <v>0</v>
      </c>
      <c r="AK159" s="53">
        <f t="shared" si="219"/>
        <v>0</v>
      </c>
      <c r="AL159" s="53">
        <f t="shared" si="220"/>
        <v>0</v>
      </c>
      <c r="AM159" s="53">
        <f t="shared" si="221"/>
        <v>0</v>
      </c>
      <c r="AN159" s="53">
        <f t="shared" si="222"/>
        <v>0</v>
      </c>
      <c r="AO159" s="53">
        <f t="shared" si="223"/>
        <v>0</v>
      </c>
      <c r="AP159" s="53">
        <f t="shared" si="224"/>
        <v>0</v>
      </c>
      <c r="AQ159" s="53">
        <f t="shared" si="225"/>
        <v>0</v>
      </c>
      <c r="AR159" s="53">
        <f t="shared" si="226"/>
        <v>0</v>
      </c>
      <c r="AS159" s="53"/>
    </row>
    <row r="160" spans="1:45" s="52" customFormat="1" ht="15" x14ac:dyDescent="0.25">
      <c r="A160" s="52">
        <v>21</v>
      </c>
      <c r="B160" s="37" t="s">
        <v>47</v>
      </c>
      <c r="C160" s="37" t="s">
        <v>61</v>
      </c>
      <c r="D160" s="58">
        <v>2</v>
      </c>
      <c r="E160" s="53">
        <f t="shared" si="187"/>
        <v>0</v>
      </c>
      <c r="F160" s="53">
        <f t="shared" si="188"/>
        <v>0</v>
      </c>
      <c r="G160" s="53">
        <f t="shared" si="189"/>
        <v>0</v>
      </c>
      <c r="H160" s="53">
        <f t="shared" si="190"/>
        <v>0</v>
      </c>
      <c r="I160" s="53">
        <f t="shared" si="191"/>
        <v>0</v>
      </c>
      <c r="J160" s="53">
        <f t="shared" si="192"/>
        <v>0</v>
      </c>
      <c r="K160" s="53">
        <f t="shared" si="193"/>
        <v>0</v>
      </c>
      <c r="L160" s="53">
        <f t="shared" si="194"/>
        <v>0</v>
      </c>
      <c r="M160" s="53">
        <f t="shared" si="195"/>
        <v>0</v>
      </c>
      <c r="N160" s="53">
        <f t="shared" si="196"/>
        <v>0</v>
      </c>
      <c r="O160" s="53">
        <f t="shared" si="197"/>
        <v>0</v>
      </c>
      <c r="P160" s="53">
        <f t="shared" si="198"/>
        <v>0</v>
      </c>
      <c r="Q160" s="53">
        <f t="shared" si="199"/>
        <v>0</v>
      </c>
      <c r="R160" s="53">
        <f t="shared" si="200"/>
        <v>0</v>
      </c>
      <c r="S160" s="53">
        <f t="shared" si="201"/>
        <v>0</v>
      </c>
      <c r="T160" s="53">
        <f t="shared" si="202"/>
        <v>0</v>
      </c>
      <c r="U160" s="53">
        <f t="shared" si="203"/>
        <v>0</v>
      </c>
      <c r="V160" s="53">
        <f t="shared" si="204"/>
        <v>0</v>
      </c>
      <c r="W160" s="53">
        <f t="shared" si="205"/>
        <v>0</v>
      </c>
      <c r="X160" s="53">
        <f t="shared" si="206"/>
        <v>0</v>
      </c>
      <c r="Y160" s="53">
        <f t="shared" si="207"/>
        <v>0</v>
      </c>
      <c r="Z160" s="53">
        <f t="shared" si="208"/>
        <v>0</v>
      </c>
      <c r="AA160" s="53">
        <f t="shared" si="209"/>
        <v>0</v>
      </c>
      <c r="AB160" s="53">
        <f t="shared" si="210"/>
        <v>0</v>
      </c>
      <c r="AC160" s="53">
        <f t="shared" si="211"/>
        <v>0</v>
      </c>
      <c r="AD160" s="53">
        <f t="shared" si="212"/>
        <v>0</v>
      </c>
      <c r="AE160" s="53">
        <f t="shared" si="213"/>
        <v>0</v>
      </c>
      <c r="AF160" s="53">
        <f t="shared" si="214"/>
        <v>0</v>
      </c>
      <c r="AG160" s="53">
        <f t="shared" si="215"/>
        <v>0</v>
      </c>
      <c r="AH160" s="53">
        <f t="shared" si="216"/>
        <v>0</v>
      </c>
      <c r="AI160" s="53">
        <f t="shared" si="217"/>
        <v>0</v>
      </c>
      <c r="AJ160" s="53">
        <f t="shared" si="218"/>
        <v>0</v>
      </c>
      <c r="AK160" s="53">
        <f t="shared" si="219"/>
        <v>0</v>
      </c>
      <c r="AL160" s="53">
        <f t="shared" si="220"/>
        <v>0</v>
      </c>
      <c r="AM160" s="53">
        <f t="shared" si="221"/>
        <v>0</v>
      </c>
      <c r="AN160" s="53">
        <f t="shared" si="222"/>
        <v>0</v>
      </c>
      <c r="AO160" s="53">
        <f t="shared" si="223"/>
        <v>0</v>
      </c>
      <c r="AP160" s="53">
        <f t="shared" si="224"/>
        <v>0</v>
      </c>
      <c r="AQ160" s="53">
        <f t="shared" si="225"/>
        <v>0</v>
      </c>
      <c r="AR160" s="53">
        <f t="shared" si="226"/>
        <v>0</v>
      </c>
      <c r="AS160" s="53"/>
    </row>
    <row r="161" spans="1:45" s="52" customFormat="1" ht="15" x14ac:dyDescent="0.25">
      <c r="A161" s="52">
        <v>22</v>
      </c>
      <c r="B161" s="37" t="s">
        <v>47</v>
      </c>
      <c r="C161" s="37" t="s">
        <v>62</v>
      </c>
      <c r="D161" s="58">
        <v>2</v>
      </c>
      <c r="E161" s="53">
        <f t="shared" si="187"/>
        <v>0</v>
      </c>
      <c r="F161" s="53">
        <f t="shared" si="188"/>
        <v>0</v>
      </c>
      <c r="G161" s="53">
        <f t="shared" si="189"/>
        <v>0</v>
      </c>
      <c r="H161" s="53">
        <f t="shared" si="190"/>
        <v>0</v>
      </c>
      <c r="I161" s="53">
        <f t="shared" si="191"/>
        <v>0</v>
      </c>
      <c r="J161" s="53">
        <f t="shared" si="192"/>
        <v>0</v>
      </c>
      <c r="K161" s="53">
        <f t="shared" si="193"/>
        <v>0</v>
      </c>
      <c r="L161" s="53">
        <f t="shared" si="194"/>
        <v>0</v>
      </c>
      <c r="M161" s="53">
        <f t="shared" si="195"/>
        <v>0</v>
      </c>
      <c r="N161" s="53">
        <f t="shared" si="196"/>
        <v>0</v>
      </c>
      <c r="O161" s="53">
        <f t="shared" si="197"/>
        <v>0</v>
      </c>
      <c r="P161" s="53">
        <f t="shared" si="198"/>
        <v>0</v>
      </c>
      <c r="Q161" s="53">
        <f t="shared" si="199"/>
        <v>0</v>
      </c>
      <c r="R161" s="53">
        <f t="shared" si="200"/>
        <v>0</v>
      </c>
      <c r="S161" s="53">
        <f t="shared" si="201"/>
        <v>0</v>
      </c>
      <c r="T161" s="53">
        <f t="shared" si="202"/>
        <v>0</v>
      </c>
      <c r="U161" s="53">
        <f t="shared" si="203"/>
        <v>0</v>
      </c>
      <c r="V161" s="53">
        <f t="shared" si="204"/>
        <v>0</v>
      </c>
      <c r="W161" s="53">
        <f t="shared" si="205"/>
        <v>0</v>
      </c>
      <c r="X161" s="53">
        <f t="shared" si="206"/>
        <v>0</v>
      </c>
      <c r="Y161" s="53">
        <f t="shared" si="207"/>
        <v>0</v>
      </c>
      <c r="Z161" s="53">
        <f t="shared" si="208"/>
        <v>0</v>
      </c>
      <c r="AA161" s="53">
        <f t="shared" si="209"/>
        <v>0</v>
      </c>
      <c r="AB161" s="53">
        <f t="shared" si="210"/>
        <v>0</v>
      </c>
      <c r="AC161" s="53">
        <f t="shared" si="211"/>
        <v>0</v>
      </c>
      <c r="AD161" s="53">
        <f t="shared" si="212"/>
        <v>0</v>
      </c>
      <c r="AE161" s="53">
        <f t="shared" si="213"/>
        <v>0</v>
      </c>
      <c r="AF161" s="53">
        <f t="shared" si="214"/>
        <v>0</v>
      </c>
      <c r="AG161" s="53">
        <f t="shared" si="215"/>
        <v>0</v>
      </c>
      <c r="AH161" s="53">
        <f t="shared" si="216"/>
        <v>0</v>
      </c>
      <c r="AI161" s="53">
        <f t="shared" si="217"/>
        <v>1</v>
      </c>
      <c r="AJ161" s="53">
        <f t="shared" si="218"/>
        <v>1</v>
      </c>
      <c r="AK161" s="53">
        <f t="shared" si="219"/>
        <v>1</v>
      </c>
      <c r="AL161" s="53">
        <f t="shared" si="220"/>
        <v>1</v>
      </c>
      <c r="AM161" s="53">
        <f t="shared" si="221"/>
        <v>0</v>
      </c>
      <c r="AN161" s="53">
        <f t="shared" si="222"/>
        <v>1</v>
      </c>
      <c r="AO161" s="53">
        <f t="shared" si="223"/>
        <v>0</v>
      </c>
      <c r="AP161" s="53">
        <f t="shared" si="224"/>
        <v>0</v>
      </c>
      <c r="AQ161" s="53">
        <f t="shared" si="225"/>
        <v>0</v>
      </c>
      <c r="AR161" s="53">
        <f t="shared" si="226"/>
        <v>0</v>
      </c>
      <c r="AS161" s="53"/>
    </row>
    <row r="162" spans="1:45" s="52" customFormat="1" ht="15" x14ac:dyDescent="0.25">
      <c r="A162" s="52">
        <v>23</v>
      </c>
      <c r="B162" s="37" t="s">
        <v>47</v>
      </c>
      <c r="C162" s="37" t="s">
        <v>63</v>
      </c>
      <c r="D162" s="58">
        <v>2</v>
      </c>
      <c r="E162" s="53">
        <f t="shared" si="187"/>
        <v>0</v>
      </c>
      <c r="F162" s="53">
        <f t="shared" si="188"/>
        <v>0</v>
      </c>
      <c r="G162" s="53">
        <f t="shared" si="189"/>
        <v>0</v>
      </c>
      <c r="H162" s="53">
        <f t="shared" si="190"/>
        <v>0</v>
      </c>
      <c r="I162" s="53">
        <f t="shared" si="191"/>
        <v>0</v>
      </c>
      <c r="J162" s="53">
        <f t="shared" si="192"/>
        <v>0</v>
      </c>
      <c r="K162" s="53">
        <f t="shared" si="193"/>
        <v>0</v>
      </c>
      <c r="L162" s="53">
        <f t="shared" si="194"/>
        <v>0</v>
      </c>
      <c r="M162" s="53">
        <f t="shared" si="195"/>
        <v>0</v>
      </c>
      <c r="N162" s="53">
        <f t="shared" si="196"/>
        <v>0</v>
      </c>
      <c r="O162" s="53">
        <f t="shared" si="197"/>
        <v>0</v>
      </c>
      <c r="P162" s="53">
        <f t="shared" si="198"/>
        <v>0</v>
      </c>
      <c r="Q162" s="53">
        <f t="shared" si="199"/>
        <v>0</v>
      </c>
      <c r="R162" s="53">
        <f t="shared" si="200"/>
        <v>0</v>
      </c>
      <c r="S162" s="53">
        <f t="shared" si="201"/>
        <v>0</v>
      </c>
      <c r="T162" s="53">
        <f t="shared" si="202"/>
        <v>0</v>
      </c>
      <c r="U162" s="53">
        <f t="shared" si="203"/>
        <v>0</v>
      </c>
      <c r="V162" s="53">
        <f t="shared" si="204"/>
        <v>0</v>
      </c>
      <c r="W162" s="53">
        <f t="shared" si="205"/>
        <v>0</v>
      </c>
      <c r="X162" s="53">
        <f t="shared" si="206"/>
        <v>0</v>
      </c>
      <c r="Y162" s="53">
        <f t="shared" si="207"/>
        <v>0</v>
      </c>
      <c r="Z162" s="53">
        <f t="shared" si="208"/>
        <v>0</v>
      </c>
      <c r="AA162" s="53">
        <f t="shared" si="209"/>
        <v>0</v>
      </c>
      <c r="AB162" s="53">
        <f t="shared" si="210"/>
        <v>0</v>
      </c>
      <c r="AC162" s="53">
        <f t="shared" si="211"/>
        <v>0</v>
      </c>
      <c r="AD162" s="53">
        <f t="shared" si="212"/>
        <v>0</v>
      </c>
      <c r="AE162" s="53">
        <f t="shared" si="213"/>
        <v>0</v>
      </c>
      <c r="AF162" s="53">
        <f t="shared" si="214"/>
        <v>0</v>
      </c>
      <c r="AG162" s="53">
        <f t="shared" si="215"/>
        <v>0</v>
      </c>
      <c r="AH162" s="53">
        <f t="shared" si="216"/>
        <v>0</v>
      </c>
      <c r="AI162" s="53">
        <f t="shared" si="217"/>
        <v>0</v>
      </c>
      <c r="AJ162" s="53">
        <f t="shared" si="218"/>
        <v>0</v>
      </c>
      <c r="AK162" s="53">
        <f t="shared" si="219"/>
        <v>0</v>
      </c>
      <c r="AL162" s="53">
        <f t="shared" si="220"/>
        <v>0</v>
      </c>
      <c r="AM162" s="53">
        <f t="shared" si="221"/>
        <v>0</v>
      </c>
      <c r="AN162" s="53">
        <f t="shared" si="222"/>
        <v>0</v>
      </c>
      <c r="AO162" s="53">
        <f t="shared" si="223"/>
        <v>0</v>
      </c>
      <c r="AP162" s="53">
        <f t="shared" si="224"/>
        <v>0</v>
      </c>
      <c r="AQ162" s="53">
        <f t="shared" si="225"/>
        <v>0</v>
      </c>
      <c r="AR162" s="53">
        <f t="shared" si="226"/>
        <v>0</v>
      </c>
      <c r="AS162" s="53"/>
    </row>
    <row r="163" spans="1:45" s="52" customFormat="1" ht="15" x14ac:dyDescent="0.25">
      <c r="A163" s="52">
        <v>24</v>
      </c>
      <c r="B163" s="37" t="s">
        <v>48</v>
      </c>
      <c r="C163" s="37" t="s">
        <v>60</v>
      </c>
      <c r="D163" s="58">
        <v>2</v>
      </c>
      <c r="E163" s="53">
        <f t="shared" si="187"/>
        <v>0</v>
      </c>
      <c r="F163" s="53">
        <f t="shared" si="188"/>
        <v>0</v>
      </c>
      <c r="G163" s="53">
        <f t="shared" si="189"/>
        <v>0</v>
      </c>
      <c r="H163" s="53">
        <f t="shared" si="190"/>
        <v>0</v>
      </c>
      <c r="I163" s="53">
        <f t="shared" si="191"/>
        <v>0</v>
      </c>
      <c r="J163" s="53">
        <f t="shared" si="192"/>
        <v>0</v>
      </c>
      <c r="K163" s="53">
        <f t="shared" si="193"/>
        <v>0</v>
      </c>
      <c r="L163" s="53">
        <f t="shared" si="194"/>
        <v>0</v>
      </c>
      <c r="M163" s="53">
        <f t="shared" si="195"/>
        <v>0</v>
      </c>
      <c r="N163" s="53">
        <f t="shared" si="196"/>
        <v>0</v>
      </c>
      <c r="O163" s="53">
        <f t="shared" si="197"/>
        <v>0</v>
      </c>
      <c r="P163" s="53">
        <f t="shared" si="198"/>
        <v>0</v>
      </c>
      <c r="Q163" s="53">
        <f t="shared" si="199"/>
        <v>0</v>
      </c>
      <c r="R163" s="53">
        <f t="shared" si="200"/>
        <v>0</v>
      </c>
      <c r="S163" s="53">
        <f t="shared" si="201"/>
        <v>0</v>
      </c>
      <c r="T163" s="53">
        <f t="shared" si="202"/>
        <v>0</v>
      </c>
      <c r="U163" s="53">
        <f t="shared" si="203"/>
        <v>0</v>
      </c>
      <c r="V163" s="53">
        <f t="shared" si="204"/>
        <v>0</v>
      </c>
      <c r="W163" s="53">
        <f t="shared" si="205"/>
        <v>0</v>
      </c>
      <c r="X163" s="53">
        <f t="shared" si="206"/>
        <v>0</v>
      </c>
      <c r="Y163" s="53">
        <f t="shared" si="207"/>
        <v>0</v>
      </c>
      <c r="Z163" s="53">
        <f t="shared" si="208"/>
        <v>0</v>
      </c>
      <c r="AA163" s="53">
        <f t="shared" si="209"/>
        <v>0</v>
      </c>
      <c r="AB163" s="53">
        <f t="shared" si="210"/>
        <v>0</v>
      </c>
      <c r="AC163" s="53">
        <f t="shared" si="211"/>
        <v>0</v>
      </c>
      <c r="AD163" s="53">
        <f t="shared" si="212"/>
        <v>0</v>
      </c>
      <c r="AE163" s="53">
        <f t="shared" si="213"/>
        <v>0</v>
      </c>
      <c r="AF163" s="53">
        <f t="shared" si="214"/>
        <v>0</v>
      </c>
      <c r="AG163" s="53">
        <f t="shared" si="215"/>
        <v>0</v>
      </c>
      <c r="AH163" s="53">
        <f t="shared" si="216"/>
        <v>0</v>
      </c>
      <c r="AI163" s="53">
        <f t="shared" si="217"/>
        <v>0</v>
      </c>
      <c r="AJ163" s="53">
        <f t="shared" si="218"/>
        <v>0</v>
      </c>
      <c r="AK163" s="53">
        <f t="shared" si="219"/>
        <v>0</v>
      </c>
      <c r="AL163" s="53">
        <f t="shared" si="220"/>
        <v>0</v>
      </c>
      <c r="AM163" s="53">
        <f t="shared" si="221"/>
        <v>0</v>
      </c>
      <c r="AN163" s="53">
        <f t="shared" si="222"/>
        <v>0</v>
      </c>
      <c r="AO163" s="53">
        <f t="shared" si="223"/>
        <v>0</v>
      </c>
      <c r="AP163" s="53">
        <f t="shared" si="224"/>
        <v>0</v>
      </c>
      <c r="AQ163" s="53">
        <f t="shared" si="225"/>
        <v>0</v>
      </c>
      <c r="AR163" s="53">
        <f t="shared" si="226"/>
        <v>0</v>
      </c>
      <c r="AS163" s="53"/>
    </row>
    <row r="164" spans="1:45" s="52" customFormat="1" ht="15" x14ac:dyDescent="0.25">
      <c r="A164" s="52">
        <v>25</v>
      </c>
      <c r="B164" s="37" t="s">
        <v>48</v>
      </c>
      <c r="C164" s="37" t="s">
        <v>64</v>
      </c>
      <c r="D164" s="58">
        <v>2</v>
      </c>
      <c r="E164" s="53">
        <f t="shared" si="187"/>
        <v>0</v>
      </c>
      <c r="F164" s="53">
        <f t="shared" si="188"/>
        <v>0</v>
      </c>
      <c r="G164" s="53">
        <f t="shared" si="189"/>
        <v>0</v>
      </c>
      <c r="H164" s="53">
        <f t="shared" si="190"/>
        <v>0</v>
      </c>
      <c r="I164" s="53">
        <f t="shared" si="191"/>
        <v>0</v>
      </c>
      <c r="J164" s="53">
        <f t="shared" si="192"/>
        <v>0</v>
      </c>
      <c r="K164" s="53">
        <f t="shared" si="193"/>
        <v>0</v>
      </c>
      <c r="L164" s="53">
        <f t="shared" si="194"/>
        <v>0</v>
      </c>
      <c r="M164" s="53">
        <f t="shared" si="195"/>
        <v>0</v>
      </c>
      <c r="N164" s="53">
        <f t="shared" si="196"/>
        <v>0</v>
      </c>
      <c r="O164" s="53">
        <f t="shared" si="197"/>
        <v>0</v>
      </c>
      <c r="P164" s="53">
        <f t="shared" si="198"/>
        <v>0</v>
      </c>
      <c r="Q164" s="53">
        <f t="shared" si="199"/>
        <v>0</v>
      </c>
      <c r="R164" s="53">
        <f t="shared" si="200"/>
        <v>0</v>
      </c>
      <c r="S164" s="53">
        <f t="shared" si="201"/>
        <v>0</v>
      </c>
      <c r="T164" s="53">
        <f t="shared" si="202"/>
        <v>0</v>
      </c>
      <c r="U164" s="53">
        <f t="shared" si="203"/>
        <v>0</v>
      </c>
      <c r="V164" s="53">
        <f t="shared" si="204"/>
        <v>0</v>
      </c>
      <c r="W164" s="53">
        <f t="shared" si="205"/>
        <v>0</v>
      </c>
      <c r="X164" s="53">
        <f t="shared" si="206"/>
        <v>0</v>
      </c>
      <c r="Y164" s="53">
        <f t="shared" si="207"/>
        <v>0</v>
      </c>
      <c r="Z164" s="53">
        <f t="shared" si="208"/>
        <v>0</v>
      </c>
      <c r="AA164" s="53">
        <f t="shared" si="209"/>
        <v>0</v>
      </c>
      <c r="AB164" s="53">
        <f t="shared" si="210"/>
        <v>0</v>
      </c>
      <c r="AC164" s="53">
        <f t="shared" si="211"/>
        <v>0</v>
      </c>
      <c r="AD164" s="53">
        <f t="shared" si="212"/>
        <v>0</v>
      </c>
      <c r="AE164" s="53">
        <f t="shared" si="213"/>
        <v>0</v>
      </c>
      <c r="AF164" s="53">
        <f t="shared" si="214"/>
        <v>0</v>
      </c>
      <c r="AG164" s="53">
        <f t="shared" si="215"/>
        <v>0</v>
      </c>
      <c r="AH164" s="53">
        <f t="shared" si="216"/>
        <v>0</v>
      </c>
      <c r="AI164" s="53">
        <f t="shared" si="217"/>
        <v>0</v>
      </c>
      <c r="AJ164" s="53">
        <f t="shared" si="218"/>
        <v>0</v>
      </c>
      <c r="AK164" s="53">
        <f t="shared" si="219"/>
        <v>0</v>
      </c>
      <c r="AL164" s="53">
        <f t="shared" si="220"/>
        <v>0</v>
      </c>
      <c r="AM164" s="53">
        <f t="shared" si="221"/>
        <v>0</v>
      </c>
      <c r="AN164" s="53">
        <f t="shared" si="222"/>
        <v>0</v>
      </c>
      <c r="AO164" s="53">
        <f t="shared" si="223"/>
        <v>0</v>
      </c>
      <c r="AP164" s="53">
        <f t="shared" si="224"/>
        <v>0</v>
      </c>
      <c r="AQ164" s="53">
        <f t="shared" si="225"/>
        <v>0</v>
      </c>
      <c r="AR164" s="53">
        <f t="shared" si="226"/>
        <v>0</v>
      </c>
      <c r="AS164" s="53"/>
    </row>
    <row r="165" spans="1:45" s="52" customFormat="1" ht="15" x14ac:dyDescent="0.25">
      <c r="A165" s="52">
        <v>26</v>
      </c>
      <c r="B165" s="37" t="s">
        <v>48</v>
      </c>
      <c r="C165" s="37" t="s">
        <v>65</v>
      </c>
      <c r="D165" s="58">
        <v>2</v>
      </c>
      <c r="E165" s="53">
        <f t="shared" si="187"/>
        <v>0</v>
      </c>
      <c r="F165" s="53">
        <f t="shared" si="188"/>
        <v>0</v>
      </c>
      <c r="G165" s="53">
        <f t="shared" si="189"/>
        <v>0</v>
      </c>
      <c r="H165" s="53">
        <f t="shared" si="190"/>
        <v>0</v>
      </c>
      <c r="I165" s="53">
        <f t="shared" si="191"/>
        <v>0</v>
      </c>
      <c r="J165" s="53">
        <f t="shared" si="192"/>
        <v>0</v>
      </c>
      <c r="K165" s="53">
        <f t="shared" si="193"/>
        <v>0</v>
      </c>
      <c r="L165" s="53">
        <f t="shared" si="194"/>
        <v>0</v>
      </c>
      <c r="M165" s="53">
        <f t="shared" si="195"/>
        <v>0</v>
      </c>
      <c r="N165" s="53">
        <f t="shared" si="196"/>
        <v>0</v>
      </c>
      <c r="O165" s="53">
        <f t="shared" si="197"/>
        <v>0</v>
      </c>
      <c r="P165" s="53">
        <f t="shared" si="198"/>
        <v>0</v>
      </c>
      <c r="Q165" s="53">
        <f t="shared" si="199"/>
        <v>0</v>
      </c>
      <c r="R165" s="53">
        <f t="shared" si="200"/>
        <v>0</v>
      </c>
      <c r="S165" s="53">
        <f t="shared" si="201"/>
        <v>0</v>
      </c>
      <c r="T165" s="53">
        <f t="shared" si="202"/>
        <v>0</v>
      </c>
      <c r="U165" s="53">
        <f t="shared" si="203"/>
        <v>0</v>
      </c>
      <c r="V165" s="53">
        <f t="shared" si="204"/>
        <v>0</v>
      </c>
      <c r="W165" s="53">
        <f t="shared" si="205"/>
        <v>0</v>
      </c>
      <c r="X165" s="53">
        <f t="shared" si="206"/>
        <v>0</v>
      </c>
      <c r="Y165" s="53">
        <f t="shared" si="207"/>
        <v>0</v>
      </c>
      <c r="Z165" s="53">
        <f t="shared" si="208"/>
        <v>0</v>
      </c>
      <c r="AA165" s="53">
        <f t="shared" si="209"/>
        <v>0</v>
      </c>
      <c r="AB165" s="53">
        <f t="shared" si="210"/>
        <v>0</v>
      </c>
      <c r="AC165" s="53">
        <f t="shared" si="211"/>
        <v>0</v>
      </c>
      <c r="AD165" s="53">
        <f t="shared" si="212"/>
        <v>0</v>
      </c>
      <c r="AE165" s="53">
        <f t="shared" si="213"/>
        <v>0</v>
      </c>
      <c r="AF165" s="53">
        <f t="shared" si="214"/>
        <v>0</v>
      </c>
      <c r="AG165" s="53">
        <f t="shared" si="215"/>
        <v>0</v>
      </c>
      <c r="AH165" s="53">
        <f t="shared" si="216"/>
        <v>0</v>
      </c>
      <c r="AI165" s="53">
        <f t="shared" si="217"/>
        <v>1</v>
      </c>
      <c r="AJ165" s="53">
        <f t="shared" si="218"/>
        <v>1</v>
      </c>
      <c r="AK165" s="53">
        <f t="shared" si="219"/>
        <v>1</v>
      </c>
      <c r="AL165" s="53">
        <f t="shared" si="220"/>
        <v>1</v>
      </c>
      <c r="AM165" s="53">
        <f t="shared" si="221"/>
        <v>0</v>
      </c>
      <c r="AN165" s="53">
        <f t="shared" si="222"/>
        <v>1</v>
      </c>
      <c r="AO165" s="53">
        <f t="shared" si="223"/>
        <v>0</v>
      </c>
      <c r="AP165" s="53">
        <f t="shared" si="224"/>
        <v>0</v>
      </c>
      <c r="AQ165" s="53">
        <f t="shared" si="225"/>
        <v>0</v>
      </c>
      <c r="AR165" s="53">
        <f t="shared" si="226"/>
        <v>1</v>
      </c>
      <c r="AS165" s="53"/>
    </row>
    <row r="166" spans="1:45" s="52" customFormat="1" ht="15" x14ac:dyDescent="0.25">
      <c r="A166" s="52">
        <v>27</v>
      </c>
      <c r="B166" s="37" t="s">
        <v>50</v>
      </c>
      <c r="C166" s="37" t="s">
        <v>66</v>
      </c>
      <c r="D166" s="58">
        <v>2</v>
      </c>
      <c r="E166" s="53">
        <f t="shared" si="187"/>
        <v>0</v>
      </c>
      <c r="F166" s="53">
        <f t="shared" si="188"/>
        <v>0</v>
      </c>
      <c r="G166" s="53">
        <f t="shared" si="189"/>
        <v>0</v>
      </c>
      <c r="H166" s="53">
        <f t="shared" si="190"/>
        <v>0</v>
      </c>
      <c r="I166" s="53">
        <f t="shared" si="191"/>
        <v>0</v>
      </c>
      <c r="J166" s="53">
        <f t="shared" si="192"/>
        <v>0</v>
      </c>
      <c r="K166" s="53">
        <f t="shared" si="193"/>
        <v>0</v>
      </c>
      <c r="L166" s="53">
        <f t="shared" si="194"/>
        <v>0</v>
      </c>
      <c r="M166" s="53">
        <f t="shared" si="195"/>
        <v>0</v>
      </c>
      <c r="N166" s="53">
        <f t="shared" si="196"/>
        <v>0</v>
      </c>
      <c r="O166" s="53">
        <f t="shared" si="197"/>
        <v>0</v>
      </c>
      <c r="P166" s="53">
        <f t="shared" si="198"/>
        <v>0</v>
      </c>
      <c r="Q166" s="53">
        <f t="shared" si="199"/>
        <v>0</v>
      </c>
      <c r="R166" s="53">
        <f t="shared" si="200"/>
        <v>0</v>
      </c>
      <c r="S166" s="53">
        <f t="shared" si="201"/>
        <v>0</v>
      </c>
      <c r="T166" s="53">
        <f t="shared" si="202"/>
        <v>0</v>
      </c>
      <c r="U166" s="53">
        <f t="shared" si="203"/>
        <v>0</v>
      </c>
      <c r="V166" s="53">
        <f t="shared" si="204"/>
        <v>0</v>
      </c>
      <c r="W166" s="53">
        <f t="shared" si="205"/>
        <v>0</v>
      </c>
      <c r="X166" s="53">
        <f t="shared" si="206"/>
        <v>0</v>
      </c>
      <c r="Y166" s="53">
        <f t="shared" si="207"/>
        <v>0</v>
      </c>
      <c r="Z166" s="53">
        <f t="shared" si="208"/>
        <v>0</v>
      </c>
      <c r="AA166" s="53">
        <f t="shared" si="209"/>
        <v>0</v>
      </c>
      <c r="AB166" s="53">
        <f t="shared" si="210"/>
        <v>0</v>
      </c>
      <c r="AC166" s="53">
        <f t="shared" si="211"/>
        <v>0</v>
      </c>
      <c r="AD166" s="53">
        <f t="shared" si="212"/>
        <v>0</v>
      </c>
      <c r="AE166" s="53">
        <f t="shared" si="213"/>
        <v>0</v>
      </c>
      <c r="AF166" s="53">
        <f t="shared" si="214"/>
        <v>0</v>
      </c>
      <c r="AG166" s="53">
        <f t="shared" si="215"/>
        <v>0</v>
      </c>
      <c r="AH166" s="53">
        <f t="shared" si="216"/>
        <v>0</v>
      </c>
      <c r="AI166" s="53">
        <f t="shared" si="217"/>
        <v>0</v>
      </c>
      <c r="AJ166" s="53">
        <f t="shared" si="218"/>
        <v>0</v>
      </c>
      <c r="AK166" s="53">
        <f t="shared" si="219"/>
        <v>0</v>
      </c>
      <c r="AL166" s="53">
        <f t="shared" si="220"/>
        <v>0</v>
      </c>
      <c r="AM166" s="53">
        <f t="shared" si="221"/>
        <v>0</v>
      </c>
      <c r="AN166" s="53">
        <f t="shared" si="222"/>
        <v>0</v>
      </c>
      <c r="AO166" s="53">
        <f t="shared" si="223"/>
        <v>0</v>
      </c>
      <c r="AP166" s="53">
        <f t="shared" si="224"/>
        <v>0</v>
      </c>
      <c r="AQ166" s="53">
        <f t="shared" si="225"/>
        <v>0</v>
      </c>
      <c r="AR166" s="53">
        <f t="shared" si="226"/>
        <v>0</v>
      </c>
      <c r="AS166" s="53"/>
    </row>
    <row r="167" spans="1:45" s="52" customFormat="1" ht="15" x14ac:dyDescent="0.25">
      <c r="A167" s="52">
        <v>28</v>
      </c>
      <c r="B167" s="37" t="s">
        <v>48</v>
      </c>
      <c r="C167" s="37" t="s">
        <v>67</v>
      </c>
      <c r="D167" s="58">
        <v>2</v>
      </c>
      <c r="E167" s="53">
        <f t="shared" si="187"/>
        <v>0</v>
      </c>
      <c r="F167" s="53">
        <f t="shared" si="188"/>
        <v>0</v>
      </c>
      <c r="G167" s="53">
        <f t="shared" si="189"/>
        <v>0</v>
      </c>
      <c r="H167" s="53">
        <f t="shared" si="190"/>
        <v>0</v>
      </c>
      <c r="I167" s="53">
        <f t="shared" si="191"/>
        <v>0</v>
      </c>
      <c r="J167" s="53">
        <f t="shared" si="192"/>
        <v>1</v>
      </c>
      <c r="K167" s="53">
        <f t="shared" si="193"/>
        <v>0</v>
      </c>
      <c r="L167" s="53">
        <f t="shared" si="194"/>
        <v>1</v>
      </c>
      <c r="M167" s="53">
        <f t="shared" si="195"/>
        <v>0</v>
      </c>
      <c r="N167" s="53">
        <f t="shared" si="196"/>
        <v>0</v>
      </c>
      <c r="O167" s="53">
        <f t="shared" si="197"/>
        <v>0</v>
      </c>
      <c r="P167" s="53">
        <f t="shared" si="198"/>
        <v>0</v>
      </c>
      <c r="Q167" s="53">
        <f t="shared" si="199"/>
        <v>0</v>
      </c>
      <c r="R167" s="53">
        <f t="shared" si="200"/>
        <v>0</v>
      </c>
      <c r="S167" s="53">
        <f t="shared" si="201"/>
        <v>0</v>
      </c>
      <c r="T167" s="53">
        <f t="shared" si="202"/>
        <v>0</v>
      </c>
      <c r="U167" s="53">
        <f t="shared" si="203"/>
        <v>0</v>
      </c>
      <c r="V167" s="53">
        <f t="shared" si="204"/>
        <v>0</v>
      </c>
      <c r="W167" s="53">
        <f t="shared" si="205"/>
        <v>0</v>
      </c>
      <c r="X167" s="53">
        <f t="shared" si="206"/>
        <v>0</v>
      </c>
      <c r="Y167" s="53">
        <f t="shared" si="207"/>
        <v>0</v>
      </c>
      <c r="Z167" s="53">
        <f t="shared" si="208"/>
        <v>0</v>
      </c>
      <c r="AA167" s="53">
        <f t="shared" si="209"/>
        <v>0</v>
      </c>
      <c r="AB167" s="53">
        <f t="shared" si="210"/>
        <v>0</v>
      </c>
      <c r="AC167" s="53">
        <f t="shared" si="211"/>
        <v>0</v>
      </c>
      <c r="AD167" s="53">
        <f t="shared" si="212"/>
        <v>0</v>
      </c>
      <c r="AE167" s="53">
        <f t="shared" si="213"/>
        <v>0</v>
      </c>
      <c r="AF167" s="53">
        <f t="shared" si="214"/>
        <v>0</v>
      </c>
      <c r="AG167" s="53">
        <f t="shared" si="215"/>
        <v>0</v>
      </c>
      <c r="AH167" s="53">
        <f t="shared" si="216"/>
        <v>0</v>
      </c>
      <c r="AI167" s="53">
        <f t="shared" si="217"/>
        <v>0</v>
      </c>
      <c r="AJ167" s="53">
        <f t="shared" si="218"/>
        <v>0</v>
      </c>
      <c r="AK167" s="53">
        <f t="shared" si="219"/>
        <v>0</v>
      </c>
      <c r="AL167" s="53">
        <f t="shared" si="220"/>
        <v>0</v>
      </c>
      <c r="AM167" s="53">
        <f t="shared" si="221"/>
        <v>0</v>
      </c>
      <c r="AN167" s="53">
        <f t="shared" si="222"/>
        <v>0</v>
      </c>
      <c r="AO167" s="53">
        <f t="shared" si="223"/>
        <v>0</v>
      </c>
      <c r="AP167" s="53">
        <f t="shared" si="224"/>
        <v>0</v>
      </c>
      <c r="AQ167" s="53">
        <f t="shared" si="225"/>
        <v>0</v>
      </c>
      <c r="AR167" s="53">
        <f t="shared" si="226"/>
        <v>0</v>
      </c>
      <c r="AS167" s="53"/>
    </row>
    <row r="168" spans="1:45" s="52" customFormat="1" ht="15" x14ac:dyDescent="0.25">
      <c r="A168" s="52">
        <v>29</v>
      </c>
      <c r="B168" s="37" t="s">
        <v>47</v>
      </c>
      <c r="C168" s="37" t="s">
        <v>68</v>
      </c>
      <c r="D168" s="58">
        <v>2</v>
      </c>
      <c r="E168" s="53">
        <f t="shared" si="187"/>
        <v>0</v>
      </c>
      <c r="F168" s="53">
        <f t="shared" si="188"/>
        <v>0</v>
      </c>
      <c r="G168" s="53">
        <f t="shared" si="189"/>
        <v>0</v>
      </c>
      <c r="H168" s="53">
        <f t="shared" si="190"/>
        <v>0</v>
      </c>
      <c r="I168" s="53">
        <f t="shared" si="191"/>
        <v>0</v>
      </c>
      <c r="J168" s="53">
        <f t="shared" si="192"/>
        <v>0</v>
      </c>
      <c r="K168" s="53">
        <f t="shared" si="193"/>
        <v>0</v>
      </c>
      <c r="L168" s="53">
        <f t="shared" si="194"/>
        <v>0</v>
      </c>
      <c r="M168" s="53">
        <f t="shared" si="195"/>
        <v>0</v>
      </c>
      <c r="N168" s="53">
        <f t="shared" si="196"/>
        <v>0</v>
      </c>
      <c r="O168" s="53">
        <f t="shared" si="197"/>
        <v>0</v>
      </c>
      <c r="P168" s="53">
        <f t="shared" si="198"/>
        <v>0</v>
      </c>
      <c r="Q168" s="53">
        <f t="shared" si="199"/>
        <v>0</v>
      </c>
      <c r="R168" s="53">
        <f t="shared" si="200"/>
        <v>0</v>
      </c>
      <c r="S168" s="53">
        <f t="shared" si="201"/>
        <v>0</v>
      </c>
      <c r="T168" s="53">
        <f t="shared" si="202"/>
        <v>0</v>
      </c>
      <c r="U168" s="53">
        <f t="shared" si="203"/>
        <v>0</v>
      </c>
      <c r="V168" s="53">
        <f t="shared" si="204"/>
        <v>0</v>
      </c>
      <c r="W168" s="53">
        <f t="shared" si="205"/>
        <v>0</v>
      </c>
      <c r="X168" s="53">
        <f t="shared" si="206"/>
        <v>0</v>
      </c>
      <c r="Y168" s="53">
        <f t="shared" si="207"/>
        <v>0</v>
      </c>
      <c r="Z168" s="53">
        <f t="shared" si="208"/>
        <v>0</v>
      </c>
      <c r="AA168" s="53">
        <f t="shared" si="209"/>
        <v>0</v>
      </c>
      <c r="AB168" s="53">
        <f t="shared" si="210"/>
        <v>0</v>
      </c>
      <c r="AC168" s="53">
        <f t="shared" si="211"/>
        <v>0</v>
      </c>
      <c r="AD168" s="53">
        <f t="shared" si="212"/>
        <v>0</v>
      </c>
      <c r="AE168" s="53">
        <f t="shared" si="213"/>
        <v>0</v>
      </c>
      <c r="AF168" s="53">
        <f t="shared" si="214"/>
        <v>0</v>
      </c>
      <c r="AG168" s="53">
        <f t="shared" si="215"/>
        <v>0</v>
      </c>
      <c r="AH168" s="53">
        <f t="shared" si="216"/>
        <v>0</v>
      </c>
      <c r="AI168" s="53">
        <f t="shared" si="217"/>
        <v>0</v>
      </c>
      <c r="AJ168" s="53">
        <f t="shared" si="218"/>
        <v>0</v>
      </c>
      <c r="AK168" s="53">
        <f t="shared" si="219"/>
        <v>0</v>
      </c>
      <c r="AL168" s="53">
        <f t="shared" si="220"/>
        <v>0</v>
      </c>
      <c r="AM168" s="53">
        <f t="shared" si="221"/>
        <v>0</v>
      </c>
      <c r="AN168" s="53">
        <f t="shared" si="222"/>
        <v>0</v>
      </c>
      <c r="AO168" s="53">
        <f t="shared" si="223"/>
        <v>0</v>
      </c>
      <c r="AP168" s="53">
        <f t="shared" si="224"/>
        <v>0</v>
      </c>
      <c r="AQ168" s="53">
        <f t="shared" si="225"/>
        <v>0</v>
      </c>
      <c r="AR168" s="53">
        <f t="shared" si="226"/>
        <v>0</v>
      </c>
      <c r="AS168" s="53"/>
    </row>
    <row r="169" spans="1:45" s="52" customFormat="1" ht="15" x14ac:dyDescent="0.25">
      <c r="A169" s="52">
        <v>30</v>
      </c>
      <c r="B169" s="37" t="s">
        <v>48</v>
      </c>
      <c r="C169" s="37" t="s">
        <v>69</v>
      </c>
      <c r="D169" s="58">
        <v>2</v>
      </c>
      <c r="E169" s="53">
        <f t="shared" si="187"/>
        <v>0</v>
      </c>
      <c r="F169" s="53">
        <f t="shared" si="188"/>
        <v>0</v>
      </c>
      <c r="G169" s="53">
        <f t="shared" si="189"/>
        <v>0</v>
      </c>
      <c r="H169" s="53">
        <f t="shared" si="190"/>
        <v>0</v>
      </c>
      <c r="I169" s="53">
        <f t="shared" si="191"/>
        <v>0</v>
      </c>
      <c r="J169" s="53">
        <f t="shared" si="192"/>
        <v>0</v>
      </c>
      <c r="K169" s="53">
        <f t="shared" si="193"/>
        <v>0</v>
      </c>
      <c r="L169" s="53">
        <f t="shared" si="194"/>
        <v>0</v>
      </c>
      <c r="M169" s="53">
        <f t="shared" si="195"/>
        <v>0</v>
      </c>
      <c r="N169" s="53">
        <f t="shared" si="196"/>
        <v>0</v>
      </c>
      <c r="O169" s="53">
        <f t="shared" si="197"/>
        <v>0</v>
      </c>
      <c r="P169" s="53">
        <f t="shared" si="198"/>
        <v>0</v>
      </c>
      <c r="Q169" s="53">
        <f t="shared" si="199"/>
        <v>0</v>
      </c>
      <c r="R169" s="53">
        <f t="shared" si="200"/>
        <v>0</v>
      </c>
      <c r="S169" s="53">
        <f t="shared" si="201"/>
        <v>0</v>
      </c>
      <c r="T169" s="53">
        <f t="shared" si="202"/>
        <v>0</v>
      </c>
      <c r="U169" s="53">
        <f t="shared" si="203"/>
        <v>0</v>
      </c>
      <c r="V169" s="53">
        <f t="shared" si="204"/>
        <v>0</v>
      </c>
      <c r="W169" s="53">
        <f t="shared" si="205"/>
        <v>0</v>
      </c>
      <c r="X169" s="53">
        <f t="shared" si="206"/>
        <v>0</v>
      </c>
      <c r="Y169" s="53">
        <f t="shared" si="207"/>
        <v>0</v>
      </c>
      <c r="Z169" s="53">
        <f t="shared" si="208"/>
        <v>0</v>
      </c>
      <c r="AA169" s="53">
        <f t="shared" si="209"/>
        <v>0</v>
      </c>
      <c r="AB169" s="53">
        <f t="shared" si="210"/>
        <v>0</v>
      </c>
      <c r="AC169" s="53">
        <f t="shared" si="211"/>
        <v>0</v>
      </c>
      <c r="AD169" s="53">
        <f t="shared" si="212"/>
        <v>0</v>
      </c>
      <c r="AE169" s="53">
        <f t="shared" si="213"/>
        <v>0</v>
      </c>
      <c r="AF169" s="53">
        <f t="shared" si="214"/>
        <v>0</v>
      </c>
      <c r="AG169" s="53">
        <f t="shared" si="215"/>
        <v>0</v>
      </c>
      <c r="AH169" s="53">
        <f t="shared" si="216"/>
        <v>0</v>
      </c>
      <c r="AI169" s="53">
        <f t="shared" si="217"/>
        <v>0</v>
      </c>
      <c r="AJ169" s="53">
        <f t="shared" si="218"/>
        <v>0</v>
      </c>
      <c r="AK169" s="53">
        <f t="shared" si="219"/>
        <v>0</v>
      </c>
      <c r="AL169" s="53">
        <f t="shared" si="220"/>
        <v>0</v>
      </c>
      <c r="AM169" s="53">
        <f t="shared" si="221"/>
        <v>0</v>
      </c>
      <c r="AN169" s="53">
        <f t="shared" si="222"/>
        <v>0</v>
      </c>
      <c r="AO169" s="53">
        <f t="shared" si="223"/>
        <v>0</v>
      </c>
      <c r="AP169" s="53">
        <f t="shared" si="224"/>
        <v>0</v>
      </c>
      <c r="AQ169" s="53">
        <f t="shared" si="225"/>
        <v>0</v>
      </c>
      <c r="AR169" s="53">
        <f t="shared" si="226"/>
        <v>0</v>
      </c>
      <c r="AS169" s="53"/>
    </row>
    <row r="170" spans="1:45" s="52" customFormat="1" ht="15" x14ac:dyDescent="0.25">
      <c r="A170" s="52">
        <v>31</v>
      </c>
      <c r="B170" s="37" t="s">
        <v>48</v>
      </c>
      <c r="C170" s="37" t="s">
        <v>70</v>
      </c>
      <c r="D170" s="58">
        <v>2</v>
      </c>
      <c r="E170" s="53">
        <f t="shared" si="187"/>
        <v>0</v>
      </c>
      <c r="F170" s="53">
        <f t="shared" si="188"/>
        <v>0</v>
      </c>
      <c r="G170" s="53">
        <f t="shared" si="189"/>
        <v>1</v>
      </c>
      <c r="H170" s="53">
        <f t="shared" si="190"/>
        <v>1</v>
      </c>
      <c r="I170" s="53">
        <f t="shared" si="191"/>
        <v>0</v>
      </c>
      <c r="J170" s="53">
        <f t="shared" si="192"/>
        <v>1</v>
      </c>
      <c r="K170" s="53">
        <f t="shared" si="193"/>
        <v>0</v>
      </c>
      <c r="L170" s="53">
        <f t="shared" si="194"/>
        <v>1</v>
      </c>
      <c r="M170" s="53">
        <f t="shared" si="195"/>
        <v>1</v>
      </c>
      <c r="N170" s="53">
        <f t="shared" si="196"/>
        <v>0</v>
      </c>
      <c r="O170" s="53">
        <f t="shared" si="197"/>
        <v>0</v>
      </c>
      <c r="P170" s="53">
        <f t="shared" si="198"/>
        <v>0</v>
      </c>
      <c r="Q170" s="53">
        <f t="shared" si="199"/>
        <v>0</v>
      </c>
      <c r="R170" s="53">
        <f t="shared" si="200"/>
        <v>0</v>
      </c>
      <c r="S170" s="53">
        <f t="shared" si="201"/>
        <v>0</v>
      </c>
      <c r="T170" s="53">
        <f t="shared" si="202"/>
        <v>0</v>
      </c>
      <c r="U170" s="53">
        <f t="shared" si="203"/>
        <v>0</v>
      </c>
      <c r="V170" s="53">
        <f t="shared" si="204"/>
        <v>0</v>
      </c>
      <c r="W170" s="53">
        <f t="shared" si="205"/>
        <v>0</v>
      </c>
      <c r="X170" s="53">
        <f t="shared" si="206"/>
        <v>0</v>
      </c>
      <c r="Y170" s="53">
        <f t="shared" si="207"/>
        <v>0</v>
      </c>
      <c r="Z170" s="53">
        <f t="shared" si="208"/>
        <v>0</v>
      </c>
      <c r="AA170" s="53">
        <f t="shared" si="209"/>
        <v>1</v>
      </c>
      <c r="AB170" s="53">
        <f t="shared" si="210"/>
        <v>0</v>
      </c>
      <c r="AC170" s="53">
        <f t="shared" si="211"/>
        <v>0</v>
      </c>
      <c r="AD170" s="53">
        <f t="shared" si="212"/>
        <v>0</v>
      </c>
      <c r="AE170" s="53">
        <f t="shared" si="213"/>
        <v>0</v>
      </c>
      <c r="AF170" s="53">
        <f t="shared" si="214"/>
        <v>0</v>
      </c>
      <c r="AG170" s="53">
        <f t="shared" si="215"/>
        <v>1</v>
      </c>
      <c r="AH170" s="53">
        <f t="shared" si="216"/>
        <v>1</v>
      </c>
      <c r="AI170" s="53">
        <f t="shared" si="217"/>
        <v>0</v>
      </c>
      <c r="AJ170" s="53">
        <f t="shared" si="218"/>
        <v>0</v>
      </c>
      <c r="AK170" s="53">
        <f t="shared" si="219"/>
        <v>0</v>
      </c>
      <c r="AL170" s="53">
        <f t="shared" si="220"/>
        <v>0</v>
      </c>
      <c r="AM170" s="53">
        <f t="shared" si="221"/>
        <v>0</v>
      </c>
      <c r="AN170" s="53">
        <f t="shared" si="222"/>
        <v>0</v>
      </c>
      <c r="AO170" s="53">
        <f t="shared" si="223"/>
        <v>0</v>
      </c>
      <c r="AP170" s="53">
        <f t="shared" si="224"/>
        <v>0</v>
      </c>
      <c r="AQ170" s="53">
        <f t="shared" si="225"/>
        <v>0</v>
      </c>
      <c r="AR170" s="53">
        <f t="shared" si="226"/>
        <v>0</v>
      </c>
      <c r="AS170" s="53"/>
    </row>
    <row r="171" spans="1:45" s="52" customFormat="1" ht="15" x14ac:dyDescent="0.25">
      <c r="A171" s="52">
        <v>32</v>
      </c>
      <c r="B171" s="37" t="s">
        <v>48</v>
      </c>
      <c r="C171" s="37" t="s">
        <v>71</v>
      </c>
      <c r="D171" s="58">
        <v>2</v>
      </c>
      <c r="E171" s="53">
        <f t="shared" si="187"/>
        <v>0</v>
      </c>
      <c r="F171" s="53">
        <f t="shared" si="188"/>
        <v>0</v>
      </c>
      <c r="G171" s="53">
        <f t="shared" si="189"/>
        <v>0</v>
      </c>
      <c r="H171" s="53">
        <f t="shared" si="190"/>
        <v>0</v>
      </c>
      <c r="I171" s="53">
        <f t="shared" si="191"/>
        <v>0</v>
      </c>
      <c r="J171" s="53">
        <f t="shared" si="192"/>
        <v>0</v>
      </c>
      <c r="K171" s="53">
        <f t="shared" si="193"/>
        <v>0</v>
      </c>
      <c r="L171" s="53">
        <f t="shared" si="194"/>
        <v>0</v>
      </c>
      <c r="M171" s="53">
        <f t="shared" si="195"/>
        <v>0</v>
      </c>
      <c r="N171" s="53">
        <f t="shared" si="196"/>
        <v>0</v>
      </c>
      <c r="O171" s="53">
        <f t="shared" si="197"/>
        <v>0</v>
      </c>
      <c r="P171" s="53">
        <f t="shared" si="198"/>
        <v>0</v>
      </c>
      <c r="Q171" s="53">
        <f t="shared" si="199"/>
        <v>0</v>
      </c>
      <c r="R171" s="53">
        <f t="shared" si="200"/>
        <v>0</v>
      </c>
      <c r="S171" s="53">
        <f t="shared" si="201"/>
        <v>0</v>
      </c>
      <c r="T171" s="53">
        <f t="shared" si="202"/>
        <v>0</v>
      </c>
      <c r="U171" s="53">
        <f t="shared" si="203"/>
        <v>0</v>
      </c>
      <c r="V171" s="53">
        <f t="shared" si="204"/>
        <v>0</v>
      </c>
      <c r="W171" s="53">
        <f t="shared" si="205"/>
        <v>0</v>
      </c>
      <c r="X171" s="53">
        <f t="shared" si="206"/>
        <v>0</v>
      </c>
      <c r="Y171" s="53">
        <f t="shared" si="207"/>
        <v>0</v>
      </c>
      <c r="Z171" s="53">
        <f t="shared" si="208"/>
        <v>0</v>
      </c>
      <c r="AA171" s="53">
        <f t="shared" si="209"/>
        <v>0</v>
      </c>
      <c r="AB171" s="53">
        <f t="shared" si="210"/>
        <v>0</v>
      </c>
      <c r="AC171" s="53">
        <f t="shared" si="211"/>
        <v>0</v>
      </c>
      <c r="AD171" s="53">
        <f t="shared" si="212"/>
        <v>0</v>
      </c>
      <c r="AE171" s="53">
        <f t="shared" si="213"/>
        <v>0</v>
      </c>
      <c r="AF171" s="53">
        <f t="shared" si="214"/>
        <v>0</v>
      </c>
      <c r="AG171" s="53">
        <f t="shared" si="215"/>
        <v>0</v>
      </c>
      <c r="AH171" s="53">
        <f t="shared" si="216"/>
        <v>0</v>
      </c>
      <c r="AI171" s="53">
        <f t="shared" si="217"/>
        <v>0</v>
      </c>
      <c r="AJ171" s="53">
        <f t="shared" si="218"/>
        <v>0</v>
      </c>
      <c r="AK171" s="53">
        <f t="shared" si="219"/>
        <v>0</v>
      </c>
      <c r="AL171" s="53">
        <f t="shared" si="220"/>
        <v>0</v>
      </c>
      <c r="AM171" s="53">
        <f t="shared" si="221"/>
        <v>0</v>
      </c>
      <c r="AN171" s="53">
        <f t="shared" si="222"/>
        <v>0</v>
      </c>
      <c r="AO171" s="53">
        <f t="shared" si="223"/>
        <v>0</v>
      </c>
      <c r="AP171" s="53">
        <f t="shared" si="224"/>
        <v>0</v>
      </c>
      <c r="AQ171" s="53">
        <f t="shared" si="225"/>
        <v>0</v>
      </c>
      <c r="AR171" s="53">
        <f t="shared" si="226"/>
        <v>0</v>
      </c>
      <c r="AS171" s="53"/>
    </row>
    <row r="172" spans="1:45" s="52" customFormat="1" ht="15" x14ac:dyDescent="0.25">
      <c r="A172" s="52">
        <v>33</v>
      </c>
      <c r="B172" s="37" t="s">
        <v>47</v>
      </c>
      <c r="C172" s="37" t="s">
        <v>72</v>
      </c>
      <c r="D172" s="58">
        <v>2</v>
      </c>
      <c r="E172" s="53">
        <f t="shared" si="187"/>
        <v>0</v>
      </c>
      <c r="F172" s="53">
        <f t="shared" si="188"/>
        <v>0</v>
      </c>
      <c r="G172" s="53">
        <f t="shared" si="189"/>
        <v>0</v>
      </c>
      <c r="H172" s="53">
        <f t="shared" si="190"/>
        <v>0</v>
      </c>
      <c r="I172" s="53">
        <f t="shared" si="191"/>
        <v>0</v>
      </c>
      <c r="J172" s="53">
        <f t="shared" si="192"/>
        <v>0</v>
      </c>
      <c r="K172" s="53">
        <f t="shared" si="193"/>
        <v>0</v>
      </c>
      <c r="L172" s="53">
        <f t="shared" si="194"/>
        <v>0</v>
      </c>
      <c r="M172" s="53">
        <f t="shared" si="195"/>
        <v>0</v>
      </c>
      <c r="N172" s="53">
        <f t="shared" si="196"/>
        <v>0</v>
      </c>
      <c r="O172" s="53">
        <f t="shared" si="197"/>
        <v>0</v>
      </c>
      <c r="P172" s="53">
        <f t="shared" si="198"/>
        <v>0</v>
      </c>
      <c r="Q172" s="53">
        <f t="shared" si="199"/>
        <v>0</v>
      </c>
      <c r="R172" s="53">
        <f t="shared" si="200"/>
        <v>0</v>
      </c>
      <c r="S172" s="53">
        <f t="shared" si="201"/>
        <v>0</v>
      </c>
      <c r="T172" s="53">
        <f t="shared" si="202"/>
        <v>0</v>
      </c>
      <c r="U172" s="53">
        <f t="shared" si="203"/>
        <v>0</v>
      </c>
      <c r="V172" s="53">
        <f t="shared" si="204"/>
        <v>0</v>
      </c>
      <c r="W172" s="53">
        <f t="shared" si="205"/>
        <v>0</v>
      </c>
      <c r="X172" s="53">
        <f t="shared" si="206"/>
        <v>0</v>
      </c>
      <c r="Y172" s="53">
        <f t="shared" si="207"/>
        <v>0</v>
      </c>
      <c r="Z172" s="53">
        <f t="shared" si="208"/>
        <v>0</v>
      </c>
      <c r="AA172" s="53">
        <f t="shared" si="209"/>
        <v>0</v>
      </c>
      <c r="AB172" s="53">
        <f t="shared" si="210"/>
        <v>0</v>
      </c>
      <c r="AC172" s="53">
        <f t="shared" si="211"/>
        <v>0</v>
      </c>
      <c r="AD172" s="53">
        <f t="shared" si="212"/>
        <v>0</v>
      </c>
      <c r="AE172" s="53">
        <f t="shared" si="213"/>
        <v>0</v>
      </c>
      <c r="AF172" s="53">
        <f t="shared" si="214"/>
        <v>0</v>
      </c>
      <c r="AG172" s="53">
        <f t="shared" si="215"/>
        <v>0</v>
      </c>
      <c r="AH172" s="53">
        <f t="shared" si="216"/>
        <v>0</v>
      </c>
      <c r="AI172" s="53">
        <f t="shared" si="217"/>
        <v>0</v>
      </c>
      <c r="AJ172" s="53">
        <f t="shared" si="218"/>
        <v>0</v>
      </c>
      <c r="AK172" s="53">
        <f t="shared" si="219"/>
        <v>0</v>
      </c>
      <c r="AL172" s="53">
        <f t="shared" si="220"/>
        <v>0</v>
      </c>
      <c r="AM172" s="53">
        <f t="shared" si="221"/>
        <v>0</v>
      </c>
      <c r="AN172" s="53">
        <f t="shared" si="222"/>
        <v>0</v>
      </c>
      <c r="AO172" s="53">
        <f t="shared" si="223"/>
        <v>0</v>
      </c>
      <c r="AP172" s="53">
        <f t="shared" si="224"/>
        <v>0</v>
      </c>
      <c r="AQ172" s="53">
        <f t="shared" si="225"/>
        <v>0</v>
      </c>
      <c r="AR172" s="53">
        <f t="shared" si="226"/>
        <v>0</v>
      </c>
      <c r="AS172" s="53"/>
    </row>
    <row r="173" spans="1:45" s="52" customFormat="1" ht="15" x14ac:dyDescent="0.25">
      <c r="A173" s="52">
        <v>34</v>
      </c>
      <c r="B173" s="37" t="s">
        <v>48</v>
      </c>
      <c r="C173" s="37" t="s">
        <v>73</v>
      </c>
      <c r="D173" s="58">
        <v>2</v>
      </c>
      <c r="E173" s="53">
        <f t="shared" si="187"/>
        <v>0</v>
      </c>
      <c r="F173" s="53">
        <f t="shared" si="188"/>
        <v>0</v>
      </c>
      <c r="G173" s="53">
        <f t="shared" si="189"/>
        <v>0</v>
      </c>
      <c r="H173" s="53">
        <f t="shared" si="190"/>
        <v>0</v>
      </c>
      <c r="I173" s="53">
        <f t="shared" si="191"/>
        <v>0</v>
      </c>
      <c r="J173" s="53">
        <f t="shared" si="192"/>
        <v>0</v>
      </c>
      <c r="K173" s="53">
        <f t="shared" si="193"/>
        <v>0</v>
      </c>
      <c r="L173" s="53">
        <f t="shared" si="194"/>
        <v>0</v>
      </c>
      <c r="M173" s="53">
        <f t="shared" si="195"/>
        <v>0</v>
      </c>
      <c r="N173" s="53">
        <f t="shared" si="196"/>
        <v>0</v>
      </c>
      <c r="O173" s="53">
        <f t="shared" si="197"/>
        <v>0</v>
      </c>
      <c r="P173" s="53">
        <f t="shared" si="198"/>
        <v>0</v>
      </c>
      <c r="Q173" s="53">
        <f t="shared" si="199"/>
        <v>0</v>
      </c>
      <c r="R173" s="53">
        <f t="shared" si="200"/>
        <v>0</v>
      </c>
      <c r="S173" s="53">
        <f t="shared" si="201"/>
        <v>0</v>
      </c>
      <c r="T173" s="53">
        <f t="shared" si="202"/>
        <v>0</v>
      </c>
      <c r="U173" s="53">
        <f t="shared" si="203"/>
        <v>0</v>
      </c>
      <c r="V173" s="53">
        <f t="shared" si="204"/>
        <v>0</v>
      </c>
      <c r="W173" s="53">
        <f t="shared" si="205"/>
        <v>0</v>
      </c>
      <c r="X173" s="53">
        <f t="shared" si="206"/>
        <v>0</v>
      </c>
      <c r="Y173" s="53">
        <f t="shared" si="207"/>
        <v>0</v>
      </c>
      <c r="Z173" s="53">
        <f t="shared" si="208"/>
        <v>0</v>
      </c>
      <c r="AA173" s="53">
        <f t="shared" si="209"/>
        <v>0</v>
      </c>
      <c r="AB173" s="53">
        <f t="shared" si="210"/>
        <v>0</v>
      </c>
      <c r="AC173" s="53">
        <f t="shared" si="211"/>
        <v>0</v>
      </c>
      <c r="AD173" s="53">
        <f t="shared" si="212"/>
        <v>0</v>
      </c>
      <c r="AE173" s="53">
        <f t="shared" si="213"/>
        <v>0</v>
      </c>
      <c r="AF173" s="53">
        <f t="shared" si="214"/>
        <v>0</v>
      </c>
      <c r="AG173" s="53">
        <f t="shared" si="215"/>
        <v>0</v>
      </c>
      <c r="AH173" s="53">
        <f t="shared" si="216"/>
        <v>0</v>
      </c>
      <c r="AI173" s="53">
        <f t="shared" si="217"/>
        <v>0</v>
      </c>
      <c r="AJ173" s="53">
        <f t="shared" si="218"/>
        <v>0</v>
      </c>
      <c r="AK173" s="53">
        <f t="shared" si="219"/>
        <v>0</v>
      </c>
      <c r="AL173" s="53">
        <f t="shared" si="220"/>
        <v>0</v>
      </c>
      <c r="AM173" s="53">
        <f t="shared" si="221"/>
        <v>0</v>
      </c>
      <c r="AN173" s="53">
        <f t="shared" si="222"/>
        <v>0</v>
      </c>
      <c r="AO173" s="53">
        <f t="shared" si="223"/>
        <v>0</v>
      </c>
      <c r="AP173" s="53">
        <f t="shared" si="224"/>
        <v>0</v>
      </c>
      <c r="AQ173" s="53">
        <f t="shared" si="225"/>
        <v>0</v>
      </c>
      <c r="AR173" s="53">
        <f t="shared" si="226"/>
        <v>0</v>
      </c>
      <c r="AS173" s="53"/>
    </row>
    <row r="174" spans="1:45" s="52" customFormat="1" ht="15" x14ac:dyDescent="0.25">
      <c r="A174" s="52">
        <v>35</v>
      </c>
      <c r="B174" s="37" t="s">
        <v>48</v>
      </c>
      <c r="C174" s="37" t="s">
        <v>74</v>
      </c>
      <c r="D174" s="58">
        <v>2</v>
      </c>
      <c r="E174" s="53">
        <f t="shared" si="187"/>
        <v>0</v>
      </c>
      <c r="F174" s="53">
        <f t="shared" si="188"/>
        <v>0</v>
      </c>
      <c r="G174" s="53">
        <f t="shared" si="189"/>
        <v>0</v>
      </c>
      <c r="H174" s="53">
        <f t="shared" si="190"/>
        <v>0</v>
      </c>
      <c r="I174" s="53">
        <f t="shared" si="191"/>
        <v>0</v>
      </c>
      <c r="J174" s="53">
        <f t="shared" si="192"/>
        <v>0</v>
      </c>
      <c r="K174" s="53">
        <f t="shared" si="193"/>
        <v>0</v>
      </c>
      <c r="L174" s="53">
        <f t="shared" si="194"/>
        <v>0</v>
      </c>
      <c r="M174" s="53">
        <f t="shared" si="195"/>
        <v>0</v>
      </c>
      <c r="N174" s="53">
        <f t="shared" si="196"/>
        <v>0</v>
      </c>
      <c r="O174" s="53">
        <f t="shared" si="197"/>
        <v>0</v>
      </c>
      <c r="P174" s="53">
        <f t="shared" si="198"/>
        <v>0</v>
      </c>
      <c r="Q174" s="53">
        <f t="shared" si="199"/>
        <v>0</v>
      </c>
      <c r="R174" s="53">
        <f t="shared" si="200"/>
        <v>0</v>
      </c>
      <c r="S174" s="53">
        <f t="shared" si="201"/>
        <v>0</v>
      </c>
      <c r="T174" s="53">
        <f t="shared" si="202"/>
        <v>0</v>
      </c>
      <c r="U174" s="53">
        <f t="shared" si="203"/>
        <v>0</v>
      </c>
      <c r="V174" s="53">
        <f t="shared" si="204"/>
        <v>0</v>
      </c>
      <c r="W174" s="53">
        <f t="shared" si="205"/>
        <v>0</v>
      </c>
      <c r="X174" s="53">
        <f t="shared" si="206"/>
        <v>0</v>
      </c>
      <c r="Y174" s="53">
        <f t="shared" si="207"/>
        <v>0</v>
      </c>
      <c r="Z174" s="53">
        <f t="shared" si="208"/>
        <v>0</v>
      </c>
      <c r="AA174" s="53">
        <f t="shared" si="209"/>
        <v>0</v>
      </c>
      <c r="AB174" s="53">
        <f t="shared" si="210"/>
        <v>0</v>
      </c>
      <c r="AC174" s="53">
        <f t="shared" si="211"/>
        <v>0</v>
      </c>
      <c r="AD174" s="53">
        <f t="shared" si="212"/>
        <v>0</v>
      </c>
      <c r="AE174" s="53">
        <f t="shared" si="213"/>
        <v>0</v>
      </c>
      <c r="AF174" s="53">
        <f t="shared" si="214"/>
        <v>0</v>
      </c>
      <c r="AG174" s="53">
        <f t="shared" si="215"/>
        <v>0</v>
      </c>
      <c r="AH174" s="53">
        <f t="shared" si="216"/>
        <v>0</v>
      </c>
      <c r="AI174" s="53">
        <f t="shared" si="217"/>
        <v>0</v>
      </c>
      <c r="AJ174" s="53">
        <f t="shared" si="218"/>
        <v>0</v>
      </c>
      <c r="AK174" s="53">
        <f t="shared" si="219"/>
        <v>0</v>
      </c>
      <c r="AL174" s="53">
        <f t="shared" si="220"/>
        <v>0</v>
      </c>
      <c r="AM174" s="53">
        <f t="shared" si="221"/>
        <v>0</v>
      </c>
      <c r="AN174" s="53">
        <f t="shared" si="222"/>
        <v>0</v>
      </c>
      <c r="AO174" s="53">
        <f t="shared" si="223"/>
        <v>0</v>
      </c>
      <c r="AP174" s="53">
        <f t="shared" si="224"/>
        <v>0</v>
      </c>
      <c r="AQ174" s="53">
        <f t="shared" si="225"/>
        <v>0</v>
      </c>
      <c r="AR174" s="53">
        <f t="shared" si="226"/>
        <v>0</v>
      </c>
      <c r="AS174" s="53"/>
    </row>
    <row r="175" spans="1:45" s="52" customFormat="1" ht="15" x14ac:dyDescent="0.25">
      <c r="A175" s="52">
        <v>36</v>
      </c>
      <c r="B175" s="37" t="s">
        <v>48</v>
      </c>
      <c r="C175" s="37" t="s">
        <v>75</v>
      </c>
      <c r="D175" s="58">
        <v>2</v>
      </c>
      <c r="E175" s="53">
        <f t="shared" si="187"/>
        <v>0</v>
      </c>
      <c r="F175" s="53">
        <f t="shared" si="188"/>
        <v>0</v>
      </c>
      <c r="G175" s="53">
        <f t="shared" si="189"/>
        <v>0</v>
      </c>
      <c r="H175" s="53">
        <f t="shared" si="190"/>
        <v>1</v>
      </c>
      <c r="I175" s="53">
        <f t="shared" si="191"/>
        <v>1</v>
      </c>
      <c r="J175" s="53">
        <f t="shared" si="192"/>
        <v>1</v>
      </c>
      <c r="K175" s="53">
        <f t="shared" si="193"/>
        <v>0</v>
      </c>
      <c r="L175" s="53">
        <f t="shared" si="194"/>
        <v>1</v>
      </c>
      <c r="M175" s="53">
        <f t="shared" si="195"/>
        <v>0</v>
      </c>
      <c r="N175" s="53">
        <f t="shared" si="196"/>
        <v>0</v>
      </c>
      <c r="O175" s="53">
        <f t="shared" si="197"/>
        <v>0</v>
      </c>
      <c r="P175" s="53">
        <f t="shared" si="198"/>
        <v>0</v>
      </c>
      <c r="Q175" s="53">
        <f t="shared" si="199"/>
        <v>0</v>
      </c>
      <c r="R175" s="53">
        <f t="shared" si="200"/>
        <v>0</v>
      </c>
      <c r="S175" s="53">
        <f t="shared" si="201"/>
        <v>0</v>
      </c>
      <c r="T175" s="53">
        <f t="shared" si="202"/>
        <v>0</v>
      </c>
      <c r="U175" s="53">
        <f t="shared" si="203"/>
        <v>0</v>
      </c>
      <c r="V175" s="53">
        <f t="shared" si="204"/>
        <v>0</v>
      </c>
      <c r="W175" s="53">
        <f t="shared" si="205"/>
        <v>0</v>
      </c>
      <c r="X175" s="53">
        <f t="shared" si="206"/>
        <v>0</v>
      </c>
      <c r="Y175" s="53">
        <f t="shared" si="207"/>
        <v>0</v>
      </c>
      <c r="Z175" s="53">
        <f t="shared" si="208"/>
        <v>0</v>
      </c>
      <c r="AA175" s="53">
        <f t="shared" si="209"/>
        <v>0</v>
      </c>
      <c r="AB175" s="53">
        <f t="shared" si="210"/>
        <v>0</v>
      </c>
      <c r="AC175" s="53">
        <f t="shared" si="211"/>
        <v>0</v>
      </c>
      <c r="AD175" s="53">
        <f t="shared" si="212"/>
        <v>0</v>
      </c>
      <c r="AE175" s="53">
        <f t="shared" si="213"/>
        <v>0</v>
      </c>
      <c r="AF175" s="53">
        <f t="shared" si="214"/>
        <v>0</v>
      </c>
      <c r="AG175" s="53">
        <f t="shared" si="215"/>
        <v>0</v>
      </c>
      <c r="AH175" s="53">
        <f t="shared" si="216"/>
        <v>0</v>
      </c>
      <c r="AI175" s="53">
        <f t="shared" si="217"/>
        <v>0</v>
      </c>
      <c r="AJ175" s="53">
        <f t="shared" si="218"/>
        <v>0</v>
      </c>
      <c r="AK175" s="53">
        <f t="shared" si="219"/>
        <v>0</v>
      </c>
      <c r="AL175" s="53">
        <f t="shared" si="220"/>
        <v>0</v>
      </c>
      <c r="AM175" s="53">
        <f t="shared" si="221"/>
        <v>0</v>
      </c>
      <c r="AN175" s="53">
        <f t="shared" si="222"/>
        <v>0</v>
      </c>
      <c r="AO175" s="53">
        <f t="shared" si="223"/>
        <v>0</v>
      </c>
      <c r="AP175" s="53">
        <f t="shared" si="224"/>
        <v>0</v>
      </c>
      <c r="AQ175" s="53">
        <f t="shared" si="225"/>
        <v>0</v>
      </c>
      <c r="AR175" s="53">
        <f t="shared" si="226"/>
        <v>0</v>
      </c>
      <c r="AS175" s="53"/>
    </row>
    <row r="176" spans="1:45" s="52" customFormat="1" ht="15" x14ac:dyDescent="0.25">
      <c r="A176" s="52">
        <v>37</v>
      </c>
      <c r="B176" s="37" t="s">
        <v>48</v>
      </c>
      <c r="C176" s="37" t="s">
        <v>76</v>
      </c>
      <c r="D176" s="58">
        <v>2</v>
      </c>
      <c r="E176" s="53">
        <f t="shared" si="187"/>
        <v>0</v>
      </c>
      <c r="F176" s="53">
        <f t="shared" si="188"/>
        <v>0</v>
      </c>
      <c r="G176" s="53">
        <f t="shared" si="189"/>
        <v>0</v>
      </c>
      <c r="H176" s="53">
        <f t="shared" si="190"/>
        <v>0</v>
      </c>
      <c r="I176" s="53">
        <f t="shared" si="191"/>
        <v>0</v>
      </c>
      <c r="J176" s="53">
        <f t="shared" si="192"/>
        <v>0</v>
      </c>
      <c r="K176" s="53">
        <f t="shared" si="193"/>
        <v>0</v>
      </c>
      <c r="L176" s="53">
        <f t="shared" si="194"/>
        <v>0</v>
      </c>
      <c r="M176" s="53">
        <f t="shared" si="195"/>
        <v>0</v>
      </c>
      <c r="N176" s="53">
        <f t="shared" si="196"/>
        <v>0</v>
      </c>
      <c r="O176" s="53">
        <f t="shared" si="197"/>
        <v>0</v>
      </c>
      <c r="P176" s="53">
        <f t="shared" si="198"/>
        <v>0</v>
      </c>
      <c r="Q176" s="53">
        <f t="shared" si="199"/>
        <v>0</v>
      </c>
      <c r="R176" s="53">
        <f t="shared" si="200"/>
        <v>0</v>
      </c>
      <c r="S176" s="53">
        <f t="shared" si="201"/>
        <v>0</v>
      </c>
      <c r="T176" s="53">
        <f t="shared" si="202"/>
        <v>0</v>
      </c>
      <c r="U176" s="53">
        <f t="shared" si="203"/>
        <v>0</v>
      </c>
      <c r="V176" s="53">
        <f t="shared" si="204"/>
        <v>0</v>
      </c>
      <c r="W176" s="53">
        <f t="shared" si="205"/>
        <v>0</v>
      </c>
      <c r="X176" s="53">
        <f t="shared" si="206"/>
        <v>0</v>
      </c>
      <c r="Y176" s="53">
        <f t="shared" si="207"/>
        <v>0</v>
      </c>
      <c r="Z176" s="53">
        <f t="shared" si="208"/>
        <v>0</v>
      </c>
      <c r="AA176" s="53">
        <f t="shared" si="209"/>
        <v>0</v>
      </c>
      <c r="AB176" s="53">
        <f t="shared" si="210"/>
        <v>0</v>
      </c>
      <c r="AC176" s="53">
        <f t="shared" si="211"/>
        <v>0</v>
      </c>
      <c r="AD176" s="53">
        <f t="shared" si="212"/>
        <v>0</v>
      </c>
      <c r="AE176" s="53">
        <f t="shared" si="213"/>
        <v>0</v>
      </c>
      <c r="AF176" s="53">
        <f t="shared" si="214"/>
        <v>0</v>
      </c>
      <c r="AG176" s="53">
        <f t="shared" si="215"/>
        <v>0</v>
      </c>
      <c r="AH176" s="53">
        <f t="shared" si="216"/>
        <v>0</v>
      </c>
      <c r="AI176" s="53">
        <f t="shared" si="217"/>
        <v>0</v>
      </c>
      <c r="AJ176" s="53">
        <f t="shared" si="218"/>
        <v>0</v>
      </c>
      <c r="AK176" s="53">
        <f t="shared" si="219"/>
        <v>0</v>
      </c>
      <c r="AL176" s="53">
        <f t="shared" si="220"/>
        <v>0</v>
      </c>
      <c r="AM176" s="53">
        <f t="shared" si="221"/>
        <v>0</v>
      </c>
      <c r="AN176" s="53">
        <f t="shared" si="222"/>
        <v>0</v>
      </c>
      <c r="AO176" s="53">
        <f t="shared" si="223"/>
        <v>0</v>
      </c>
      <c r="AP176" s="53">
        <f t="shared" si="224"/>
        <v>0</v>
      </c>
      <c r="AQ176" s="53">
        <f t="shared" si="225"/>
        <v>0</v>
      </c>
      <c r="AR176" s="53">
        <f t="shared" si="226"/>
        <v>0</v>
      </c>
      <c r="AS176" s="53"/>
    </row>
    <row r="177" spans="1:45" s="52" customFormat="1" ht="15" x14ac:dyDescent="0.25">
      <c r="A177" s="52">
        <v>38</v>
      </c>
      <c r="B177" s="37" t="s">
        <v>48</v>
      </c>
      <c r="C177" s="37" t="s">
        <v>77</v>
      </c>
      <c r="D177" s="58">
        <v>2</v>
      </c>
      <c r="E177" s="53">
        <f t="shared" si="187"/>
        <v>0</v>
      </c>
      <c r="F177" s="53">
        <f t="shared" si="188"/>
        <v>0</v>
      </c>
      <c r="G177" s="53">
        <f t="shared" si="189"/>
        <v>0</v>
      </c>
      <c r="H177" s="53">
        <f t="shared" si="190"/>
        <v>0</v>
      </c>
      <c r="I177" s="53">
        <f t="shared" si="191"/>
        <v>0</v>
      </c>
      <c r="J177" s="53">
        <f t="shared" si="192"/>
        <v>0</v>
      </c>
      <c r="K177" s="53">
        <f t="shared" si="193"/>
        <v>0</v>
      </c>
      <c r="L177" s="53">
        <f t="shared" si="194"/>
        <v>0</v>
      </c>
      <c r="M177" s="53">
        <f t="shared" si="195"/>
        <v>0</v>
      </c>
      <c r="N177" s="53">
        <f t="shared" si="196"/>
        <v>0</v>
      </c>
      <c r="O177" s="53">
        <f t="shared" si="197"/>
        <v>0</v>
      </c>
      <c r="P177" s="53">
        <f t="shared" si="198"/>
        <v>0</v>
      </c>
      <c r="Q177" s="53">
        <f t="shared" si="199"/>
        <v>0</v>
      </c>
      <c r="R177" s="53">
        <f t="shared" si="200"/>
        <v>0</v>
      </c>
      <c r="S177" s="53">
        <f t="shared" si="201"/>
        <v>0</v>
      </c>
      <c r="T177" s="53">
        <f t="shared" si="202"/>
        <v>0</v>
      </c>
      <c r="U177" s="53">
        <f t="shared" si="203"/>
        <v>0</v>
      </c>
      <c r="V177" s="53">
        <f t="shared" si="204"/>
        <v>0</v>
      </c>
      <c r="W177" s="53">
        <f t="shared" si="205"/>
        <v>0</v>
      </c>
      <c r="X177" s="53">
        <f t="shared" si="206"/>
        <v>0</v>
      </c>
      <c r="Y177" s="53">
        <f t="shared" si="207"/>
        <v>0</v>
      </c>
      <c r="Z177" s="53">
        <f t="shared" si="208"/>
        <v>0</v>
      </c>
      <c r="AA177" s="53">
        <f t="shared" si="209"/>
        <v>0</v>
      </c>
      <c r="AB177" s="53">
        <f t="shared" si="210"/>
        <v>0</v>
      </c>
      <c r="AC177" s="53">
        <f t="shared" si="211"/>
        <v>0</v>
      </c>
      <c r="AD177" s="53">
        <f t="shared" si="212"/>
        <v>0</v>
      </c>
      <c r="AE177" s="53">
        <f t="shared" si="213"/>
        <v>0</v>
      </c>
      <c r="AF177" s="53">
        <f t="shared" si="214"/>
        <v>0</v>
      </c>
      <c r="AG177" s="53">
        <f t="shared" si="215"/>
        <v>0</v>
      </c>
      <c r="AH177" s="53">
        <f t="shared" si="216"/>
        <v>0</v>
      </c>
      <c r="AI177" s="53">
        <f t="shared" si="217"/>
        <v>0</v>
      </c>
      <c r="AJ177" s="53">
        <f t="shared" si="218"/>
        <v>0</v>
      </c>
      <c r="AK177" s="53">
        <f t="shared" si="219"/>
        <v>0</v>
      </c>
      <c r="AL177" s="53">
        <f t="shared" si="220"/>
        <v>0</v>
      </c>
      <c r="AM177" s="53">
        <f t="shared" si="221"/>
        <v>0</v>
      </c>
      <c r="AN177" s="53">
        <f t="shared" si="222"/>
        <v>0</v>
      </c>
      <c r="AO177" s="53">
        <f t="shared" si="223"/>
        <v>0</v>
      </c>
      <c r="AP177" s="53">
        <f t="shared" si="224"/>
        <v>0</v>
      </c>
      <c r="AQ177" s="53">
        <f t="shared" si="225"/>
        <v>0</v>
      </c>
      <c r="AR177" s="53">
        <f t="shared" si="226"/>
        <v>0</v>
      </c>
      <c r="AS177" s="53"/>
    </row>
    <row r="178" spans="1:45" s="52" customFormat="1" ht="15" x14ac:dyDescent="0.25">
      <c r="A178" s="52">
        <v>39</v>
      </c>
      <c r="B178" s="37" t="s">
        <v>48</v>
      </c>
      <c r="C178" s="37" t="s">
        <v>78</v>
      </c>
      <c r="D178" s="58">
        <v>2</v>
      </c>
      <c r="E178" s="53">
        <f t="shared" si="187"/>
        <v>0</v>
      </c>
      <c r="F178" s="53">
        <f t="shared" si="188"/>
        <v>0</v>
      </c>
      <c r="G178" s="53">
        <f t="shared" si="189"/>
        <v>0</v>
      </c>
      <c r="H178" s="53">
        <f t="shared" si="190"/>
        <v>0</v>
      </c>
      <c r="I178" s="53">
        <f t="shared" si="191"/>
        <v>0</v>
      </c>
      <c r="J178" s="53">
        <f t="shared" si="192"/>
        <v>0</v>
      </c>
      <c r="K178" s="53">
        <f t="shared" si="193"/>
        <v>0</v>
      </c>
      <c r="L178" s="53">
        <f t="shared" si="194"/>
        <v>0</v>
      </c>
      <c r="M178" s="53">
        <f t="shared" si="195"/>
        <v>0</v>
      </c>
      <c r="N178" s="53">
        <f t="shared" si="196"/>
        <v>0</v>
      </c>
      <c r="O178" s="53">
        <f t="shared" si="197"/>
        <v>0</v>
      </c>
      <c r="P178" s="53">
        <f t="shared" si="198"/>
        <v>0</v>
      </c>
      <c r="Q178" s="53">
        <f t="shared" si="199"/>
        <v>0</v>
      </c>
      <c r="R178" s="53">
        <f t="shared" si="200"/>
        <v>0</v>
      </c>
      <c r="S178" s="53">
        <f t="shared" si="201"/>
        <v>0</v>
      </c>
      <c r="T178" s="53">
        <f t="shared" si="202"/>
        <v>0</v>
      </c>
      <c r="U178" s="53">
        <f t="shared" si="203"/>
        <v>0</v>
      </c>
      <c r="V178" s="53">
        <f t="shared" si="204"/>
        <v>0</v>
      </c>
      <c r="W178" s="53">
        <f t="shared" si="205"/>
        <v>0</v>
      </c>
      <c r="X178" s="53">
        <f t="shared" si="206"/>
        <v>0</v>
      </c>
      <c r="Y178" s="53">
        <f t="shared" si="207"/>
        <v>0</v>
      </c>
      <c r="Z178" s="53">
        <f t="shared" si="208"/>
        <v>0</v>
      </c>
      <c r="AA178" s="53">
        <f t="shared" si="209"/>
        <v>0</v>
      </c>
      <c r="AB178" s="53">
        <f t="shared" si="210"/>
        <v>0</v>
      </c>
      <c r="AC178" s="53">
        <f t="shared" si="211"/>
        <v>0</v>
      </c>
      <c r="AD178" s="53">
        <f t="shared" si="212"/>
        <v>0</v>
      </c>
      <c r="AE178" s="53">
        <f t="shared" si="213"/>
        <v>0</v>
      </c>
      <c r="AF178" s="53">
        <f t="shared" si="214"/>
        <v>0</v>
      </c>
      <c r="AG178" s="53">
        <f t="shared" si="215"/>
        <v>0</v>
      </c>
      <c r="AH178" s="53">
        <f t="shared" si="216"/>
        <v>0</v>
      </c>
      <c r="AI178" s="53">
        <f t="shared" si="217"/>
        <v>0</v>
      </c>
      <c r="AJ178" s="53">
        <f t="shared" si="218"/>
        <v>0</v>
      </c>
      <c r="AK178" s="53">
        <f t="shared" si="219"/>
        <v>0</v>
      </c>
      <c r="AL178" s="53">
        <f t="shared" si="220"/>
        <v>0</v>
      </c>
      <c r="AM178" s="53">
        <f t="shared" si="221"/>
        <v>0</v>
      </c>
      <c r="AN178" s="53">
        <f t="shared" si="222"/>
        <v>0</v>
      </c>
      <c r="AO178" s="53">
        <f t="shared" si="223"/>
        <v>0</v>
      </c>
      <c r="AP178" s="53">
        <f t="shared" si="224"/>
        <v>0</v>
      </c>
      <c r="AQ178" s="53">
        <f t="shared" si="225"/>
        <v>0</v>
      </c>
      <c r="AR178" s="53">
        <f t="shared" si="226"/>
        <v>0</v>
      </c>
      <c r="AS178" s="53"/>
    </row>
    <row r="179" spans="1:45" s="52" customFormat="1" ht="15" x14ac:dyDescent="0.25">
      <c r="A179" s="52">
        <v>40</v>
      </c>
      <c r="B179" s="37" t="s">
        <v>59</v>
      </c>
      <c r="C179" s="37" t="s">
        <v>79</v>
      </c>
      <c r="D179" s="58">
        <v>2</v>
      </c>
      <c r="E179" s="53">
        <f t="shared" si="187"/>
        <v>0</v>
      </c>
      <c r="F179" s="53">
        <f t="shared" si="188"/>
        <v>0</v>
      </c>
      <c r="G179" s="53">
        <f t="shared" si="189"/>
        <v>0</v>
      </c>
      <c r="H179" s="53">
        <f t="shared" si="190"/>
        <v>0</v>
      </c>
      <c r="I179" s="53">
        <f t="shared" si="191"/>
        <v>0</v>
      </c>
      <c r="J179" s="53">
        <f t="shared" si="192"/>
        <v>0</v>
      </c>
      <c r="K179" s="53">
        <f t="shared" si="193"/>
        <v>0</v>
      </c>
      <c r="L179" s="53">
        <f t="shared" si="194"/>
        <v>0</v>
      </c>
      <c r="M179" s="53">
        <f t="shared" si="195"/>
        <v>0</v>
      </c>
      <c r="N179" s="53">
        <f t="shared" si="196"/>
        <v>0</v>
      </c>
      <c r="O179" s="53">
        <f t="shared" si="197"/>
        <v>0</v>
      </c>
      <c r="P179" s="53">
        <f t="shared" si="198"/>
        <v>0</v>
      </c>
      <c r="Q179" s="53">
        <f t="shared" si="199"/>
        <v>0</v>
      </c>
      <c r="R179" s="53">
        <f t="shared" si="200"/>
        <v>0</v>
      </c>
      <c r="S179" s="53">
        <f t="shared" si="201"/>
        <v>0</v>
      </c>
      <c r="T179" s="53">
        <f t="shared" si="202"/>
        <v>0</v>
      </c>
      <c r="U179" s="53">
        <f t="shared" si="203"/>
        <v>0</v>
      </c>
      <c r="V179" s="53">
        <f t="shared" si="204"/>
        <v>0</v>
      </c>
      <c r="W179" s="53">
        <f t="shared" si="205"/>
        <v>0</v>
      </c>
      <c r="X179" s="53">
        <f t="shared" si="206"/>
        <v>0</v>
      </c>
      <c r="Y179" s="53">
        <f t="shared" si="207"/>
        <v>0</v>
      </c>
      <c r="Z179" s="53">
        <f t="shared" si="208"/>
        <v>0</v>
      </c>
      <c r="AA179" s="53">
        <f t="shared" si="209"/>
        <v>0</v>
      </c>
      <c r="AB179" s="53">
        <f t="shared" si="210"/>
        <v>0</v>
      </c>
      <c r="AC179" s="53">
        <f t="shared" si="211"/>
        <v>0</v>
      </c>
      <c r="AD179" s="53">
        <f t="shared" si="212"/>
        <v>0</v>
      </c>
      <c r="AE179" s="53">
        <f t="shared" si="213"/>
        <v>0</v>
      </c>
      <c r="AF179" s="53">
        <f t="shared" si="214"/>
        <v>0</v>
      </c>
      <c r="AG179" s="53">
        <f t="shared" si="215"/>
        <v>0</v>
      </c>
      <c r="AH179" s="53">
        <f t="shared" si="216"/>
        <v>0</v>
      </c>
      <c r="AI179" s="53">
        <f t="shared" si="217"/>
        <v>0</v>
      </c>
      <c r="AJ179" s="53">
        <f t="shared" si="218"/>
        <v>0</v>
      </c>
      <c r="AK179" s="53">
        <f t="shared" si="219"/>
        <v>0</v>
      </c>
      <c r="AL179" s="53">
        <f t="shared" si="220"/>
        <v>0</v>
      </c>
      <c r="AM179" s="53">
        <f t="shared" si="221"/>
        <v>0</v>
      </c>
      <c r="AN179" s="53">
        <f t="shared" si="222"/>
        <v>0</v>
      </c>
      <c r="AO179" s="53">
        <f t="shared" si="223"/>
        <v>0</v>
      </c>
      <c r="AP179" s="53">
        <f t="shared" si="224"/>
        <v>0</v>
      </c>
      <c r="AQ179" s="53">
        <f t="shared" si="225"/>
        <v>0</v>
      </c>
      <c r="AR179" s="53">
        <f t="shared" si="226"/>
        <v>0</v>
      </c>
      <c r="AS179" s="53"/>
    </row>
    <row r="180" spans="1:45" s="52" customFormat="1" ht="15" x14ac:dyDescent="0.25">
      <c r="A180" s="52">
        <v>41</v>
      </c>
      <c r="B180" s="37" t="s">
        <v>48</v>
      </c>
      <c r="C180" s="37" t="s">
        <v>80</v>
      </c>
      <c r="D180" s="58">
        <v>2</v>
      </c>
      <c r="E180" s="53">
        <f t="shared" si="187"/>
        <v>0</v>
      </c>
      <c r="F180" s="53">
        <f t="shared" si="188"/>
        <v>0</v>
      </c>
      <c r="G180" s="53">
        <f t="shared" si="189"/>
        <v>0</v>
      </c>
      <c r="H180" s="53">
        <f t="shared" si="190"/>
        <v>0</v>
      </c>
      <c r="I180" s="53">
        <f t="shared" si="191"/>
        <v>0</v>
      </c>
      <c r="J180" s="53">
        <f t="shared" si="192"/>
        <v>0</v>
      </c>
      <c r="K180" s="53">
        <f t="shared" si="193"/>
        <v>0</v>
      </c>
      <c r="L180" s="53">
        <f t="shared" si="194"/>
        <v>0</v>
      </c>
      <c r="M180" s="53">
        <f t="shared" si="195"/>
        <v>0</v>
      </c>
      <c r="N180" s="53">
        <f t="shared" si="196"/>
        <v>0</v>
      </c>
      <c r="O180" s="53">
        <f t="shared" si="197"/>
        <v>0</v>
      </c>
      <c r="P180" s="53">
        <f t="shared" si="198"/>
        <v>0</v>
      </c>
      <c r="Q180" s="53">
        <f t="shared" si="199"/>
        <v>0</v>
      </c>
      <c r="R180" s="53">
        <f t="shared" si="200"/>
        <v>0</v>
      </c>
      <c r="S180" s="53">
        <f t="shared" si="201"/>
        <v>0</v>
      </c>
      <c r="T180" s="53">
        <f t="shared" si="202"/>
        <v>0</v>
      </c>
      <c r="U180" s="53">
        <f t="shared" si="203"/>
        <v>0</v>
      </c>
      <c r="V180" s="53">
        <f t="shared" si="204"/>
        <v>0</v>
      </c>
      <c r="W180" s="53">
        <f t="shared" si="205"/>
        <v>0</v>
      </c>
      <c r="X180" s="53">
        <f t="shared" si="206"/>
        <v>0</v>
      </c>
      <c r="Y180" s="53">
        <f t="shared" si="207"/>
        <v>0</v>
      </c>
      <c r="Z180" s="53">
        <f t="shared" si="208"/>
        <v>0</v>
      </c>
      <c r="AA180" s="53">
        <f t="shared" si="209"/>
        <v>0</v>
      </c>
      <c r="AB180" s="53">
        <f t="shared" si="210"/>
        <v>0</v>
      </c>
      <c r="AC180" s="53">
        <f t="shared" si="211"/>
        <v>0</v>
      </c>
      <c r="AD180" s="53">
        <f t="shared" si="212"/>
        <v>0</v>
      </c>
      <c r="AE180" s="53">
        <f t="shared" si="213"/>
        <v>0</v>
      </c>
      <c r="AF180" s="53">
        <f t="shared" si="214"/>
        <v>0</v>
      </c>
      <c r="AG180" s="53">
        <f t="shared" si="215"/>
        <v>0</v>
      </c>
      <c r="AH180" s="53">
        <f t="shared" si="216"/>
        <v>0</v>
      </c>
      <c r="AI180" s="53">
        <f t="shared" si="217"/>
        <v>0</v>
      </c>
      <c r="AJ180" s="53">
        <f t="shared" si="218"/>
        <v>0</v>
      </c>
      <c r="AK180" s="53">
        <f t="shared" si="219"/>
        <v>0</v>
      </c>
      <c r="AL180" s="53">
        <f t="shared" si="220"/>
        <v>0</v>
      </c>
      <c r="AM180" s="53">
        <f t="shared" si="221"/>
        <v>0</v>
      </c>
      <c r="AN180" s="53">
        <f t="shared" si="222"/>
        <v>0</v>
      </c>
      <c r="AO180" s="53">
        <f t="shared" si="223"/>
        <v>0</v>
      </c>
      <c r="AP180" s="53">
        <f t="shared" si="224"/>
        <v>0</v>
      </c>
      <c r="AQ180" s="53">
        <f t="shared" si="225"/>
        <v>0</v>
      </c>
      <c r="AR180" s="53">
        <f t="shared" si="226"/>
        <v>0</v>
      </c>
      <c r="AS180" s="53"/>
    </row>
    <row r="181" spans="1:45" s="52" customFormat="1" ht="15" x14ac:dyDescent="0.25">
      <c r="A181" s="52">
        <v>42</v>
      </c>
      <c r="B181" s="37" t="s">
        <v>48</v>
      </c>
      <c r="C181" s="37" t="s">
        <v>81</v>
      </c>
      <c r="D181" s="58">
        <v>2</v>
      </c>
      <c r="E181" s="53">
        <f t="shared" si="187"/>
        <v>0</v>
      </c>
      <c r="F181" s="53">
        <f t="shared" si="188"/>
        <v>0</v>
      </c>
      <c r="G181" s="53">
        <f t="shared" si="189"/>
        <v>0</v>
      </c>
      <c r="H181" s="53">
        <f t="shared" si="190"/>
        <v>0</v>
      </c>
      <c r="I181" s="53">
        <f t="shared" si="191"/>
        <v>0</v>
      </c>
      <c r="J181" s="53">
        <f t="shared" si="192"/>
        <v>0</v>
      </c>
      <c r="K181" s="53">
        <f t="shared" si="193"/>
        <v>0</v>
      </c>
      <c r="L181" s="53">
        <f t="shared" si="194"/>
        <v>0</v>
      </c>
      <c r="M181" s="53">
        <f t="shared" si="195"/>
        <v>0</v>
      </c>
      <c r="N181" s="53">
        <f t="shared" si="196"/>
        <v>0</v>
      </c>
      <c r="O181" s="53">
        <f t="shared" si="197"/>
        <v>0</v>
      </c>
      <c r="P181" s="53">
        <f t="shared" si="198"/>
        <v>0</v>
      </c>
      <c r="Q181" s="53">
        <f t="shared" si="199"/>
        <v>0</v>
      </c>
      <c r="R181" s="53">
        <f t="shared" si="200"/>
        <v>0</v>
      </c>
      <c r="S181" s="53">
        <f t="shared" si="201"/>
        <v>0</v>
      </c>
      <c r="T181" s="53">
        <f t="shared" si="202"/>
        <v>0</v>
      </c>
      <c r="U181" s="53">
        <f t="shared" si="203"/>
        <v>0</v>
      </c>
      <c r="V181" s="53">
        <f t="shared" si="204"/>
        <v>0</v>
      </c>
      <c r="W181" s="53">
        <f t="shared" si="205"/>
        <v>0</v>
      </c>
      <c r="X181" s="53">
        <f t="shared" si="206"/>
        <v>0</v>
      </c>
      <c r="Y181" s="53">
        <f t="shared" si="207"/>
        <v>0</v>
      </c>
      <c r="Z181" s="53">
        <f t="shared" si="208"/>
        <v>0</v>
      </c>
      <c r="AA181" s="53">
        <f t="shared" si="209"/>
        <v>0</v>
      </c>
      <c r="AB181" s="53">
        <f t="shared" si="210"/>
        <v>0</v>
      </c>
      <c r="AC181" s="53">
        <f t="shared" si="211"/>
        <v>0</v>
      </c>
      <c r="AD181" s="53">
        <f t="shared" si="212"/>
        <v>0</v>
      </c>
      <c r="AE181" s="53">
        <f t="shared" si="213"/>
        <v>0</v>
      </c>
      <c r="AF181" s="53">
        <f t="shared" si="214"/>
        <v>0</v>
      </c>
      <c r="AG181" s="53">
        <f t="shared" si="215"/>
        <v>0</v>
      </c>
      <c r="AH181" s="53">
        <f t="shared" si="216"/>
        <v>0</v>
      </c>
      <c r="AI181" s="53">
        <f t="shared" si="217"/>
        <v>0</v>
      </c>
      <c r="AJ181" s="53">
        <f t="shared" si="218"/>
        <v>0</v>
      </c>
      <c r="AK181" s="53">
        <f t="shared" si="219"/>
        <v>0</v>
      </c>
      <c r="AL181" s="53">
        <f t="shared" si="220"/>
        <v>0</v>
      </c>
      <c r="AM181" s="53">
        <f t="shared" si="221"/>
        <v>0</v>
      </c>
      <c r="AN181" s="53">
        <f t="shared" si="222"/>
        <v>0</v>
      </c>
      <c r="AO181" s="53">
        <f t="shared" si="223"/>
        <v>0</v>
      </c>
      <c r="AP181" s="53">
        <f t="shared" si="224"/>
        <v>0</v>
      </c>
      <c r="AQ181" s="53">
        <f t="shared" si="225"/>
        <v>0</v>
      </c>
      <c r="AR181" s="53">
        <f t="shared" si="226"/>
        <v>0</v>
      </c>
      <c r="AS181" s="53"/>
    </row>
    <row r="182" spans="1:45" s="52" customFormat="1" ht="15" x14ac:dyDescent="0.25">
      <c r="A182" s="52">
        <v>43</v>
      </c>
      <c r="B182" s="37" t="s">
        <v>48</v>
      </c>
      <c r="C182" s="37" t="s">
        <v>82</v>
      </c>
      <c r="D182" s="58">
        <v>2</v>
      </c>
      <c r="E182" s="53">
        <f t="shared" si="187"/>
        <v>0</v>
      </c>
      <c r="F182" s="53">
        <f t="shared" si="188"/>
        <v>0</v>
      </c>
      <c r="G182" s="53">
        <f t="shared" si="189"/>
        <v>0</v>
      </c>
      <c r="H182" s="53">
        <f t="shared" si="190"/>
        <v>0</v>
      </c>
      <c r="I182" s="53">
        <f t="shared" si="191"/>
        <v>0</v>
      </c>
      <c r="J182" s="53">
        <f t="shared" si="192"/>
        <v>0</v>
      </c>
      <c r="K182" s="53">
        <f t="shared" si="193"/>
        <v>0</v>
      </c>
      <c r="L182" s="53">
        <f t="shared" si="194"/>
        <v>0</v>
      </c>
      <c r="M182" s="53">
        <f t="shared" si="195"/>
        <v>0</v>
      </c>
      <c r="N182" s="53">
        <f t="shared" si="196"/>
        <v>0</v>
      </c>
      <c r="O182" s="53">
        <f t="shared" si="197"/>
        <v>0</v>
      </c>
      <c r="P182" s="53">
        <f t="shared" si="198"/>
        <v>0</v>
      </c>
      <c r="Q182" s="53">
        <f t="shared" si="199"/>
        <v>0</v>
      </c>
      <c r="R182" s="53">
        <f t="shared" si="200"/>
        <v>0</v>
      </c>
      <c r="S182" s="53">
        <f t="shared" si="201"/>
        <v>0</v>
      </c>
      <c r="T182" s="53">
        <f t="shared" si="202"/>
        <v>0</v>
      </c>
      <c r="U182" s="53">
        <f t="shared" si="203"/>
        <v>0</v>
      </c>
      <c r="V182" s="53">
        <f t="shared" si="204"/>
        <v>0</v>
      </c>
      <c r="W182" s="53">
        <f t="shared" si="205"/>
        <v>0</v>
      </c>
      <c r="X182" s="53">
        <f t="shared" si="206"/>
        <v>0</v>
      </c>
      <c r="Y182" s="53">
        <f t="shared" si="207"/>
        <v>0</v>
      </c>
      <c r="Z182" s="53">
        <f t="shared" si="208"/>
        <v>0</v>
      </c>
      <c r="AA182" s="53">
        <f t="shared" si="209"/>
        <v>0</v>
      </c>
      <c r="AB182" s="53">
        <f t="shared" si="210"/>
        <v>0</v>
      </c>
      <c r="AC182" s="53">
        <f t="shared" si="211"/>
        <v>0</v>
      </c>
      <c r="AD182" s="53">
        <f t="shared" si="212"/>
        <v>0</v>
      </c>
      <c r="AE182" s="53">
        <f t="shared" si="213"/>
        <v>0</v>
      </c>
      <c r="AF182" s="53">
        <f t="shared" si="214"/>
        <v>0</v>
      </c>
      <c r="AG182" s="53">
        <f t="shared" si="215"/>
        <v>0</v>
      </c>
      <c r="AH182" s="53">
        <f t="shared" si="216"/>
        <v>0</v>
      </c>
      <c r="AI182" s="53">
        <f t="shared" si="217"/>
        <v>0</v>
      </c>
      <c r="AJ182" s="53">
        <f t="shared" si="218"/>
        <v>0</v>
      </c>
      <c r="AK182" s="53">
        <f t="shared" si="219"/>
        <v>0</v>
      </c>
      <c r="AL182" s="53">
        <f t="shared" si="220"/>
        <v>0</v>
      </c>
      <c r="AM182" s="53">
        <f t="shared" si="221"/>
        <v>0</v>
      </c>
      <c r="AN182" s="53">
        <f t="shared" si="222"/>
        <v>0</v>
      </c>
      <c r="AO182" s="53">
        <f t="shared" si="223"/>
        <v>0</v>
      </c>
      <c r="AP182" s="53">
        <f t="shared" si="224"/>
        <v>0</v>
      </c>
      <c r="AQ182" s="53">
        <f t="shared" si="225"/>
        <v>0</v>
      </c>
      <c r="AR182" s="53">
        <f t="shared" si="226"/>
        <v>0</v>
      </c>
      <c r="AS182" s="53"/>
    </row>
    <row r="183" spans="1:45" s="52" customFormat="1" ht="15" x14ac:dyDescent="0.25">
      <c r="A183" s="52">
        <v>44</v>
      </c>
      <c r="B183" s="37" t="s">
        <v>48</v>
      </c>
      <c r="C183" s="37" t="s">
        <v>83</v>
      </c>
      <c r="D183" s="58">
        <v>2</v>
      </c>
      <c r="E183" s="53">
        <f t="shared" si="187"/>
        <v>0</v>
      </c>
      <c r="F183" s="53">
        <f t="shared" si="188"/>
        <v>0</v>
      </c>
      <c r="G183" s="53">
        <f t="shared" si="189"/>
        <v>0</v>
      </c>
      <c r="H183" s="53">
        <f t="shared" si="190"/>
        <v>0</v>
      </c>
      <c r="I183" s="53">
        <f t="shared" si="191"/>
        <v>0</v>
      </c>
      <c r="J183" s="53">
        <f t="shared" si="192"/>
        <v>0</v>
      </c>
      <c r="K183" s="53">
        <f t="shared" si="193"/>
        <v>0</v>
      </c>
      <c r="L183" s="53">
        <f t="shared" si="194"/>
        <v>0</v>
      </c>
      <c r="M183" s="53">
        <f t="shared" si="195"/>
        <v>0</v>
      </c>
      <c r="N183" s="53">
        <f t="shared" si="196"/>
        <v>0</v>
      </c>
      <c r="O183" s="53">
        <f t="shared" si="197"/>
        <v>0</v>
      </c>
      <c r="P183" s="53">
        <f t="shared" si="198"/>
        <v>0</v>
      </c>
      <c r="Q183" s="53">
        <f t="shared" si="199"/>
        <v>0</v>
      </c>
      <c r="R183" s="53">
        <f t="shared" si="200"/>
        <v>0</v>
      </c>
      <c r="S183" s="53">
        <f t="shared" si="201"/>
        <v>0</v>
      </c>
      <c r="T183" s="53">
        <f t="shared" si="202"/>
        <v>0</v>
      </c>
      <c r="U183" s="53">
        <f t="shared" si="203"/>
        <v>0</v>
      </c>
      <c r="V183" s="53">
        <f t="shared" si="204"/>
        <v>0</v>
      </c>
      <c r="W183" s="53">
        <f t="shared" si="205"/>
        <v>0</v>
      </c>
      <c r="X183" s="53">
        <f t="shared" si="206"/>
        <v>0</v>
      </c>
      <c r="Y183" s="53">
        <f t="shared" si="207"/>
        <v>0</v>
      </c>
      <c r="Z183" s="53">
        <f t="shared" si="208"/>
        <v>0</v>
      </c>
      <c r="AA183" s="53">
        <f t="shared" si="209"/>
        <v>0</v>
      </c>
      <c r="AB183" s="53">
        <f t="shared" si="210"/>
        <v>0</v>
      </c>
      <c r="AC183" s="53">
        <f t="shared" si="211"/>
        <v>0</v>
      </c>
      <c r="AD183" s="53">
        <f t="shared" si="212"/>
        <v>0</v>
      </c>
      <c r="AE183" s="53">
        <f t="shared" si="213"/>
        <v>0</v>
      </c>
      <c r="AF183" s="53">
        <f t="shared" si="214"/>
        <v>0</v>
      </c>
      <c r="AG183" s="53">
        <f t="shared" si="215"/>
        <v>0</v>
      </c>
      <c r="AH183" s="53">
        <f t="shared" si="216"/>
        <v>0</v>
      </c>
      <c r="AI183" s="53">
        <f t="shared" si="217"/>
        <v>0</v>
      </c>
      <c r="AJ183" s="53">
        <f t="shared" si="218"/>
        <v>0</v>
      </c>
      <c r="AK183" s="53">
        <f t="shared" si="219"/>
        <v>0</v>
      </c>
      <c r="AL183" s="53">
        <f t="shared" si="220"/>
        <v>0</v>
      </c>
      <c r="AM183" s="53">
        <f t="shared" si="221"/>
        <v>0</v>
      </c>
      <c r="AN183" s="53">
        <f t="shared" si="222"/>
        <v>0</v>
      </c>
      <c r="AO183" s="53">
        <f t="shared" si="223"/>
        <v>0</v>
      </c>
      <c r="AP183" s="53">
        <f t="shared" si="224"/>
        <v>0</v>
      </c>
      <c r="AQ183" s="53">
        <f t="shared" si="225"/>
        <v>0</v>
      </c>
      <c r="AR183" s="53">
        <f t="shared" si="226"/>
        <v>0</v>
      </c>
      <c r="AS183" s="53"/>
    </row>
    <row r="184" spans="1:45" s="52" customFormat="1" ht="15" x14ac:dyDescent="0.25">
      <c r="A184" s="52">
        <v>45</v>
      </c>
      <c r="B184" s="37" t="s">
        <v>48</v>
      </c>
      <c r="C184" s="37" t="s">
        <v>84</v>
      </c>
      <c r="D184" s="58">
        <v>2</v>
      </c>
      <c r="E184" s="53">
        <f t="shared" si="187"/>
        <v>0</v>
      </c>
      <c r="F184" s="53">
        <f t="shared" si="188"/>
        <v>0</v>
      </c>
      <c r="G184" s="53">
        <f t="shared" si="189"/>
        <v>0</v>
      </c>
      <c r="H184" s="53">
        <f t="shared" si="190"/>
        <v>0</v>
      </c>
      <c r="I184" s="53">
        <f t="shared" si="191"/>
        <v>0</v>
      </c>
      <c r="J184" s="53">
        <f t="shared" si="192"/>
        <v>0</v>
      </c>
      <c r="K184" s="53">
        <f t="shared" si="193"/>
        <v>0</v>
      </c>
      <c r="L184" s="53">
        <f t="shared" si="194"/>
        <v>0</v>
      </c>
      <c r="M184" s="53">
        <f t="shared" si="195"/>
        <v>0</v>
      </c>
      <c r="N184" s="53">
        <f t="shared" si="196"/>
        <v>0</v>
      </c>
      <c r="O184" s="53">
        <f t="shared" si="197"/>
        <v>0</v>
      </c>
      <c r="P184" s="53">
        <f t="shared" si="198"/>
        <v>0</v>
      </c>
      <c r="Q184" s="53">
        <f t="shared" si="199"/>
        <v>0</v>
      </c>
      <c r="R184" s="53">
        <f t="shared" si="200"/>
        <v>0</v>
      </c>
      <c r="S184" s="53">
        <f t="shared" si="201"/>
        <v>0</v>
      </c>
      <c r="T184" s="53">
        <f t="shared" si="202"/>
        <v>0</v>
      </c>
      <c r="U184" s="53">
        <f t="shared" si="203"/>
        <v>0</v>
      </c>
      <c r="V184" s="53">
        <f t="shared" si="204"/>
        <v>0</v>
      </c>
      <c r="W184" s="53">
        <f t="shared" si="205"/>
        <v>0</v>
      </c>
      <c r="X184" s="53">
        <f t="shared" si="206"/>
        <v>0</v>
      </c>
      <c r="Y184" s="53">
        <f t="shared" si="207"/>
        <v>0</v>
      </c>
      <c r="Z184" s="53">
        <f t="shared" si="208"/>
        <v>0</v>
      </c>
      <c r="AA184" s="53">
        <f t="shared" si="209"/>
        <v>0</v>
      </c>
      <c r="AB184" s="53">
        <f t="shared" si="210"/>
        <v>0</v>
      </c>
      <c r="AC184" s="53">
        <f t="shared" si="211"/>
        <v>0</v>
      </c>
      <c r="AD184" s="53">
        <f t="shared" si="212"/>
        <v>0</v>
      </c>
      <c r="AE184" s="53">
        <f t="shared" si="213"/>
        <v>0</v>
      </c>
      <c r="AF184" s="53">
        <f t="shared" si="214"/>
        <v>0</v>
      </c>
      <c r="AG184" s="53">
        <f t="shared" si="215"/>
        <v>0</v>
      </c>
      <c r="AH184" s="53">
        <f t="shared" si="216"/>
        <v>0</v>
      </c>
      <c r="AI184" s="53">
        <f t="shared" si="217"/>
        <v>0</v>
      </c>
      <c r="AJ184" s="53">
        <f t="shared" si="218"/>
        <v>0</v>
      </c>
      <c r="AK184" s="53">
        <f t="shared" si="219"/>
        <v>0</v>
      </c>
      <c r="AL184" s="53">
        <f t="shared" si="220"/>
        <v>0</v>
      </c>
      <c r="AM184" s="53">
        <f t="shared" si="221"/>
        <v>0</v>
      </c>
      <c r="AN184" s="53">
        <f t="shared" si="222"/>
        <v>0</v>
      </c>
      <c r="AO184" s="53">
        <f t="shared" si="223"/>
        <v>0</v>
      </c>
      <c r="AP184" s="53">
        <f t="shared" si="224"/>
        <v>0</v>
      </c>
      <c r="AQ184" s="53">
        <f t="shared" si="225"/>
        <v>0</v>
      </c>
      <c r="AR184" s="53">
        <f t="shared" si="226"/>
        <v>0</v>
      </c>
      <c r="AS184" s="53"/>
    </row>
    <row r="185" spans="1:45" s="52" customFormat="1" ht="15" x14ac:dyDescent="0.25">
      <c r="A185" s="52">
        <v>46</v>
      </c>
      <c r="B185" s="37" t="s">
        <v>48</v>
      </c>
      <c r="C185" s="37" t="s">
        <v>85</v>
      </c>
      <c r="D185" s="58">
        <v>2</v>
      </c>
      <c r="E185" s="53">
        <f t="shared" si="187"/>
        <v>0</v>
      </c>
      <c r="F185" s="53">
        <f t="shared" si="188"/>
        <v>0</v>
      </c>
      <c r="G185" s="53">
        <f t="shared" si="189"/>
        <v>0</v>
      </c>
      <c r="H185" s="53">
        <f t="shared" si="190"/>
        <v>0</v>
      </c>
      <c r="I185" s="53">
        <f t="shared" si="191"/>
        <v>0</v>
      </c>
      <c r="J185" s="53">
        <f t="shared" si="192"/>
        <v>0</v>
      </c>
      <c r="K185" s="53">
        <f t="shared" si="193"/>
        <v>0</v>
      </c>
      <c r="L185" s="53">
        <f t="shared" si="194"/>
        <v>0</v>
      </c>
      <c r="M185" s="53">
        <f t="shared" si="195"/>
        <v>0</v>
      </c>
      <c r="N185" s="53">
        <f t="shared" si="196"/>
        <v>0</v>
      </c>
      <c r="O185" s="53">
        <f t="shared" si="197"/>
        <v>0</v>
      </c>
      <c r="P185" s="53">
        <f t="shared" si="198"/>
        <v>0</v>
      </c>
      <c r="Q185" s="53">
        <f t="shared" si="199"/>
        <v>0</v>
      </c>
      <c r="R185" s="53">
        <f t="shared" si="200"/>
        <v>0</v>
      </c>
      <c r="S185" s="53">
        <f t="shared" si="201"/>
        <v>0</v>
      </c>
      <c r="T185" s="53">
        <f t="shared" si="202"/>
        <v>0</v>
      </c>
      <c r="U185" s="53">
        <f t="shared" si="203"/>
        <v>0</v>
      </c>
      <c r="V185" s="53">
        <f t="shared" si="204"/>
        <v>0</v>
      </c>
      <c r="W185" s="53">
        <f t="shared" si="205"/>
        <v>0</v>
      </c>
      <c r="X185" s="53">
        <f t="shared" si="206"/>
        <v>0</v>
      </c>
      <c r="Y185" s="53">
        <f t="shared" si="207"/>
        <v>0</v>
      </c>
      <c r="Z185" s="53">
        <f t="shared" si="208"/>
        <v>0</v>
      </c>
      <c r="AA185" s="53">
        <f t="shared" si="209"/>
        <v>0</v>
      </c>
      <c r="AB185" s="53">
        <f t="shared" si="210"/>
        <v>0</v>
      </c>
      <c r="AC185" s="53">
        <f t="shared" si="211"/>
        <v>0</v>
      </c>
      <c r="AD185" s="53">
        <f t="shared" si="212"/>
        <v>0</v>
      </c>
      <c r="AE185" s="53">
        <f t="shared" si="213"/>
        <v>0</v>
      </c>
      <c r="AF185" s="53">
        <f t="shared" si="214"/>
        <v>0</v>
      </c>
      <c r="AG185" s="53">
        <f t="shared" si="215"/>
        <v>0</v>
      </c>
      <c r="AH185" s="53">
        <f t="shared" si="216"/>
        <v>0</v>
      </c>
      <c r="AI185" s="53">
        <f t="shared" si="217"/>
        <v>0</v>
      </c>
      <c r="AJ185" s="53">
        <f t="shared" si="218"/>
        <v>0</v>
      </c>
      <c r="AK185" s="53">
        <f t="shared" si="219"/>
        <v>0</v>
      </c>
      <c r="AL185" s="53">
        <f t="shared" si="220"/>
        <v>0</v>
      </c>
      <c r="AM185" s="53">
        <f t="shared" si="221"/>
        <v>0</v>
      </c>
      <c r="AN185" s="53">
        <f t="shared" si="222"/>
        <v>0</v>
      </c>
      <c r="AO185" s="53">
        <f t="shared" si="223"/>
        <v>0</v>
      </c>
      <c r="AP185" s="53">
        <f t="shared" si="224"/>
        <v>0</v>
      </c>
      <c r="AQ185" s="53">
        <f t="shared" si="225"/>
        <v>0</v>
      </c>
      <c r="AR185" s="53">
        <f t="shared" si="226"/>
        <v>0</v>
      </c>
      <c r="AS185" s="53"/>
    </row>
    <row r="186" spans="1:45" s="52" customFormat="1" ht="15" x14ac:dyDescent="0.25">
      <c r="A186" s="52">
        <v>47</v>
      </c>
      <c r="B186" s="37" t="s">
        <v>48</v>
      </c>
      <c r="C186" s="37" t="s">
        <v>86</v>
      </c>
      <c r="D186" s="58">
        <v>3</v>
      </c>
      <c r="E186" s="53">
        <f t="shared" si="187"/>
        <v>0</v>
      </c>
      <c r="F186" s="53">
        <f t="shared" si="188"/>
        <v>0</v>
      </c>
      <c r="G186" s="53">
        <f t="shared" si="189"/>
        <v>1</v>
      </c>
      <c r="H186" s="53">
        <f t="shared" si="190"/>
        <v>0</v>
      </c>
      <c r="I186" s="53">
        <f t="shared" si="191"/>
        <v>0</v>
      </c>
      <c r="J186" s="53">
        <f t="shared" si="192"/>
        <v>1</v>
      </c>
      <c r="K186" s="53">
        <f t="shared" si="193"/>
        <v>0</v>
      </c>
      <c r="L186" s="53">
        <f t="shared" si="194"/>
        <v>1</v>
      </c>
      <c r="M186" s="53">
        <f t="shared" si="195"/>
        <v>0</v>
      </c>
      <c r="N186" s="53">
        <f t="shared" si="196"/>
        <v>0</v>
      </c>
      <c r="O186" s="53">
        <f t="shared" si="197"/>
        <v>1</v>
      </c>
      <c r="P186" s="53">
        <f t="shared" si="198"/>
        <v>1</v>
      </c>
      <c r="Q186" s="53">
        <f t="shared" si="199"/>
        <v>0</v>
      </c>
      <c r="R186" s="53">
        <f t="shared" si="200"/>
        <v>0</v>
      </c>
      <c r="S186" s="53">
        <f t="shared" si="201"/>
        <v>1</v>
      </c>
      <c r="T186" s="53">
        <f t="shared" si="202"/>
        <v>0</v>
      </c>
      <c r="U186" s="53">
        <f t="shared" si="203"/>
        <v>0</v>
      </c>
      <c r="V186" s="53">
        <f t="shared" si="204"/>
        <v>0</v>
      </c>
      <c r="W186" s="53">
        <f t="shared" si="205"/>
        <v>0</v>
      </c>
      <c r="X186" s="53">
        <f t="shared" si="206"/>
        <v>0</v>
      </c>
      <c r="Y186" s="53">
        <f t="shared" si="207"/>
        <v>0</v>
      </c>
      <c r="Z186" s="53">
        <f t="shared" si="208"/>
        <v>0</v>
      </c>
      <c r="AA186" s="53">
        <f t="shared" si="209"/>
        <v>0</v>
      </c>
      <c r="AB186" s="53">
        <f t="shared" si="210"/>
        <v>0</v>
      </c>
      <c r="AC186" s="53">
        <f t="shared" si="211"/>
        <v>0</v>
      </c>
      <c r="AD186" s="53">
        <f t="shared" si="212"/>
        <v>0</v>
      </c>
      <c r="AE186" s="53">
        <f t="shared" si="213"/>
        <v>0</v>
      </c>
      <c r="AF186" s="53">
        <f t="shared" si="214"/>
        <v>0</v>
      </c>
      <c r="AG186" s="53">
        <f t="shared" si="215"/>
        <v>0</v>
      </c>
      <c r="AH186" s="53">
        <f t="shared" si="216"/>
        <v>0</v>
      </c>
      <c r="AI186" s="53">
        <f t="shared" si="217"/>
        <v>0</v>
      </c>
      <c r="AJ186" s="53">
        <f t="shared" si="218"/>
        <v>0</v>
      </c>
      <c r="AK186" s="53">
        <f t="shared" si="219"/>
        <v>0</v>
      </c>
      <c r="AL186" s="53">
        <f t="shared" si="220"/>
        <v>0</v>
      </c>
      <c r="AM186" s="53">
        <f t="shared" si="221"/>
        <v>0</v>
      </c>
      <c r="AN186" s="53">
        <f t="shared" si="222"/>
        <v>0</v>
      </c>
      <c r="AO186" s="53">
        <f t="shared" si="223"/>
        <v>0</v>
      </c>
      <c r="AP186" s="53">
        <f t="shared" si="224"/>
        <v>0</v>
      </c>
      <c r="AQ186" s="53">
        <f t="shared" si="225"/>
        <v>0</v>
      </c>
      <c r="AR186" s="53">
        <f t="shared" si="226"/>
        <v>0</v>
      </c>
      <c r="AS186" s="53"/>
    </row>
    <row r="187" spans="1:45" s="52" customFormat="1" ht="15" x14ac:dyDescent="0.25">
      <c r="A187" s="52">
        <v>48</v>
      </c>
      <c r="B187" s="37" t="s">
        <v>50</v>
      </c>
      <c r="C187" s="37" t="s">
        <v>87</v>
      </c>
      <c r="D187" s="58">
        <v>3</v>
      </c>
      <c r="E187" s="53">
        <f t="shared" si="187"/>
        <v>0</v>
      </c>
      <c r="F187" s="53">
        <f t="shared" si="188"/>
        <v>0</v>
      </c>
      <c r="G187" s="53">
        <f t="shared" si="189"/>
        <v>0</v>
      </c>
      <c r="H187" s="53">
        <f t="shared" si="190"/>
        <v>0</v>
      </c>
      <c r="I187" s="53">
        <f t="shared" si="191"/>
        <v>0</v>
      </c>
      <c r="J187" s="53">
        <f t="shared" si="192"/>
        <v>0</v>
      </c>
      <c r="K187" s="53">
        <f t="shared" si="193"/>
        <v>0</v>
      </c>
      <c r="L187" s="53">
        <f t="shared" si="194"/>
        <v>0</v>
      </c>
      <c r="M187" s="53">
        <f t="shared" si="195"/>
        <v>0</v>
      </c>
      <c r="N187" s="53">
        <f t="shared" si="196"/>
        <v>0</v>
      </c>
      <c r="O187" s="53">
        <f t="shared" si="197"/>
        <v>0</v>
      </c>
      <c r="P187" s="53">
        <f t="shared" si="198"/>
        <v>0</v>
      </c>
      <c r="Q187" s="53">
        <f t="shared" si="199"/>
        <v>0</v>
      </c>
      <c r="R187" s="53">
        <f t="shared" si="200"/>
        <v>0</v>
      </c>
      <c r="S187" s="53">
        <f t="shared" si="201"/>
        <v>0</v>
      </c>
      <c r="T187" s="53">
        <f t="shared" si="202"/>
        <v>0</v>
      </c>
      <c r="U187" s="53">
        <f t="shared" si="203"/>
        <v>0</v>
      </c>
      <c r="V187" s="53">
        <f t="shared" si="204"/>
        <v>0</v>
      </c>
      <c r="W187" s="53">
        <f t="shared" si="205"/>
        <v>0</v>
      </c>
      <c r="X187" s="53">
        <f t="shared" si="206"/>
        <v>0</v>
      </c>
      <c r="Y187" s="53">
        <f t="shared" si="207"/>
        <v>0</v>
      </c>
      <c r="Z187" s="53">
        <f t="shared" si="208"/>
        <v>0</v>
      </c>
      <c r="AA187" s="53">
        <f t="shared" si="209"/>
        <v>0</v>
      </c>
      <c r="AB187" s="53">
        <f t="shared" si="210"/>
        <v>0</v>
      </c>
      <c r="AC187" s="53">
        <f t="shared" si="211"/>
        <v>0</v>
      </c>
      <c r="AD187" s="53">
        <f t="shared" si="212"/>
        <v>0</v>
      </c>
      <c r="AE187" s="53">
        <f t="shared" si="213"/>
        <v>0</v>
      </c>
      <c r="AF187" s="53">
        <f t="shared" si="214"/>
        <v>0</v>
      </c>
      <c r="AG187" s="53">
        <f t="shared" si="215"/>
        <v>0</v>
      </c>
      <c r="AH187" s="53">
        <f t="shared" si="216"/>
        <v>0</v>
      </c>
      <c r="AI187" s="53">
        <f t="shared" si="217"/>
        <v>0</v>
      </c>
      <c r="AJ187" s="53">
        <f t="shared" si="218"/>
        <v>0</v>
      </c>
      <c r="AK187" s="53">
        <f t="shared" si="219"/>
        <v>0</v>
      </c>
      <c r="AL187" s="53">
        <f t="shared" si="220"/>
        <v>0</v>
      </c>
      <c r="AM187" s="53">
        <f t="shared" si="221"/>
        <v>0</v>
      </c>
      <c r="AN187" s="53">
        <f t="shared" si="222"/>
        <v>0</v>
      </c>
      <c r="AO187" s="53">
        <f t="shared" si="223"/>
        <v>0</v>
      </c>
      <c r="AP187" s="53">
        <f t="shared" si="224"/>
        <v>0</v>
      </c>
      <c r="AQ187" s="53">
        <f t="shared" si="225"/>
        <v>0</v>
      </c>
      <c r="AR187" s="53">
        <f t="shared" si="226"/>
        <v>0</v>
      </c>
      <c r="AS187" s="53"/>
    </row>
    <row r="188" spans="1:45" s="52" customFormat="1" ht="15" x14ac:dyDescent="0.25">
      <c r="A188" s="52">
        <v>49</v>
      </c>
      <c r="B188" s="37" t="s">
        <v>48</v>
      </c>
      <c r="C188" s="37" t="s">
        <v>88</v>
      </c>
      <c r="D188" s="58">
        <v>3</v>
      </c>
      <c r="E188" s="53">
        <f t="shared" si="187"/>
        <v>0</v>
      </c>
      <c r="F188" s="53">
        <f t="shared" si="188"/>
        <v>0</v>
      </c>
      <c r="G188" s="53">
        <f t="shared" si="189"/>
        <v>0</v>
      </c>
      <c r="H188" s="53">
        <f t="shared" si="190"/>
        <v>0</v>
      </c>
      <c r="I188" s="53">
        <f t="shared" si="191"/>
        <v>0</v>
      </c>
      <c r="J188" s="53">
        <f t="shared" si="192"/>
        <v>0</v>
      </c>
      <c r="K188" s="53">
        <f t="shared" si="193"/>
        <v>0</v>
      </c>
      <c r="L188" s="53">
        <f t="shared" si="194"/>
        <v>0</v>
      </c>
      <c r="M188" s="53">
        <f t="shared" si="195"/>
        <v>0</v>
      </c>
      <c r="N188" s="53">
        <f t="shared" si="196"/>
        <v>0</v>
      </c>
      <c r="O188" s="53">
        <f t="shared" si="197"/>
        <v>0</v>
      </c>
      <c r="P188" s="53">
        <f t="shared" si="198"/>
        <v>0</v>
      </c>
      <c r="Q188" s="53">
        <f t="shared" si="199"/>
        <v>0</v>
      </c>
      <c r="R188" s="53">
        <f t="shared" si="200"/>
        <v>0</v>
      </c>
      <c r="S188" s="53">
        <f t="shared" si="201"/>
        <v>0</v>
      </c>
      <c r="T188" s="53">
        <f t="shared" si="202"/>
        <v>0</v>
      </c>
      <c r="U188" s="53">
        <f t="shared" si="203"/>
        <v>0</v>
      </c>
      <c r="V188" s="53">
        <f t="shared" si="204"/>
        <v>0</v>
      </c>
      <c r="W188" s="53">
        <f t="shared" si="205"/>
        <v>0</v>
      </c>
      <c r="X188" s="53">
        <f t="shared" si="206"/>
        <v>0</v>
      </c>
      <c r="Y188" s="53">
        <f t="shared" si="207"/>
        <v>0</v>
      </c>
      <c r="Z188" s="53">
        <f t="shared" si="208"/>
        <v>0</v>
      </c>
      <c r="AA188" s="53">
        <f t="shared" si="209"/>
        <v>0</v>
      </c>
      <c r="AB188" s="53">
        <f t="shared" si="210"/>
        <v>0</v>
      </c>
      <c r="AC188" s="53">
        <f t="shared" si="211"/>
        <v>0</v>
      </c>
      <c r="AD188" s="53">
        <f t="shared" si="212"/>
        <v>0</v>
      </c>
      <c r="AE188" s="53">
        <f t="shared" si="213"/>
        <v>0</v>
      </c>
      <c r="AF188" s="53">
        <f t="shared" si="214"/>
        <v>0</v>
      </c>
      <c r="AG188" s="53">
        <f t="shared" si="215"/>
        <v>0</v>
      </c>
      <c r="AH188" s="53">
        <f t="shared" si="216"/>
        <v>0</v>
      </c>
      <c r="AI188" s="53">
        <f t="shared" si="217"/>
        <v>0</v>
      </c>
      <c r="AJ188" s="53">
        <f t="shared" si="218"/>
        <v>0</v>
      </c>
      <c r="AK188" s="53">
        <f t="shared" si="219"/>
        <v>0</v>
      </c>
      <c r="AL188" s="53">
        <f t="shared" si="220"/>
        <v>0</v>
      </c>
      <c r="AM188" s="53">
        <f t="shared" si="221"/>
        <v>0</v>
      </c>
      <c r="AN188" s="53">
        <f t="shared" si="222"/>
        <v>0</v>
      </c>
      <c r="AO188" s="53">
        <f t="shared" si="223"/>
        <v>0</v>
      </c>
      <c r="AP188" s="53">
        <f t="shared" si="224"/>
        <v>0</v>
      </c>
      <c r="AQ188" s="53">
        <f t="shared" si="225"/>
        <v>0</v>
      </c>
      <c r="AR188" s="53">
        <f t="shared" si="226"/>
        <v>0</v>
      </c>
      <c r="AS188" s="53"/>
    </row>
    <row r="189" spans="1:45" s="52" customFormat="1" ht="15" x14ac:dyDescent="0.25">
      <c r="A189" s="52">
        <v>50</v>
      </c>
      <c r="B189" s="37" t="s">
        <v>47</v>
      </c>
      <c r="C189" s="37" t="s">
        <v>89</v>
      </c>
      <c r="D189" s="58">
        <v>3</v>
      </c>
      <c r="E189" s="53">
        <f t="shared" si="187"/>
        <v>0</v>
      </c>
      <c r="F189" s="53">
        <f t="shared" si="188"/>
        <v>0</v>
      </c>
      <c r="G189" s="53">
        <f t="shared" si="189"/>
        <v>0</v>
      </c>
      <c r="H189" s="53">
        <f t="shared" si="190"/>
        <v>0</v>
      </c>
      <c r="I189" s="53">
        <f t="shared" si="191"/>
        <v>0</v>
      </c>
      <c r="J189" s="53">
        <f t="shared" si="192"/>
        <v>0</v>
      </c>
      <c r="K189" s="53">
        <f t="shared" si="193"/>
        <v>0</v>
      </c>
      <c r="L189" s="53">
        <f t="shared" si="194"/>
        <v>0</v>
      </c>
      <c r="M189" s="53">
        <f t="shared" si="195"/>
        <v>0</v>
      </c>
      <c r="N189" s="53">
        <f t="shared" si="196"/>
        <v>0</v>
      </c>
      <c r="O189" s="53">
        <f t="shared" si="197"/>
        <v>0</v>
      </c>
      <c r="P189" s="53">
        <f t="shared" si="198"/>
        <v>0</v>
      </c>
      <c r="Q189" s="53">
        <f t="shared" si="199"/>
        <v>0</v>
      </c>
      <c r="R189" s="53">
        <f t="shared" si="200"/>
        <v>0</v>
      </c>
      <c r="S189" s="53">
        <f t="shared" si="201"/>
        <v>0</v>
      </c>
      <c r="T189" s="53">
        <f t="shared" si="202"/>
        <v>0</v>
      </c>
      <c r="U189" s="53">
        <f t="shared" si="203"/>
        <v>0</v>
      </c>
      <c r="V189" s="53">
        <f t="shared" si="204"/>
        <v>0</v>
      </c>
      <c r="W189" s="53">
        <f t="shared" si="205"/>
        <v>0</v>
      </c>
      <c r="X189" s="53">
        <f t="shared" si="206"/>
        <v>0</v>
      </c>
      <c r="Y189" s="53">
        <f t="shared" si="207"/>
        <v>0</v>
      </c>
      <c r="Z189" s="53">
        <f t="shared" si="208"/>
        <v>0</v>
      </c>
      <c r="AA189" s="53">
        <f t="shared" si="209"/>
        <v>0</v>
      </c>
      <c r="AB189" s="53">
        <f t="shared" si="210"/>
        <v>0</v>
      </c>
      <c r="AC189" s="53">
        <f t="shared" si="211"/>
        <v>0</v>
      </c>
      <c r="AD189" s="53">
        <f t="shared" si="212"/>
        <v>0</v>
      </c>
      <c r="AE189" s="53">
        <f t="shared" si="213"/>
        <v>0</v>
      </c>
      <c r="AF189" s="53">
        <f t="shared" si="214"/>
        <v>0</v>
      </c>
      <c r="AG189" s="53">
        <f t="shared" si="215"/>
        <v>0</v>
      </c>
      <c r="AH189" s="53">
        <f t="shared" si="216"/>
        <v>0</v>
      </c>
      <c r="AI189" s="53">
        <f t="shared" si="217"/>
        <v>1</v>
      </c>
      <c r="AJ189" s="53">
        <f t="shared" si="218"/>
        <v>1</v>
      </c>
      <c r="AK189" s="53">
        <f t="shared" si="219"/>
        <v>1</v>
      </c>
      <c r="AL189" s="53">
        <f t="shared" si="220"/>
        <v>1</v>
      </c>
      <c r="AM189" s="53">
        <f t="shared" si="221"/>
        <v>0</v>
      </c>
      <c r="AN189" s="53">
        <f t="shared" si="222"/>
        <v>1</v>
      </c>
      <c r="AO189" s="53">
        <f t="shared" si="223"/>
        <v>0</v>
      </c>
      <c r="AP189" s="53">
        <f t="shared" si="224"/>
        <v>1</v>
      </c>
      <c r="AQ189" s="53">
        <f t="shared" si="225"/>
        <v>0</v>
      </c>
      <c r="AR189" s="53">
        <f t="shared" si="226"/>
        <v>0</v>
      </c>
      <c r="AS189" s="53"/>
    </row>
    <row r="190" spans="1:45" s="52" customFormat="1" ht="15" x14ac:dyDescent="0.25">
      <c r="A190" s="52">
        <v>51</v>
      </c>
      <c r="B190" s="37" t="s">
        <v>59</v>
      </c>
      <c r="C190" s="37" t="s">
        <v>90</v>
      </c>
      <c r="D190" s="58">
        <v>3</v>
      </c>
      <c r="E190" s="53">
        <f t="shared" si="187"/>
        <v>0</v>
      </c>
      <c r="F190" s="53">
        <f t="shared" si="188"/>
        <v>0</v>
      </c>
      <c r="G190" s="53">
        <f t="shared" si="189"/>
        <v>0</v>
      </c>
      <c r="H190" s="53">
        <f t="shared" si="190"/>
        <v>0</v>
      </c>
      <c r="I190" s="53">
        <f t="shared" si="191"/>
        <v>0</v>
      </c>
      <c r="J190" s="53">
        <f t="shared" si="192"/>
        <v>0</v>
      </c>
      <c r="K190" s="53">
        <f t="shared" si="193"/>
        <v>0</v>
      </c>
      <c r="L190" s="53">
        <f t="shared" si="194"/>
        <v>0</v>
      </c>
      <c r="M190" s="53">
        <f t="shared" si="195"/>
        <v>0</v>
      </c>
      <c r="N190" s="53">
        <f t="shared" si="196"/>
        <v>0</v>
      </c>
      <c r="O190" s="53">
        <f t="shared" si="197"/>
        <v>0</v>
      </c>
      <c r="P190" s="53">
        <f t="shared" si="198"/>
        <v>0</v>
      </c>
      <c r="Q190" s="53">
        <f t="shared" si="199"/>
        <v>0</v>
      </c>
      <c r="R190" s="53">
        <f t="shared" si="200"/>
        <v>0</v>
      </c>
      <c r="S190" s="53">
        <f t="shared" si="201"/>
        <v>0</v>
      </c>
      <c r="T190" s="53">
        <f t="shared" si="202"/>
        <v>0</v>
      </c>
      <c r="U190" s="53">
        <f t="shared" si="203"/>
        <v>0</v>
      </c>
      <c r="V190" s="53">
        <f t="shared" si="204"/>
        <v>0</v>
      </c>
      <c r="W190" s="53">
        <f t="shared" si="205"/>
        <v>0</v>
      </c>
      <c r="X190" s="53">
        <f t="shared" si="206"/>
        <v>0</v>
      </c>
      <c r="Y190" s="53">
        <f t="shared" si="207"/>
        <v>0</v>
      </c>
      <c r="Z190" s="53">
        <f t="shared" si="208"/>
        <v>0</v>
      </c>
      <c r="AA190" s="53">
        <f t="shared" si="209"/>
        <v>0</v>
      </c>
      <c r="AB190" s="53">
        <f t="shared" si="210"/>
        <v>0</v>
      </c>
      <c r="AC190" s="53">
        <f t="shared" si="211"/>
        <v>0</v>
      </c>
      <c r="AD190" s="53">
        <f t="shared" si="212"/>
        <v>0</v>
      </c>
      <c r="AE190" s="53">
        <f t="shared" si="213"/>
        <v>0</v>
      </c>
      <c r="AF190" s="53">
        <f t="shared" si="214"/>
        <v>0</v>
      </c>
      <c r="AG190" s="53">
        <f t="shared" si="215"/>
        <v>0</v>
      </c>
      <c r="AH190" s="53">
        <f t="shared" si="216"/>
        <v>0</v>
      </c>
      <c r="AI190" s="53">
        <f t="shared" si="217"/>
        <v>0</v>
      </c>
      <c r="AJ190" s="53">
        <f t="shared" si="218"/>
        <v>0</v>
      </c>
      <c r="AK190" s="53">
        <f t="shared" si="219"/>
        <v>0</v>
      </c>
      <c r="AL190" s="53">
        <f t="shared" si="220"/>
        <v>0</v>
      </c>
      <c r="AM190" s="53">
        <f t="shared" si="221"/>
        <v>0</v>
      </c>
      <c r="AN190" s="53">
        <f t="shared" si="222"/>
        <v>0</v>
      </c>
      <c r="AO190" s="53">
        <f t="shared" si="223"/>
        <v>0</v>
      </c>
      <c r="AP190" s="53">
        <f t="shared" si="224"/>
        <v>0</v>
      </c>
      <c r="AQ190" s="53">
        <f t="shared" si="225"/>
        <v>0</v>
      </c>
      <c r="AR190" s="53">
        <f t="shared" si="226"/>
        <v>0</v>
      </c>
      <c r="AS190" s="53"/>
    </row>
    <row r="191" spans="1:45" s="52" customFormat="1" ht="15" x14ac:dyDescent="0.25">
      <c r="A191" s="52">
        <v>52</v>
      </c>
      <c r="B191" s="37" t="s">
        <v>48</v>
      </c>
      <c r="C191" s="37" t="s">
        <v>91</v>
      </c>
      <c r="D191" s="58">
        <v>3</v>
      </c>
      <c r="E191" s="53">
        <f t="shared" si="187"/>
        <v>0</v>
      </c>
      <c r="F191" s="53">
        <f t="shared" si="188"/>
        <v>0</v>
      </c>
      <c r="G191" s="53">
        <f t="shared" si="189"/>
        <v>0</v>
      </c>
      <c r="H191" s="53">
        <f t="shared" si="190"/>
        <v>0</v>
      </c>
      <c r="I191" s="53">
        <f t="shared" si="191"/>
        <v>0</v>
      </c>
      <c r="J191" s="53">
        <f t="shared" si="192"/>
        <v>0</v>
      </c>
      <c r="K191" s="53">
        <f t="shared" si="193"/>
        <v>0</v>
      </c>
      <c r="L191" s="53">
        <f t="shared" si="194"/>
        <v>0</v>
      </c>
      <c r="M191" s="53">
        <f t="shared" si="195"/>
        <v>0</v>
      </c>
      <c r="N191" s="53">
        <f t="shared" si="196"/>
        <v>0</v>
      </c>
      <c r="O191" s="53">
        <f t="shared" si="197"/>
        <v>0</v>
      </c>
      <c r="P191" s="53">
        <f t="shared" si="198"/>
        <v>0</v>
      </c>
      <c r="Q191" s="53">
        <f t="shared" si="199"/>
        <v>0</v>
      </c>
      <c r="R191" s="53">
        <f t="shared" si="200"/>
        <v>0</v>
      </c>
      <c r="S191" s="53">
        <f t="shared" si="201"/>
        <v>0</v>
      </c>
      <c r="T191" s="53">
        <f t="shared" si="202"/>
        <v>0</v>
      </c>
      <c r="U191" s="53">
        <f t="shared" si="203"/>
        <v>0</v>
      </c>
      <c r="V191" s="53">
        <f t="shared" si="204"/>
        <v>0</v>
      </c>
      <c r="W191" s="53">
        <f t="shared" si="205"/>
        <v>0</v>
      </c>
      <c r="X191" s="53">
        <f t="shared" si="206"/>
        <v>0</v>
      </c>
      <c r="Y191" s="53">
        <f t="shared" si="207"/>
        <v>0</v>
      </c>
      <c r="Z191" s="53">
        <f t="shared" si="208"/>
        <v>0</v>
      </c>
      <c r="AA191" s="53">
        <f t="shared" si="209"/>
        <v>0</v>
      </c>
      <c r="AB191" s="53">
        <f t="shared" si="210"/>
        <v>0</v>
      </c>
      <c r="AC191" s="53">
        <f t="shared" si="211"/>
        <v>0</v>
      </c>
      <c r="AD191" s="53">
        <f t="shared" si="212"/>
        <v>0</v>
      </c>
      <c r="AE191" s="53">
        <f t="shared" si="213"/>
        <v>0</v>
      </c>
      <c r="AF191" s="53">
        <f t="shared" si="214"/>
        <v>0</v>
      </c>
      <c r="AG191" s="53">
        <f t="shared" si="215"/>
        <v>0</v>
      </c>
      <c r="AH191" s="53">
        <f t="shared" si="216"/>
        <v>0</v>
      </c>
      <c r="AI191" s="53">
        <f t="shared" si="217"/>
        <v>0</v>
      </c>
      <c r="AJ191" s="53">
        <f t="shared" si="218"/>
        <v>0</v>
      </c>
      <c r="AK191" s="53">
        <f t="shared" si="219"/>
        <v>0</v>
      </c>
      <c r="AL191" s="53">
        <f t="shared" si="220"/>
        <v>0</v>
      </c>
      <c r="AM191" s="53">
        <f t="shared" si="221"/>
        <v>0</v>
      </c>
      <c r="AN191" s="53">
        <f t="shared" si="222"/>
        <v>0</v>
      </c>
      <c r="AO191" s="53">
        <f t="shared" si="223"/>
        <v>0</v>
      </c>
      <c r="AP191" s="53">
        <f t="shared" si="224"/>
        <v>0</v>
      </c>
      <c r="AQ191" s="53">
        <f t="shared" si="225"/>
        <v>0</v>
      </c>
      <c r="AR191" s="53">
        <f t="shared" si="226"/>
        <v>0</v>
      </c>
      <c r="AS191" s="53"/>
    </row>
    <row r="192" spans="1:45" s="52" customFormat="1" ht="15" x14ac:dyDescent="0.25">
      <c r="A192" s="52">
        <v>53</v>
      </c>
      <c r="B192" s="37" t="s">
        <v>48</v>
      </c>
      <c r="C192" s="37" t="s">
        <v>92</v>
      </c>
      <c r="D192" s="58">
        <v>3</v>
      </c>
      <c r="E192" s="53">
        <f t="shared" si="187"/>
        <v>0</v>
      </c>
      <c r="F192" s="53">
        <f t="shared" si="188"/>
        <v>0</v>
      </c>
      <c r="G192" s="53">
        <f t="shared" si="189"/>
        <v>0</v>
      </c>
      <c r="H192" s="53">
        <f t="shared" si="190"/>
        <v>0</v>
      </c>
      <c r="I192" s="53">
        <f t="shared" si="191"/>
        <v>0</v>
      </c>
      <c r="J192" s="53">
        <f t="shared" si="192"/>
        <v>0</v>
      </c>
      <c r="K192" s="53">
        <f t="shared" si="193"/>
        <v>0</v>
      </c>
      <c r="L192" s="53">
        <f t="shared" si="194"/>
        <v>0</v>
      </c>
      <c r="M192" s="53">
        <f t="shared" si="195"/>
        <v>0</v>
      </c>
      <c r="N192" s="53">
        <f t="shared" si="196"/>
        <v>0</v>
      </c>
      <c r="O192" s="53">
        <f t="shared" si="197"/>
        <v>0</v>
      </c>
      <c r="P192" s="53">
        <f t="shared" si="198"/>
        <v>0</v>
      </c>
      <c r="Q192" s="53">
        <f t="shared" si="199"/>
        <v>0</v>
      </c>
      <c r="R192" s="53">
        <f t="shared" si="200"/>
        <v>0</v>
      </c>
      <c r="S192" s="53">
        <f t="shared" si="201"/>
        <v>0</v>
      </c>
      <c r="T192" s="53">
        <f t="shared" si="202"/>
        <v>0</v>
      </c>
      <c r="U192" s="53">
        <f t="shared" si="203"/>
        <v>0</v>
      </c>
      <c r="V192" s="53">
        <f t="shared" si="204"/>
        <v>0</v>
      </c>
      <c r="W192" s="53">
        <f t="shared" si="205"/>
        <v>0</v>
      </c>
      <c r="X192" s="53">
        <f t="shared" si="206"/>
        <v>0</v>
      </c>
      <c r="Y192" s="53">
        <f t="shared" si="207"/>
        <v>0</v>
      </c>
      <c r="Z192" s="53">
        <f t="shared" si="208"/>
        <v>0</v>
      </c>
      <c r="AA192" s="53">
        <f t="shared" si="209"/>
        <v>0</v>
      </c>
      <c r="AB192" s="53">
        <f t="shared" si="210"/>
        <v>0</v>
      </c>
      <c r="AC192" s="53">
        <f t="shared" si="211"/>
        <v>0</v>
      </c>
      <c r="AD192" s="53">
        <f t="shared" si="212"/>
        <v>0</v>
      </c>
      <c r="AE192" s="53">
        <f t="shared" si="213"/>
        <v>0</v>
      </c>
      <c r="AF192" s="53">
        <f t="shared" si="214"/>
        <v>0</v>
      </c>
      <c r="AG192" s="53">
        <f t="shared" si="215"/>
        <v>0</v>
      </c>
      <c r="AH192" s="53">
        <f t="shared" si="216"/>
        <v>0</v>
      </c>
      <c r="AI192" s="53">
        <f t="shared" si="217"/>
        <v>0</v>
      </c>
      <c r="AJ192" s="53">
        <f t="shared" si="218"/>
        <v>0</v>
      </c>
      <c r="AK192" s="53">
        <f t="shared" si="219"/>
        <v>0</v>
      </c>
      <c r="AL192" s="53">
        <f t="shared" si="220"/>
        <v>0</v>
      </c>
      <c r="AM192" s="53">
        <f t="shared" si="221"/>
        <v>0</v>
      </c>
      <c r="AN192" s="53">
        <f t="shared" si="222"/>
        <v>0</v>
      </c>
      <c r="AO192" s="53">
        <f t="shared" si="223"/>
        <v>0</v>
      </c>
      <c r="AP192" s="53">
        <f t="shared" si="224"/>
        <v>0</v>
      </c>
      <c r="AQ192" s="53">
        <f t="shared" si="225"/>
        <v>0</v>
      </c>
      <c r="AR192" s="53">
        <f t="shared" si="226"/>
        <v>0</v>
      </c>
      <c r="AS192" s="53"/>
    </row>
    <row r="193" spans="1:45" s="52" customFormat="1" ht="15" x14ac:dyDescent="0.25">
      <c r="A193" s="52">
        <v>54</v>
      </c>
      <c r="B193" s="37" t="s">
        <v>50</v>
      </c>
      <c r="C193" s="37" t="s">
        <v>93</v>
      </c>
      <c r="D193" s="58">
        <v>3</v>
      </c>
      <c r="E193" s="53">
        <f t="shared" si="187"/>
        <v>0</v>
      </c>
      <c r="F193" s="53">
        <f t="shared" si="188"/>
        <v>0</v>
      </c>
      <c r="G193" s="53">
        <f t="shared" si="189"/>
        <v>0</v>
      </c>
      <c r="H193" s="53">
        <f t="shared" si="190"/>
        <v>0</v>
      </c>
      <c r="I193" s="53">
        <f t="shared" si="191"/>
        <v>0</v>
      </c>
      <c r="J193" s="53">
        <f t="shared" si="192"/>
        <v>0</v>
      </c>
      <c r="K193" s="53">
        <f t="shared" si="193"/>
        <v>0</v>
      </c>
      <c r="L193" s="53">
        <f t="shared" si="194"/>
        <v>0</v>
      </c>
      <c r="M193" s="53">
        <f t="shared" si="195"/>
        <v>0</v>
      </c>
      <c r="N193" s="53">
        <f t="shared" si="196"/>
        <v>0</v>
      </c>
      <c r="O193" s="53">
        <f t="shared" si="197"/>
        <v>0</v>
      </c>
      <c r="P193" s="53">
        <f t="shared" si="198"/>
        <v>0</v>
      </c>
      <c r="Q193" s="53">
        <f t="shared" si="199"/>
        <v>0</v>
      </c>
      <c r="R193" s="53">
        <f t="shared" si="200"/>
        <v>0</v>
      </c>
      <c r="S193" s="53">
        <f t="shared" si="201"/>
        <v>0</v>
      </c>
      <c r="T193" s="53">
        <f t="shared" si="202"/>
        <v>0</v>
      </c>
      <c r="U193" s="53">
        <f t="shared" si="203"/>
        <v>0</v>
      </c>
      <c r="V193" s="53">
        <f t="shared" si="204"/>
        <v>0</v>
      </c>
      <c r="W193" s="53">
        <f t="shared" si="205"/>
        <v>0</v>
      </c>
      <c r="X193" s="53">
        <f t="shared" si="206"/>
        <v>0</v>
      </c>
      <c r="Y193" s="53">
        <f t="shared" si="207"/>
        <v>0</v>
      </c>
      <c r="Z193" s="53">
        <f t="shared" si="208"/>
        <v>0</v>
      </c>
      <c r="AA193" s="53">
        <f t="shared" si="209"/>
        <v>0</v>
      </c>
      <c r="AB193" s="53">
        <f t="shared" si="210"/>
        <v>0</v>
      </c>
      <c r="AC193" s="53">
        <f t="shared" si="211"/>
        <v>0</v>
      </c>
      <c r="AD193" s="53">
        <f t="shared" si="212"/>
        <v>0</v>
      </c>
      <c r="AE193" s="53">
        <f t="shared" si="213"/>
        <v>0</v>
      </c>
      <c r="AF193" s="53">
        <f t="shared" si="214"/>
        <v>0</v>
      </c>
      <c r="AG193" s="53">
        <f t="shared" si="215"/>
        <v>0</v>
      </c>
      <c r="AH193" s="53">
        <f t="shared" si="216"/>
        <v>0</v>
      </c>
      <c r="AI193" s="53">
        <f t="shared" si="217"/>
        <v>1</v>
      </c>
      <c r="AJ193" s="53">
        <f t="shared" si="218"/>
        <v>1</v>
      </c>
      <c r="AK193" s="53">
        <f t="shared" si="219"/>
        <v>1</v>
      </c>
      <c r="AL193" s="53">
        <f t="shared" si="220"/>
        <v>1</v>
      </c>
      <c r="AM193" s="53">
        <f t="shared" si="221"/>
        <v>1</v>
      </c>
      <c r="AN193" s="53">
        <f t="shared" si="222"/>
        <v>1</v>
      </c>
      <c r="AO193" s="53">
        <f t="shared" si="223"/>
        <v>1</v>
      </c>
      <c r="AP193" s="53">
        <f t="shared" si="224"/>
        <v>0</v>
      </c>
      <c r="AQ193" s="53">
        <f t="shared" si="225"/>
        <v>0</v>
      </c>
      <c r="AR193" s="53">
        <f t="shared" si="226"/>
        <v>1</v>
      </c>
      <c r="AS193" s="53"/>
    </row>
    <row r="194" spans="1:45" s="52" customFormat="1" ht="15" x14ac:dyDescent="0.25">
      <c r="A194" s="52">
        <v>55</v>
      </c>
      <c r="B194" s="37" t="s">
        <v>48</v>
      </c>
      <c r="C194" s="37" t="s">
        <v>94</v>
      </c>
      <c r="D194" s="58">
        <v>3</v>
      </c>
      <c r="E194" s="53">
        <f t="shared" si="187"/>
        <v>0</v>
      </c>
      <c r="F194" s="53">
        <f t="shared" si="188"/>
        <v>0</v>
      </c>
      <c r="G194" s="53">
        <f t="shared" si="189"/>
        <v>0</v>
      </c>
      <c r="H194" s="53">
        <f t="shared" si="190"/>
        <v>0</v>
      </c>
      <c r="I194" s="53">
        <f t="shared" si="191"/>
        <v>0</v>
      </c>
      <c r="J194" s="53">
        <f t="shared" si="192"/>
        <v>0</v>
      </c>
      <c r="K194" s="53">
        <f t="shared" si="193"/>
        <v>0</v>
      </c>
      <c r="L194" s="53">
        <f t="shared" si="194"/>
        <v>0</v>
      </c>
      <c r="M194" s="53">
        <f t="shared" si="195"/>
        <v>0</v>
      </c>
      <c r="N194" s="53">
        <f t="shared" si="196"/>
        <v>0</v>
      </c>
      <c r="O194" s="53">
        <f t="shared" si="197"/>
        <v>0</v>
      </c>
      <c r="P194" s="53">
        <f t="shared" si="198"/>
        <v>0</v>
      </c>
      <c r="Q194" s="53">
        <f t="shared" si="199"/>
        <v>0</v>
      </c>
      <c r="R194" s="53">
        <f t="shared" si="200"/>
        <v>0</v>
      </c>
      <c r="S194" s="53">
        <f t="shared" si="201"/>
        <v>0</v>
      </c>
      <c r="T194" s="53">
        <f t="shared" si="202"/>
        <v>0</v>
      </c>
      <c r="U194" s="53">
        <f t="shared" si="203"/>
        <v>0</v>
      </c>
      <c r="V194" s="53">
        <f t="shared" si="204"/>
        <v>0</v>
      </c>
      <c r="W194" s="53">
        <f t="shared" si="205"/>
        <v>0</v>
      </c>
      <c r="X194" s="53">
        <f t="shared" si="206"/>
        <v>0</v>
      </c>
      <c r="Y194" s="53">
        <f t="shared" si="207"/>
        <v>0</v>
      </c>
      <c r="Z194" s="53">
        <f t="shared" si="208"/>
        <v>0</v>
      </c>
      <c r="AA194" s="53">
        <f t="shared" si="209"/>
        <v>0</v>
      </c>
      <c r="AB194" s="53">
        <f t="shared" si="210"/>
        <v>0</v>
      </c>
      <c r="AC194" s="53">
        <f t="shared" si="211"/>
        <v>0</v>
      </c>
      <c r="AD194" s="53">
        <f t="shared" si="212"/>
        <v>0</v>
      </c>
      <c r="AE194" s="53">
        <f t="shared" si="213"/>
        <v>0</v>
      </c>
      <c r="AF194" s="53">
        <f t="shared" si="214"/>
        <v>0</v>
      </c>
      <c r="AG194" s="53">
        <f t="shared" si="215"/>
        <v>0</v>
      </c>
      <c r="AH194" s="53">
        <f t="shared" si="216"/>
        <v>0</v>
      </c>
      <c r="AI194" s="53">
        <f t="shared" si="217"/>
        <v>0</v>
      </c>
      <c r="AJ194" s="53">
        <f t="shared" si="218"/>
        <v>0</v>
      </c>
      <c r="AK194" s="53">
        <f t="shared" si="219"/>
        <v>0</v>
      </c>
      <c r="AL194" s="53">
        <f t="shared" si="220"/>
        <v>0</v>
      </c>
      <c r="AM194" s="53">
        <f t="shared" si="221"/>
        <v>0</v>
      </c>
      <c r="AN194" s="53">
        <f t="shared" si="222"/>
        <v>0</v>
      </c>
      <c r="AO194" s="53">
        <f t="shared" si="223"/>
        <v>0</v>
      </c>
      <c r="AP194" s="53">
        <f t="shared" si="224"/>
        <v>0</v>
      </c>
      <c r="AQ194" s="53">
        <f t="shared" si="225"/>
        <v>0</v>
      </c>
      <c r="AR194" s="53">
        <f t="shared" si="226"/>
        <v>0</v>
      </c>
      <c r="AS194" s="53"/>
    </row>
    <row r="195" spans="1:45" s="52" customFormat="1" ht="15" x14ac:dyDescent="0.25">
      <c r="A195" s="52">
        <v>56</v>
      </c>
      <c r="B195" s="37" t="s">
        <v>50</v>
      </c>
      <c r="C195" s="37" t="s">
        <v>95</v>
      </c>
      <c r="D195" s="58">
        <v>3</v>
      </c>
      <c r="E195" s="53">
        <f t="shared" si="187"/>
        <v>0</v>
      </c>
      <c r="F195" s="53">
        <f t="shared" si="188"/>
        <v>0</v>
      </c>
      <c r="G195" s="53">
        <f t="shared" si="189"/>
        <v>0</v>
      </c>
      <c r="H195" s="53">
        <f t="shared" si="190"/>
        <v>0</v>
      </c>
      <c r="I195" s="53">
        <f t="shared" si="191"/>
        <v>0</v>
      </c>
      <c r="J195" s="53">
        <f t="shared" si="192"/>
        <v>0</v>
      </c>
      <c r="K195" s="53">
        <f t="shared" si="193"/>
        <v>0</v>
      </c>
      <c r="L195" s="53">
        <f t="shared" si="194"/>
        <v>0</v>
      </c>
      <c r="M195" s="53">
        <f t="shared" si="195"/>
        <v>0</v>
      </c>
      <c r="N195" s="53">
        <f t="shared" si="196"/>
        <v>0</v>
      </c>
      <c r="O195" s="53">
        <f t="shared" si="197"/>
        <v>0</v>
      </c>
      <c r="P195" s="53">
        <f t="shared" si="198"/>
        <v>0</v>
      </c>
      <c r="Q195" s="53">
        <f t="shared" si="199"/>
        <v>0</v>
      </c>
      <c r="R195" s="53">
        <f t="shared" si="200"/>
        <v>0</v>
      </c>
      <c r="S195" s="53">
        <f t="shared" si="201"/>
        <v>0</v>
      </c>
      <c r="T195" s="53">
        <f t="shared" si="202"/>
        <v>0</v>
      </c>
      <c r="U195" s="53">
        <f t="shared" si="203"/>
        <v>0</v>
      </c>
      <c r="V195" s="53">
        <f t="shared" si="204"/>
        <v>0</v>
      </c>
      <c r="W195" s="53">
        <f t="shared" si="205"/>
        <v>0</v>
      </c>
      <c r="X195" s="53">
        <f t="shared" si="206"/>
        <v>0</v>
      </c>
      <c r="Y195" s="53">
        <f t="shared" si="207"/>
        <v>0</v>
      </c>
      <c r="Z195" s="53">
        <f t="shared" si="208"/>
        <v>0</v>
      </c>
      <c r="AA195" s="53">
        <f t="shared" si="209"/>
        <v>0</v>
      </c>
      <c r="AB195" s="53">
        <f t="shared" si="210"/>
        <v>0</v>
      </c>
      <c r="AC195" s="53">
        <f t="shared" si="211"/>
        <v>0</v>
      </c>
      <c r="AD195" s="53">
        <f t="shared" si="212"/>
        <v>0</v>
      </c>
      <c r="AE195" s="53">
        <f t="shared" si="213"/>
        <v>0</v>
      </c>
      <c r="AF195" s="53">
        <f t="shared" si="214"/>
        <v>0</v>
      </c>
      <c r="AG195" s="53">
        <f t="shared" si="215"/>
        <v>0</v>
      </c>
      <c r="AH195" s="53">
        <f t="shared" si="216"/>
        <v>0</v>
      </c>
      <c r="AI195" s="53">
        <f t="shared" si="217"/>
        <v>0</v>
      </c>
      <c r="AJ195" s="53">
        <f t="shared" si="218"/>
        <v>0</v>
      </c>
      <c r="AK195" s="53">
        <f t="shared" si="219"/>
        <v>0</v>
      </c>
      <c r="AL195" s="53">
        <f t="shared" si="220"/>
        <v>0</v>
      </c>
      <c r="AM195" s="53">
        <f t="shared" si="221"/>
        <v>0</v>
      </c>
      <c r="AN195" s="53">
        <f t="shared" si="222"/>
        <v>0</v>
      </c>
      <c r="AO195" s="53">
        <f t="shared" si="223"/>
        <v>0</v>
      </c>
      <c r="AP195" s="53">
        <f t="shared" si="224"/>
        <v>0</v>
      </c>
      <c r="AQ195" s="53">
        <f t="shared" si="225"/>
        <v>0</v>
      </c>
      <c r="AR195" s="53">
        <f t="shared" si="226"/>
        <v>0</v>
      </c>
      <c r="AS195" s="53"/>
    </row>
    <row r="196" spans="1:45" s="52" customFormat="1" ht="15" x14ac:dyDescent="0.25">
      <c r="A196" s="52">
        <v>57</v>
      </c>
      <c r="B196" s="37" t="s">
        <v>50</v>
      </c>
      <c r="C196" s="37" t="s">
        <v>96</v>
      </c>
      <c r="D196" s="58">
        <v>3</v>
      </c>
      <c r="E196" s="53">
        <f t="shared" si="187"/>
        <v>0</v>
      </c>
      <c r="F196" s="53">
        <f t="shared" si="188"/>
        <v>0</v>
      </c>
      <c r="G196" s="53">
        <f t="shared" si="189"/>
        <v>0</v>
      </c>
      <c r="H196" s="53">
        <f t="shared" si="190"/>
        <v>0</v>
      </c>
      <c r="I196" s="53">
        <f t="shared" si="191"/>
        <v>0</v>
      </c>
      <c r="J196" s="53">
        <f t="shared" si="192"/>
        <v>0</v>
      </c>
      <c r="K196" s="53">
        <f t="shared" si="193"/>
        <v>0</v>
      </c>
      <c r="L196" s="53">
        <f t="shared" si="194"/>
        <v>0</v>
      </c>
      <c r="M196" s="53">
        <f t="shared" si="195"/>
        <v>0</v>
      </c>
      <c r="N196" s="53">
        <f t="shared" si="196"/>
        <v>0</v>
      </c>
      <c r="O196" s="53">
        <f t="shared" si="197"/>
        <v>0</v>
      </c>
      <c r="P196" s="53">
        <f t="shared" si="198"/>
        <v>0</v>
      </c>
      <c r="Q196" s="53">
        <f t="shared" si="199"/>
        <v>0</v>
      </c>
      <c r="R196" s="53">
        <f t="shared" si="200"/>
        <v>0</v>
      </c>
      <c r="S196" s="53">
        <f t="shared" si="201"/>
        <v>0</v>
      </c>
      <c r="T196" s="53">
        <f t="shared" si="202"/>
        <v>0</v>
      </c>
      <c r="U196" s="53">
        <f t="shared" si="203"/>
        <v>0</v>
      </c>
      <c r="V196" s="53">
        <f t="shared" si="204"/>
        <v>0</v>
      </c>
      <c r="W196" s="53">
        <f t="shared" si="205"/>
        <v>0</v>
      </c>
      <c r="X196" s="53">
        <f t="shared" si="206"/>
        <v>0</v>
      </c>
      <c r="Y196" s="53">
        <f t="shared" si="207"/>
        <v>0</v>
      </c>
      <c r="Z196" s="53">
        <f t="shared" si="208"/>
        <v>0</v>
      </c>
      <c r="AA196" s="53">
        <f t="shared" si="209"/>
        <v>0</v>
      </c>
      <c r="AB196" s="53">
        <f t="shared" si="210"/>
        <v>0</v>
      </c>
      <c r="AC196" s="53">
        <f t="shared" si="211"/>
        <v>0</v>
      </c>
      <c r="AD196" s="53">
        <f t="shared" si="212"/>
        <v>0</v>
      </c>
      <c r="AE196" s="53">
        <f t="shared" si="213"/>
        <v>0</v>
      </c>
      <c r="AF196" s="53">
        <f t="shared" si="214"/>
        <v>0</v>
      </c>
      <c r="AG196" s="53">
        <f t="shared" si="215"/>
        <v>0</v>
      </c>
      <c r="AH196" s="53">
        <f t="shared" si="216"/>
        <v>0</v>
      </c>
      <c r="AI196" s="53">
        <f t="shared" si="217"/>
        <v>0</v>
      </c>
      <c r="AJ196" s="53">
        <f t="shared" si="218"/>
        <v>0</v>
      </c>
      <c r="AK196" s="53">
        <f t="shared" si="219"/>
        <v>0</v>
      </c>
      <c r="AL196" s="53">
        <f t="shared" si="220"/>
        <v>0</v>
      </c>
      <c r="AM196" s="53">
        <f t="shared" si="221"/>
        <v>0</v>
      </c>
      <c r="AN196" s="53">
        <f t="shared" si="222"/>
        <v>0</v>
      </c>
      <c r="AO196" s="53">
        <f t="shared" si="223"/>
        <v>0</v>
      </c>
      <c r="AP196" s="53">
        <f t="shared" si="224"/>
        <v>0</v>
      </c>
      <c r="AQ196" s="53">
        <f t="shared" si="225"/>
        <v>0</v>
      </c>
      <c r="AR196" s="53">
        <f t="shared" si="226"/>
        <v>0</v>
      </c>
      <c r="AS196" s="53"/>
    </row>
    <row r="197" spans="1:45" s="52" customFormat="1" ht="15" x14ac:dyDescent="0.25">
      <c r="A197" s="52">
        <v>58</v>
      </c>
      <c r="B197" s="37" t="s">
        <v>48</v>
      </c>
      <c r="C197" s="37" t="s">
        <v>97</v>
      </c>
      <c r="D197" s="58">
        <v>3</v>
      </c>
      <c r="E197" s="53">
        <f t="shared" si="187"/>
        <v>0</v>
      </c>
      <c r="F197" s="53">
        <f t="shared" si="188"/>
        <v>0</v>
      </c>
      <c r="G197" s="53">
        <f t="shared" si="189"/>
        <v>0</v>
      </c>
      <c r="H197" s="53">
        <f t="shared" si="190"/>
        <v>0</v>
      </c>
      <c r="I197" s="53">
        <f t="shared" si="191"/>
        <v>0</v>
      </c>
      <c r="J197" s="53">
        <f t="shared" si="192"/>
        <v>0</v>
      </c>
      <c r="K197" s="53">
        <f t="shared" si="193"/>
        <v>0</v>
      </c>
      <c r="L197" s="53">
        <f t="shared" si="194"/>
        <v>0</v>
      </c>
      <c r="M197" s="53">
        <f t="shared" si="195"/>
        <v>0</v>
      </c>
      <c r="N197" s="53">
        <f t="shared" si="196"/>
        <v>0</v>
      </c>
      <c r="O197" s="53">
        <f t="shared" si="197"/>
        <v>0</v>
      </c>
      <c r="P197" s="53">
        <f t="shared" si="198"/>
        <v>0</v>
      </c>
      <c r="Q197" s="53">
        <f t="shared" si="199"/>
        <v>0</v>
      </c>
      <c r="R197" s="53">
        <f t="shared" si="200"/>
        <v>0</v>
      </c>
      <c r="S197" s="53">
        <f t="shared" si="201"/>
        <v>0</v>
      </c>
      <c r="T197" s="53">
        <f t="shared" si="202"/>
        <v>0</v>
      </c>
      <c r="U197" s="53">
        <f t="shared" si="203"/>
        <v>0</v>
      </c>
      <c r="V197" s="53">
        <f t="shared" si="204"/>
        <v>0</v>
      </c>
      <c r="W197" s="53">
        <f t="shared" si="205"/>
        <v>0</v>
      </c>
      <c r="X197" s="53">
        <f t="shared" si="206"/>
        <v>0</v>
      </c>
      <c r="Y197" s="53">
        <f t="shared" si="207"/>
        <v>0</v>
      </c>
      <c r="Z197" s="53">
        <f t="shared" si="208"/>
        <v>0</v>
      </c>
      <c r="AA197" s="53">
        <f t="shared" si="209"/>
        <v>0</v>
      </c>
      <c r="AB197" s="53">
        <f t="shared" si="210"/>
        <v>0</v>
      </c>
      <c r="AC197" s="53">
        <f t="shared" si="211"/>
        <v>0</v>
      </c>
      <c r="AD197" s="53">
        <f t="shared" si="212"/>
        <v>0</v>
      </c>
      <c r="AE197" s="53">
        <f t="shared" si="213"/>
        <v>0</v>
      </c>
      <c r="AF197" s="53">
        <f t="shared" si="214"/>
        <v>0</v>
      </c>
      <c r="AG197" s="53">
        <f t="shared" si="215"/>
        <v>0</v>
      </c>
      <c r="AH197" s="53">
        <f t="shared" si="216"/>
        <v>0</v>
      </c>
      <c r="AI197" s="53">
        <f t="shared" si="217"/>
        <v>0</v>
      </c>
      <c r="AJ197" s="53">
        <f t="shared" si="218"/>
        <v>0</v>
      </c>
      <c r="AK197" s="53">
        <f t="shared" si="219"/>
        <v>0</v>
      </c>
      <c r="AL197" s="53">
        <f t="shared" si="220"/>
        <v>0</v>
      </c>
      <c r="AM197" s="53">
        <f t="shared" si="221"/>
        <v>0</v>
      </c>
      <c r="AN197" s="53">
        <f t="shared" si="222"/>
        <v>0</v>
      </c>
      <c r="AO197" s="53">
        <f t="shared" si="223"/>
        <v>0</v>
      </c>
      <c r="AP197" s="53">
        <f t="shared" si="224"/>
        <v>0</v>
      </c>
      <c r="AQ197" s="53">
        <f t="shared" si="225"/>
        <v>0</v>
      </c>
      <c r="AR197" s="53">
        <f t="shared" si="226"/>
        <v>0</v>
      </c>
      <c r="AS197" s="53"/>
    </row>
    <row r="198" spans="1:45" s="52" customFormat="1" ht="15" x14ac:dyDescent="0.25">
      <c r="A198" s="52">
        <v>59</v>
      </c>
      <c r="B198" s="37" t="s">
        <v>48</v>
      </c>
      <c r="C198" s="37" t="s">
        <v>98</v>
      </c>
      <c r="D198" s="58">
        <v>3</v>
      </c>
      <c r="E198" s="53">
        <f t="shared" si="187"/>
        <v>0</v>
      </c>
      <c r="F198" s="53">
        <f t="shared" si="188"/>
        <v>0</v>
      </c>
      <c r="G198" s="53">
        <f t="shared" si="189"/>
        <v>0</v>
      </c>
      <c r="H198" s="53">
        <f t="shared" si="190"/>
        <v>0</v>
      </c>
      <c r="I198" s="53">
        <f t="shared" si="191"/>
        <v>0</v>
      </c>
      <c r="J198" s="53">
        <f t="shared" si="192"/>
        <v>0</v>
      </c>
      <c r="K198" s="53">
        <f t="shared" si="193"/>
        <v>0</v>
      </c>
      <c r="L198" s="53">
        <f t="shared" si="194"/>
        <v>0</v>
      </c>
      <c r="M198" s="53">
        <f t="shared" si="195"/>
        <v>0</v>
      </c>
      <c r="N198" s="53">
        <f t="shared" si="196"/>
        <v>0</v>
      </c>
      <c r="O198" s="53">
        <f t="shared" si="197"/>
        <v>0</v>
      </c>
      <c r="P198" s="53">
        <f t="shared" si="198"/>
        <v>0</v>
      </c>
      <c r="Q198" s="53">
        <f t="shared" si="199"/>
        <v>0</v>
      </c>
      <c r="R198" s="53">
        <f t="shared" si="200"/>
        <v>0</v>
      </c>
      <c r="S198" s="53">
        <f t="shared" si="201"/>
        <v>0</v>
      </c>
      <c r="T198" s="53">
        <f t="shared" si="202"/>
        <v>0</v>
      </c>
      <c r="U198" s="53">
        <f t="shared" si="203"/>
        <v>0</v>
      </c>
      <c r="V198" s="53">
        <f t="shared" si="204"/>
        <v>0</v>
      </c>
      <c r="W198" s="53">
        <f t="shared" si="205"/>
        <v>0</v>
      </c>
      <c r="X198" s="53">
        <f t="shared" si="206"/>
        <v>0</v>
      </c>
      <c r="Y198" s="53">
        <f t="shared" si="207"/>
        <v>0</v>
      </c>
      <c r="Z198" s="53">
        <f t="shared" si="208"/>
        <v>0</v>
      </c>
      <c r="AA198" s="53">
        <f t="shared" si="209"/>
        <v>0</v>
      </c>
      <c r="AB198" s="53">
        <f t="shared" si="210"/>
        <v>0</v>
      </c>
      <c r="AC198" s="53">
        <f t="shared" si="211"/>
        <v>0</v>
      </c>
      <c r="AD198" s="53">
        <f t="shared" si="212"/>
        <v>0</v>
      </c>
      <c r="AE198" s="53">
        <f t="shared" si="213"/>
        <v>0</v>
      </c>
      <c r="AF198" s="53">
        <f t="shared" si="214"/>
        <v>0</v>
      </c>
      <c r="AG198" s="53">
        <f t="shared" si="215"/>
        <v>0</v>
      </c>
      <c r="AH198" s="53">
        <f t="shared" si="216"/>
        <v>0</v>
      </c>
      <c r="AI198" s="53">
        <f t="shared" si="217"/>
        <v>0</v>
      </c>
      <c r="AJ198" s="53">
        <f t="shared" si="218"/>
        <v>0</v>
      </c>
      <c r="AK198" s="53">
        <f t="shared" si="219"/>
        <v>0</v>
      </c>
      <c r="AL198" s="53">
        <f t="shared" si="220"/>
        <v>0</v>
      </c>
      <c r="AM198" s="53">
        <f t="shared" si="221"/>
        <v>0</v>
      </c>
      <c r="AN198" s="53">
        <f t="shared" si="222"/>
        <v>0</v>
      </c>
      <c r="AO198" s="53">
        <f t="shared" si="223"/>
        <v>0</v>
      </c>
      <c r="AP198" s="53">
        <f t="shared" si="224"/>
        <v>0</v>
      </c>
      <c r="AQ198" s="53">
        <f t="shared" si="225"/>
        <v>0</v>
      </c>
      <c r="AR198" s="53">
        <f t="shared" si="226"/>
        <v>0</v>
      </c>
      <c r="AS198" s="53"/>
    </row>
    <row r="199" spans="1:45" s="52" customFormat="1" ht="15" x14ac:dyDescent="0.25">
      <c r="A199" s="52">
        <v>60</v>
      </c>
      <c r="B199" s="37" t="s">
        <v>50</v>
      </c>
      <c r="C199" s="37" t="s">
        <v>61</v>
      </c>
      <c r="D199" s="58">
        <v>3</v>
      </c>
      <c r="E199" s="53">
        <f t="shared" si="187"/>
        <v>0</v>
      </c>
      <c r="F199" s="53">
        <f t="shared" si="188"/>
        <v>0</v>
      </c>
      <c r="G199" s="53">
        <f t="shared" si="189"/>
        <v>0</v>
      </c>
      <c r="H199" s="53">
        <f t="shared" si="190"/>
        <v>0</v>
      </c>
      <c r="I199" s="53">
        <f t="shared" si="191"/>
        <v>0</v>
      </c>
      <c r="J199" s="53">
        <f t="shared" si="192"/>
        <v>0</v>
      </c>
      <c r="K199" s="53">
        <f t="shared" si="193"/>
        <v>0</v>
      </c>
      <c r="L199" s="53">
        <f t="shared" si="194"/>
        <v>0</v>
      </c>
      <c r="M199" s="53">
        <f t="shared" si="195"/>
        <v>0</v>
      </c>
      <c r="N199" s="53">
        <f t="shared" si="196"/>
        <v>0</v>
      </c>
      <c r="O199" s="53">
        <f t="shared" si="197"/>
        <v>0</v>
      </c>
      <c r="P199" s="53">
        <f t="shared" si="198"/>
        <v>0</v>
      </c>
      <c r="Q199" s="53">
        <f t="shared" si="199"/>
        <v>0</v>
      </c>
      <c r="R199" s="53">
        <f t="shared" si="200"/>
        <v>0</v>
      </c>
      <c r="S199" s="53">
        <f t="shared" si="201"/>
        <v>0</v>
      </c>
      <c r="T199" s="53">
        <f t="shared" si="202"/>
        <v>0</v>
      </c>
      <c r="U199" s="53">
        <f t="shared" si="203"/>
        <v>0</v>
      </c>
      <c r="V199" s="53">
        <f t="shared" si="204"/>
        <v>0</v>
      </c>
      <c r="W199" s="53">
        <f t="shared" si="205"/>
        <v>0</v>
      </c>
      <c r="X199" s="53">
        <f t="shared" si="206"/>
        <v>0</v>
      </c>
      <c r="Y199" s="53">
        <f t="shared" si="207"/>
        <v>0</v>
      </c>
      <c r="Z199" s="53">
        <f t="shared" si="208"/>
        <v>0</v>
      </c>
      <c r="AA199" s="53">
        <f t="shared" si="209"/>
        <v>0</v>
      </c>
      <c r="AB199" s="53">
        <f t="shared" si="210"/>
        <v>0</v>
      </c>
      <c r="AC199" s="53">
        <f t="shared" si="211"/>
        <v>0</v>
      </c>
      <c r="AD199" s="53">
        <f t="shared" si="212"/>
        <v>0</v>
      </c>
      <c r="AE199" s="53">
        <f t="shared" si="213"/>
        <v>0</v>
      </c>
      <c r="AF199" s="53">
        <f t="shared" si="214"/>
        <v>0</v>
      </c>
      <c r="AG199" s="53">
        <f t="shared" si="215"/>
        <v>0</v>
      </c>
      <c r="AH199" s="53">
        <f t="shared" si="216"/>
        <v>0</v>
      </c>
      <c r="AI199" s="53">
        <f t="shared" si="217"/>
        <v>0</v>
      </c>
      <c r="AJ199" s="53">
        <f t="shared" si="218"/>
        <v>0</v>
      </c>
      <c r="AK199" s="53">
        <f t="shared" si="219"/>
        <v>0</v>
      </c>
      <c r="AL199" s="53">
        <f t="shared" si="220"/>
        <v>0</v>
      </c>
      <c r="AM199" s="53">
        <f t="shared" si="221"/>
        <v>0</v>
      </c>
      <c r="AN199" s="53">
        <f t="shared" si="222"/>
        <v>0</v>
      </c>
      <c r="AO199" s="53">
        <f t="shared" si="223"/>
        <v>0</v>
      </c>
      <c r="AP199" s="53">
        <f t="shared" si="224"/>
        <v>0</v>
      </c>
      <c r="AQ199" s="53">
        <f t="shared" si="225"/>
        <v>0</v>
      </c>
      <c r="AR199" s="53">
        <f t="shared" si="226"/>
        <v>0</v>
      </c>
      <c r="AS199" s="53"/>
    </row>
    <row r="200" spans="1:45" s="52" customFormat="1" ht="15" x14ac:dyDescent="0.25">
      <c r="A200" s="52">
        <v>61</v>
      </c>
      <c r="B200" s="37" t="s">
        <v>50</v>
      </c>
      <c r="C200" s="37" t="s">
        <v>99</v>
      </c>
      <c r="D200" s="58">
        <v>3</v>
      </c>
      <c r="E200" s="53">
        <f t="shared" si="187"/>
        <v>0</v>
      </c>
      <c r="F200" s="53">
        <f t="shared" si="188"/>
        <v>0</v>
      </c>
      <c r="G200" s="53">
        <f t="shared" si="189"/>
        <v>0</v>
      </c>
      <c r="H200" s="53">
        <f t="shared" si="190"/>
        <v>0</v>
      </c>
      <c r="I200" s="53">
        <f t="shared" si="191"/>
        <v>0</v>
      </c>
      <c r="J200" s="53">
        <f t="shared" si="192"/>
        <v>0</v>
      </c>
      <c r="K200" s="53">
        <f t="shared" si="193"/>
        <v>0</v>
      </c>
      <c r="L200" s="53">
        <f t="shared" si="194"/>
        <v>0</v>
      </c>
      <c r="M200" s="53">
        <f t="shared" si="195"/>
        <v>0</v>
      </c>
      <c r="N200" s="53">
        <f t="shared" si="196"/>
        <v>0</v>
      </c>
      <c r="O200" s="53">
        <f t="shared" si="197"/>
        <v>0</v>
      </c>
      <c r="P200" s="53">
        <f t="shared" si="198"/>
        <v>0</v>
      </c>
      <c r="Q200" s="53">
        <f t="shared" si="199"/>
        <v>0</v>
      </c>
      <c r="R200" s="53">
        <f t="shared" si="200"/>
        <v>0</v>
      </c>
      <c r="S200" s="53">
        <f t="shared" si="201"/>
        <v>0</v>
      </c>
      <c r="T200" s="53">
        <f t="shared" si="202"/>
        <v>0</v>
      </c>
      <c r="U200" s="53">
        <f t="shared" si="203"/>
        <v>0</v>
      </c>
      <c r="V200" s="53">
        <f t="shared" si="204"/>
        <v>0</v>
      </c>
      <c r="W200" s="53">
        <f t="shared" si="205"/>
        <v>0</v>
      </c>
      <c r="X200" s="53">
        <f t="shared" si="206"/>
        <v>0</v>
      </c>
      <c r="Y200" s="53">
        <f t="shared" si="207"/>
        <v>0</v>
      </c>
      <c r="Z200" s="53">
        <f t="shared" si="208"/>
        <v>0</v>
      </c>
      <c r="AA200" s="53">
        <f t="shared" si="209"/>
        <v>0</v>
      </c>
      <c r="AB200" s="53">
        <f t="shared" si="210"/>
        <v>0</v>
      </c>
      <c r="AC200" s="53">
        <f t="shared" si="211"/>
        <v>0</v>
      </c>
      <c r="AD200" s="53">
        <f t="shared" si="212"/>
        <v>0</v>
      </c>
      <c r="AE200" s="53">
        <f t="shared" si="213"/>
        <v>0</v>
      </c>
      <c r="AF200" s="53">
        <f t="shared" si="214"/>
        <v>0</v>
      </c>
      <c r="AG200" s="53">
        <f t="shared" si="215"/>
        <v>0</v>
      </c>
      <c r="AH200" s="53">
        <f t="shared" si="216"/>
        <v>0</v>
      </c>
      <c r="AI200" s="53">
        <f t="shared" si="217"/>
        <v>1</v>
      </c>
      <c r="AJ200" s="53">
        <f t="shared" si="218"/>
        <v>1</v>
      </c>
      <c r="AK200" s="53">
        <f t="shared" si="219"/>
        <v>1</v>
      </c>
      <c r="AL200" s="53">
        <f t="shared" si="220"/>
        <v>1</v>
      </c>
      <c r="AM200" s="53">
        <f t="shared" si="221"/>
        <v>0</v>
      </c>
      <c r="AN200" s="53">
        <f t="shared" si="222"/>
        <v>1</v>
      </c>
      <c r="AO200" s="53">
        <f t="shared" si="223"/>
        <v>0</v>
      </c>
      <c r="AP200" s="53">
        <f t="shared" si="224"/>
        <v>1</v>
      </c>
      <c r="AQ200" s="53">
        <f t="shared" si="225"/>
        <v>0</v>
      </c>
      <c r="AR200" s="53">
        <f t="shared" si="226"/>
        <v>0</v>
      </c>
      <c r="AS200" s="53"/>
    </row>
    <row r="201" spans="1:45" s="52" customFormat="1" ht="15" x14ac:dyDescent="0.25">
      <c r="A201" s="52">
        <v>62</v>
      </c>
      <c r="B201" s="37" t="s">
        <v>50</v>
      </c>
      <c r="C201" s="37" t="s">
        <v>100</v>
      </c>
      <c r="D201" s="58">
        <v>3</v>
      </c>
      <c r="E201" s="53">
        <f t="shared" si="187"/>
        <v>0</v>
      </c>
      <c r="F201" s="53">
        <f t="shared" si="188"/>
        <v>0</v>
      </c>
      <c r="G201" s="53">
        <f t="shared" si="189"/>
        <v>0</v>
      </c>
      <c r="H201" s="53">
        <f t="shared" si="190"/>
        <v>0</v>
      </c>
      <c r="I201" s="53">
        <f t="shared" si="191"/>
        <v>0</v>
      </c>
      <c r="J201" s="53">
        <f t="shared" si="192"/>
        <v>0</v>
      </c>
      <c r="K201" s="53">
        <f t="shared" si="193"/>
        <v>0</v>
      </c>
      <c r="L201" s="53">
        <f t="shared" si="194"/>
        <v>0</v>
      </c>
      <c r="M201" s="53">
        <f t="shared" si="195"/>
        <v>0</v>
      </c>
      <c r="N201" s="53">
        <f t="shared" si="196"/>
        <v>0</v>
      </c>
      <c r="O201" s="53">
        <f t="shared" si="197"/>
        <v>0</v>
      </c>
      <c r="P201" s="53">
        <f t="shared" si="198"/>
        <v>0</v>
      </c>
      <c r="Q201" s="53">
        <f t="shared" si="199"/>
        <v>0</v>
      </c>
      <c r="R201" s="53">
        <f t="shared" si="200"/>
        <v>0</v>
      </c>
      <c r="S201" s="53">
        <f t="shared" si="201"/>
        <v>0</v>
      </c>
      <c r="T201" s="53">
        <f t="shared" si="202"/>
        <v>0</v>
      </c>
      <c r="U201" s="53">
        <f t="shared" si="203"/>
        <v>0</v>
      </c>
      <c r="V201" s="53">
        <f t="shared" si="204"/>
        <v>0</v>
      </c>
      <c r="W201" s="53">
        <f t="shared" si="205"/>
        <v>0</v>
      </c>
      <c r="X201" s="53">
        <f t="shared" si="206"/>
        <v>0</v>
      </c>
      <c r="Y201" s="53">
        <f t="shared" si="207"/>
        <v>0</v>
      </c>
      <c r="Z201" s="53">
        <f t="shared" si="208"/>
        <v>0</v>
      </c>
      <c r="AA201" s="53">
        <f t="shared" si="209"/>
        <v>0</v>
      </c>
      <c r="AB201" s="53">
        <f t="shared" si="210"/>
        <v>0</v>
      </c>
      <c r="AC201" s="53">
        <f t="shared" si="211"/>
        <v>0</v>
      </c>
      <c r="AD201" s="53">
        <f t="shared" si="212"/>
        <v>0</v>
      </c>
      <c r="AE201" s="53">
        <f t="shared" si="213"/>
        <v>0</v>
      </c>
      <c r="AF201" s="53">
        <f t="shared" si="214"/>
        <v>0</v>
      </c>
      <c r="AG201" s="53">
        <f t="shared" si="215"/>
        <v>0</v>
      </c>
      <c r="AH201" s="53">
        <f t="shared" si="216"/>
        <v>0</v>
      </c>
      <c r="AI201" s="53">
        <f t="shared" si="217"/>
        <v>0</v>
      </c>
      <c r="AJ201" s="53">
        <f t="shared" si="218"/>
        <v>0</v>
      </c>
      <c r="AK201" s="53">
        <f t="shared" si="219"/>
        <v>0</v>
      </c>
      <c r="AL201" s="53">
        <f t="shared" si="220"/>
        <v>0</v>
      </c>
      <c r="AM201" s="53">
        <f t="shared" si="221"/>
        <v>0</v>
      </c>
      <c r="AN201" s="53">
        <f t="shared" si="222"/>
        <v>0</v>
      </c>
      <c r="AO201" s="53">
        <f t="shared" si="223"/>
        <v>0</v>
      </c>
      <c r="AP201" s="53">
        <f t="shared" si="224"/>
        <v>0</v>
      </c>
      <c r="AQ201" s="53">
        <f t="shared" si="225"/>
        <v>0</v>
      </c>
      <c r="AR201" s="53">
        <f t="shared" si="226"/>
        <v>0</v>
      </c>
      <c r="AS201" s="53"/>
    </row>
    <row r="202" spans="1:45" s="52" customFormat="1" ht="15" x14ac:dyDescent="0.25">
      <c r="A202" s="52">
        <v>63</v>
      </c>
      <c r="B202" s="37" t="s">
        <v>50</v>
      </c>
      <c r="C202" s="37" t="s">
        <v>101</v>
      </c>
      <c r="D202" s="58">
        <v>3</v>
      </c>
      <c r="E202" s="53">
        <f t="shared" si="187"/>
        <v>0</v>
      </c>
      <c r="F202" s="53">
        <f t="shared" si="188"/>
        <v>0</v>
      </c>
      <c r="G202" s="53">
        <f t="shared" si="189"/>
        <v>0</v>
      </c>
      <c r="H202" s="53">
        <f t="shared" si="190"/>
        <v>0</v>
      </c>
      <c r="I202" s="53">
        <f t="shared" si="191"/>
        <v>0</v>
      </c>
      <c r="J202" s="53">
        <f t="shared" si="192"/>
        <v>0</v>
      </c>
      <c r="K202" s="53">
        <f t="shared" si="193"/>
        <v>0</v>
      </c>
      <c r="L202" s="53">
        <f t="shared" si="194"/>
        <v>0</v>
      </c>
      <c r="M202" s="53">
        <f t="shared" si="195"/>
        <v>0</v>
      </c>
      <c r="N202" s="53">
        <f t="shared" si="196"/>
        <v>0</v>
      </c>
      <c r="O202" s="53">
        <f t="shared" si="197"/>
        <v>0</v>
      </c>
      <c r="P202" s="53">
        <f t="shared" si="198"/>
        <v>0</v>
      </c>
      <c r="Q202" s="53">
        <f t="shared" si="199"/>
        <v>0</v>
      </c>
      <c r="R202" s="53">
        <f t="shared" si="200"/>
        <v>0</v>
      </c>
      <c r="S202" s="53">
        <f t="shared" si="201"/>
        <v>0</v>
      </c>
      <c r="T202" s="53">
        <f t="shared" si="202"/>
        <v>0</v>
      </c>
      <c r="U202" s="53">
        <f t="shared" si="203"/>
        <v>0</v>
      </c>
      <c r="V202" s="53">
        <f t="shared" si="204"/>
        <v>0</v>
      </c>
      <c r="W202" s="53">
        <f t="shared" si="205"/>
        <v>0</v>
      </c>
      <c r="X202" s="53">
        <f t="shared" si="206"/>
        <v>0</v>
      </c>
      <c r="Y202" s="53">
        <f t="shared" si="207"/>
        <v>0</v>
      </c>
      <c r="Z202" s="53">
        <f t="shared" si="208"/>
        <v>0</v>
      </c>
      <c r="AA202" s="53">
        <f t="shared" si="209"/>
        <v>0</v>
      </c>
      <c r="AB202" s="53">
        <f t="shared" si="210"/>
        <v>0</v>
      </c>
      <c r="AC202" s="53">
        <f t="shared" si="211"/>
        <v>0</v>
      </c>
      <c r="AD202" s="53">
        <f t="shared" si="212"/>
        <v>0</v>
      </c>
      <c r="AE202" s="53">
        <f t="shared" si="213"/>
        <v>0</v>
      </c>
      <c r="AF202" s="53">
        <f t="shared" si="214"/>
        <v>0</v>
      </c>
      <c r="AG202" s="53">
        <f t="shared" si="215"/>
        <v>0</v>
      </c>
      <c r="AH202" s="53">
        <f t="shared" si="216"/>
        <v>0</v>
      </c>
      <c r="AI202" s="53">
        <f t="shared" si="217"/>
        <v>0</v>
      </c>
      <c r="AJ202" s="53">
        <f t="shared" si="218"/>
        <v>0</v>
      </c>
      <c r="AK202" s="53">
        <f t="shared" si="219"/>
        <v>0</v>
      </c>
      <c r="AL202" s="53">
        <f t="shared" si="220"/>
        <v>0</v>
      </c>
      <c r="AM202" s="53">
        <f t="shared" si="221"/>
        <v>0</v>
      </c>
      <c r="AN202" s="53">
        <f t="shared" si="222"/>
        <v>0</v>
      </c>
      <c r="AO202" s="53">
        <f t="shared" si="223"/>
        <v>0</v>
      </c>
      <c r="AP202" s="53">
        <f t="shared" si="224"/>
        <v>0</v>
      </c>
      <c r="AQ202" s="53">
        <f t="shared" si="225"/>
        <v>0</v>
      </c>
      <c r="AR202" s="53">
        <f t="shared" si="226"/>
        <v>0</v>
      </c>
      <c r="AS202" s="53"/>
    </row>
    <row r="203" spans="1:45" s="52" customFormat="1" ht="15" x14ac:dyDescent="0.25">
      <c r="A203" s="52">
        <v>64</v>
      </c>
      <c r="B203" s="37" t="s">
        <v>50</v>
      </c>
      <c r="C203" s="37" t="s">
        <v>102</v>
      </c>
      <c r="D203" s="58">
        <v>3</v>
      </c>
      <c r="E203" s="53">
        <f t="shared" si="187"/>
        <v>0</v>
      </c>
      <c r="F203" s="53">
        <f t="shared" si="188"/>
        <v>0</v>
      </c>
      <c r="G203" s="53">
        <f t="shared" si="189"/>
        <v>0</v>
      </c>
      <c r="H203" s="53">
        <f t="shared" si="190"/>
        <v>0</v>
      </c>
      <c r="I203" s="53">
        <f t="shared" si="191"/>
        <v>0</v>
      </c>
      <c r="J203" s="53">
        <f t="shared" si="192"/>
        <v>0</v>
      </c>
      <c r="K203" s="53">
        <f t="shared" si="193"/>
        <v>0</v>
      </c>
      <c r="L203" s="53">
        <f t="shared" si="194"/>
        <v>0</v>
      </c>
      <c r="M203" s="53">
        <f t="shared" si="195"/>
        <v>0</v>
      </c>
      <c r="N203" s="53">
        <f t="shared" si="196"/>
        <v>0</v>
      </c>
      <c r="O203" s="53">
        <f t="shared" si="197"/>
        <v>0</v>
      </c>
      <c r="P203" s="53">
        <f t="shared" si="198"/>
        <v>0</v>
      </c>
      <c r="Q203" s="53">
        <f t="shared" si="199"/>
        <v>0</v>
      </c>
      <c r="R203" s="53">
        <f t="shared" si="200"/>
        <v>0</v>
      </c>
      <c r="S203" s="53">
        <f t="shared" si="201"/>
        <v>0</v>
      </c>
      <c r="T203" s="53">
        <f t="shared" si="202"/>
        <v>0</v>
      </c>
      <c r="U203" s="53">
        <f t="shared" si="203"/>
        <v>0</v>
      </c>
      <c r="V203" s="53">
        <f t="shared" si="204"/>
        <v>0</v>
      </c>
      <c r="W203" s="53">
        <f t="shared" si="205"/>
        <v>0</v>
      </c>
      <c r="X203" s="53">
        <f t="shared" si="206"/>
        <v>0</v>
      </c>
      <c r="Y203" s="53">
        <f t="shared" si="207"/>
        <v>0</v>
      </c>
      <c r="Z203" s="53">
        <f t="shared" si="208"/>
        <v>0</v>
      </c>
      <c r="AA203" s="53">
        <f t="shared" si="209"/>
        <v>0</v>
      </c>
      <c r="AB203" s="53">
        <f t="shared" si="210"/>
        <v>0</v>
      </c>
      <c r="AC203" s="53">
        <f t="shared" si="211"/>
        <v>0</v>
      </c>
      <c r="AD203" s="53">
        <f t="shared" si="212"/>
        <v>0</v>
      </c>
      <c r="AE203" s="53">
        <f t="shared" si="213"/>
        <v>0</v>
      </c>
      <c r="AF203" s="53">
        <f t="shared" si="214"/>
        <v>0</v>
      </c>
      <c r="AG203" s="53">
        <f t="shared" si="215"/>
        <v>0</v>
      </c>
      <c r="AH203" s="53">
        <f t="shared" si="216"/>
        <v>0</v>
      </c>
      <c r="AI203" s="53">
        <f t="shared" si="217"/>
        <v>0</v>
      </c>
      <c r="AJ203" s="53">
        <f t="shared" si="218"/>
        <v>0</v>
      </c>
      <c r="AK203" s="53">
        <f t="shared" si="219"/>
        <v>0</v>
      </c>
      <c r="AL203" s="53">
        <f t="shared" si="220"/>
        <v>0</v>
      </c>
      <c r="AM203" s="53">
        <f t="shared" si="221"/>
        <v>0</v>
      </c>
      <c r="AN203" s="53">
        <f t="shared" si="222"/>
        <v>0</v>
      </c>
      <c r="AO203" s="53">
        <f t="shared" si="223"/>
        <v>0</v>
      </c>
      <c r="AP203" s="53">
        <f t="shared" si="224"/>
        <v>0</v>
      </c>
      <c r="AQ203" s="53">
        <f t="shared" si="225"/>
        <v>0</v>
      </c>
      <c r="AR203" s="53">
        <f t="shared" si="226"/>
        <v>0</v>
      </c>
      <c r="AS203" s="53"/>
    </row>
    <row r="204" spans="1:45" s="52" customFormat="1" ht="15" x14ac:dyDescent="0.25">
      <c r="A204" s="52">
        <v>65</v>
      </c>
      <c r="B204" s="37" t="s">
        <v>50</v>
      </c>
      <c r="C204" s="37" t="s">
        <v>103</v>
      </c>
      <c r="D204" s="58">
        <v>3</v>
      </c>
      <c r="E204" s="53">
        <f t="shared" si="187"/>
        <v>0</v>
      </c>
      <c r="F204" s="53">
        <f t="shared" si="188"/>
        <v>0</v>
      </c>
      <c r="G204" s="53">
        <f t="shared" si="189"/>
        <v>0</v>
      </c>
      <c r="H204" s="53">
        <f t="shared" si="190"/>
        <v>0</v>
      </c>
      <c r="I204" s="53">
        <f t="shared" si="191"/>
        <v>0</v>
      </c>
      <c r="J204" s="53">
        <f t="shared" si="192"/>
        <v>0</v>
      </c>
      <c r="K204" s="53">
        <f t="shared" si="193"/>
        <v>0</v>
      </c>
      <c r="L204" s="53">
        <f t="shared" si="194"/>
        <v>0</v>
      </c>
      <c r="M204" s="53">
        <f t="shared" si="195"/>
        <v>0</v>
      </c>
      <c r="N204" s="53">
        <f t="shared" si="196"/>
        <v>0</v>
      </c>
      <c r="O204" s="53">
        <f t="shared" si="197"/>
        <v>0</v>
      </c>
      <c r="P204" s="53">
        <f t="shared" si="198"/>
        <v>0</v>
      </c>
      <c r="Q204" s="53">
        <f t="shared" si="199"/>
        <v>0</v>
      </c>
      <c r="R204" s="53">
        <f t="shared" si="200"/>
        <v>0</v>
      </c>
      <c r="S204" s="53">
        <f t="shared" si="201"/>
        <v>0</v>
      </c>
      <c r="T204" s="53">
        <f t="shared" si="202"/>
        <v>0</v>
      </c>
      <c r="U204" s="53">
        <f t="shared" si="203"/>
        <v>0</v>
      </c>
      <c r="V204" s="53">
        <f t="shared" si="204"/>
        <v>0</v>
      </c>
      <c r="W204" s="53">
        <f t="shared" si="205"/>
        <v>0</v>
      </c>
      <c r="X204" s="53">
        <f t="shared" si="206"/>
        <v>0</v>
      </c>
      <c r="Y204" s="53">
        <f t="shared" si="207"/>
        <v>0</v>
      </c>
      <c r="Z204" s="53">
        <f t="shared" si="208"/>
        <v>0</v>
      </c>
      <c r="AA204" s="53">
        <f t="shared" si="209"/>
        <v>0</v>
      </c>
      <c r="AB204" s="53">
        <f t="shared" si="210"/>
        <v>0</v>
      </c>
      <c r="AC204" s="53">
        <f t="shared" si="211"/>
        <v>0</v>
      </c>
      <c r="AD204" s="53">
        <f t="shared" si="212"/>
        <v>0</v>
      </c>
      <c r="AE204" s="53">
        <f t="shared" si="213"/>
        <v>0</v>
      </c>
      <c r="AF204" s="53">
        <f t="shared" si="214"/>
        <v>0</v>
      </c>
      <c r="AG204" s="53">
        <f t="shared" si="215"/>
        <v>0</v>
      </c>
      <c r="AH204" s="53">
        <f t="shared" si="216"/>
        <v>0</v>
      </c>
      <c r="AI204" s="53">
        <f t="shared" si="217"/>
        <v>0</v>
      </c>
      <c r="AJ204" s="53">
        <f t="shared" si="218"/>
        <v>0</v>
      </c>
      <c r="AK204" s="53">
        <f t="shared" si="219"/>
        <v>0</v>
      </c>
      <c r="AL204" s="53">
        <f t="shared" si="220"/>
        <v>0</v>
      </c>
      <c r="AM204" s="53">
        <f t="shared" si="221"/>
        <v>0</v>
      </c>
      <c r="AN204" s="53">
        <f t="shared" si="222"/>
        <v>0</v>
      </c>
      <c r="AO204" s="53">
        <f t="shared" si="223"/>
        <v>0</v>
      </c>
      <c r="AP204" s="53">
        <f t="shared" si="224"/>
        <v>0</v>
      </c>
      <c r="AQ204" s="53">
        <f t="shared" si="225"/>
        <v>0</v>
      </c>
      <c r="AR204" s="53">
        <f t="shared" si="226"/>
        <v>0</v>
      </c>
      <c r="AS204" s="53"/>
    </row>
    <row r="205" spans="1:45" s="52" customFormat="1" ht="15" x14ac:dyDescent="0.25">
      <c r="A205" s="52">
        <v>66</v>
      </c>
      <c r="B205" s="37" t="s">
        <v>48</v>
      </c>
      <c r="C205" s="37" t="s">
        <v>103</v>
      </c>
      <c r="D205" s="58">
        <v>3</v>
      </c>
      <c r="E205" s="53">
        <f t="shared" ref="E205:E264" si="227">IF(AND(G68="Yes",AK68="Yes"),1,0)</f>
        <v>0</v>
      </c>
      <c r="F205" s="53">
        <f t="shared" ref="F205:F264" si="228">IF(AND(J68="yes",AK68="yes"),1,0)</f>
        <v>0</v>
      </c>
      <c r="G205" s="53">
        <f t="shared" ref="G205:G264" si="229">IF(AND(M68="yes",AK68="yes"),1,0)</f>
        <v>0</v>
      </c>
      <c r="H205" s="53">
        <f t="shared" ref="H205:H264" si="230">IF(AND(P68="yes",AK68="yes"),1,0)</f>
        <v>0</v>
      </c>
      <c r="I205" s="53">
        <f t="shared" ref="I205:I264" si="231">IF(AND(S68="yes",AK68="yes"),1,0)</f>
        <v>0</v>
      </c>
      <c r="J205" s="53">
        <f t="shared" ref="J205:J264" si="232">IF(AND(V68="yes",AK68="yes"),1,0)</f>
        <v>0</v>
      </c>
      <c r="K205" s="53">
        <f t="shared" ref="K205:K264" si="233">IF(AND(Y68="yes",AK68="yes"),1,0)</f>
        <v>0</v>
      </c>
      <c r="L205" s="53">
        <f t="shared" ref="L205:L264" si="234">IF(AND(AB68="yes",AK68="yes"),1,0)</f>
        <v>0</v>
      </c>
      <c r="M205" s="53">
        <f t="shared" ref="M205:M264" si="235">IF(AND(AE68="yes",AK68="yes"),1,0)</f>
        <v>0</v>
      </c>
      <c r="N205" s="53">
        <f t="shared" ref="N205:N264" si="236">IF(AND(AH68="yes",AK68="yes"),1,0)</f>
        <v>0</v>
      </c>
      <c r="O205" s="53">
        <f t="shared" ref="O205:O264" si="237">IF(AND(AN68="Yes",BR68="Yes"),1,0)</f>
        <v>0</v>
      </c>
      <c r="P205" s="53">
        <f t="shared" ref="P205:P264" si="238">IF(AND(AQ68="Yes",BR68="Yes"),1,0)</f>
        <v>0</v>
      </c>
      <c r="Q205" s="53">
        <f t="shared" ref="Q205:Q264" si="239">IF(AND(AT68="Yes",BR68="Yes"),1,0)</f>
        <v>0</v>
      </c>
      <c r="R205" s="53">
        <f t="shared" ref="R205:R264" si="240">IF(AND(AW68="Yes",BR68="Yes"),1,0)</f>
        <v>0</v>
      </c>
      <c r="S205" s="53">
        <f t="shared" ref="S205:S264" si="241">IF(AND(AZ68="Yes",BR68="Yes"),1,0)</f>
        <v>0</v>
      </c>
      <c r="T205" s="53">
        <f t="shared" ref="T205:T264" si="242">IF(AND(BC68="Yes",BR68="Yes"),1,0)</f>
        <v>0</v>
      </c>
      <c r="U205" s="53">
        <f t="shared" ref="U205:U264" si="243">IF(AND(BF68="Yes",BR68="Yes"),1,0)</f>
        <v>0</v>
      </c>
      <c r="V205" s="53">
        <f t="shared" ref="V205:V264" si="244">IF(AND(BI68="Yes",BR68="Yes"),1,0)</f>
        <v>0</v>
      </c>
      <c r="W205" s="53">
        <f t="shared" ref="W205:W264" si="245">IF(AND(BL68="Yes",BR68="Yes"),1,0)</f>
        <v>0</v>
      </c>
      <c r="X205" s="53">
        <f t="shared" ref="X205:X264" si="246">IF(AND(BO68="Yes",BR68="Yes"),1,0)</f>
        <v>0</v>
      </c>
      <c r="Y205" s="53">
        <f t="shared" ref="Y205:Y264" si="247">IF(AND(BU68="Yes",CY68="Yes"),1,0)</f>
        <v>0</v>
      </c>
      <c r="Z205" s="53">
        <f t="shared" ref="Z205:Z264" si="248">IF(AND(BX68="Yes",CY68="Yes"),1,0)</f>
        <v>0</v>
      </c>
      <c r="AA205" s="53">
        <f t="shared" ref="AA205:AA264" si="249">IF(AND(CA68="Yes",CY68="Yes"),1,0)</f>
        <v>0</v>
      </c>
      <c r="AB205" s="53">
        <f t="shared" ref="AB205:AB264" si="250">IF(AND(CD68="Yes",CY68="Yes"),1,0)</f>
        <v>0</v>
      </c>
      <c r="AC205" s="53">
        <f t="shared" ref="AC205:AC264" si="251">IF(AND(CG68="Yes",BR68="Yes"),1,0)</f>
        <v>0</v>
      </c>
      <c r="AD205" s="53">
        <f t="shared" ref="AD205:AD264" si="252">IF(AND(CJ68="Yes",CY68="Yes"),1,0)</f>
        <v>0</v>
      </c>
      <c r="AE205" s="53">
        <f t="shared" ref="AE205:AE264" si="253">IF(AND(CM68="Yes",CY68="Yes"),1,0)</f>
        <v>0</v>
      </c>
      <c r="AF205" s="53">
        <f t="shared" ref="AF205:AF264" si="254">IF(AND(CP68="Yes",CY68="Yes"),1,0)</f>
        <v>0</v>
      </c>
      <c r="AG205" s="53">
        <f t="shared" ref="AG205:AG264" si="255">IF(AND(CS68="Yes",CY68="Yes"),1,0)</f>
        <v>0</v>
      </c>
      <c r="AH205" s="53">
        <f t="shared" ref="AH205:AH264" si="256">IF(AND(CV68="Yes",CY68="Yes"),1,0)</f>
        <v>0</v>
      </c>
      <c r="AI205" s="53">
        <f t="shared" ref="AI205:AI264" si="257">IF(AND(DB68="Yes",EF68="Yes"),1,0)</f>
        <v>0</v>
      </c>
      <c r="AJ205" s="53">
        <f t="shared" ref="AJ205:AJ264" si="258">IF(AND(DE68="Yes",EF68="Yes"),1,0)</f>
        <v>0</v>
      </c>
      <c r="AK205" s="53">
        <f t="shared" ref="AK205:AK264" si="259">IF(AND(DH68="Yes",EF68="Yes"),1,0)</f>
        <v>0</v>
      </c>
      <c r="AL205" s="53">
        <f t="shared" ref="AL205:AL264" si="260">IF(AND(DK68="Yes",EF68="Yes"),1,0)</f>
        <v>0</v>
      </c>
      <c r="AM205" s="53">
        <f t="shared" ref="AM205:AM264" si="261">IF(AND(DN68="Yes",EF68="Yes"),1,0)</f>
        <v>0</v>
      </c>
      <c r="AN205" s="53">
        <f t="shared" ref="AN205:AN264" si="262">IF(AND(DQ68="Yes",EF68="Yes"),1,0)</f>
        <v>0</v>
      </c>
      <c r="AO205" s="53">
        <f t="shared" ref="AO205:AO264" si="263">IF(AND(DT68="Yes",EF68="Yes"),1,0)</f>
        <v>0</v>
      </c>
      <c r="AP205" s="53">
        <f t="shared" ref="AP205:AP264" si="264">IF(AND(DW68="Yes",EF68="Yes"),1,0)</f>
        <v>0</v>
      </c>
      <c r="AQ205" s="53">
        <f t="shared" ref="AQ205:AQ264" si="265">IF(AND(DZ68="Yes",EF68="Yes"),1,0)</f>
        <v>0</v>
      </c>
      <c r="AR205" s="53">
        <f t="shared" ref="AR205:AR264" si="266">IF(AND(EC68="Yes",EF68="Yes"),1,0)</f>
        <v>0</v>
      </c>
      <c r="AS205" s="53"/>
    </row>
    <row r="206" spans="1:45" s="52" customFormat="1" ht="15" x14ac:dyDescent="0.25">
      <c r="A206" s="52">
        <v>67</v>
      </c>
      <c r="B206" s="37" t="s">
        <v>50</v>
      </c>
      <c r="C206" s="37" t="s">
        <v>104</v>
      </c>
      <c r="D206" s="58">
        <v>3</v>
      </c>
      <c r="E206" s="53">
        <f t="shared" si="227"/>
        <v>0</v>
      </c>
      <c r="F206" s="53">
        <f t="shared" si="228"/>
        <v>0</v>
      </c>
      <c r="G206" s="53">
        <f t="shared" si="229"/>
        <v>0</v>
      </c>
      <c r="H206" s="53">
        <f t="shared" si="230"/>
        <v>0</v>
      </c>
      <c r="I206" s="53">
        <f t="shared" si="231"/>
        <v>0</v>
      </c>
      <c r="J206" s="53">
        <f t="shared" si="232"/>
        <v>0</v>
      </c>
      <c r="K206" s="53">
        <f t="shared" si="233"/>
        <v>0</v>
      </c>
      <c r="L206" s="53">
        <f t="shared" si="234"/>
        <v>0</v>
      </c>
      <c r="M206" s="53">
        <f t="shared" si="235"/>
        <v>0</v>
      </c>
      <c r="N206" s="53">
        <f t="shared" si="236"/>
        <v>0</v>
      </c>
      <c r="O206" s="53">
        <f t="shared" si="237"/>
        <v>0</v>
      </c>
      <c r="P206" s="53">
        <f t="shared" si="238"/>
        <v>0</v>
      </c>
      <c r="Q206" s="53">
        <f t="shared" si="239"/>
        <v>0</v>
      </c>
      <c r="R206" s="53">
        <f t="shared" si="240"/>
        <v>0</v>
      </c>
      <c r="S206" s="53">
        <f t="shared" si="241"/>
        <v>0</v>
      </c>
      <c r="T206" s="53">
        <f t="shared" si="242"/>
        <v>0</v>
      </c>
      <c r="U206" s="53">
        <f t="shared" si="243"/>
        <v>0</v>
      </c>
      <c r="V206" s="53">
        <f t="shared" si="244"/>
        <v>0</v>
      </c>
      <c r="W206" s="53">
        <f t="shared" si="245"/>
        <v>0</v>
      </c>
      <c r="X206" s="53">
        <f t="shared" si="246"/>
        <v>0</v>
      </c>
      <c r="Y206" s="53">
        <f t="shared" si="247"/>
        <v>0</v>
      </c>
      <c r="Z206" s="53">
        <f t="shared" si="248"/>
        <v>0</v>
      </c>
      <c r="AA206" s="53">
        <f t="shared" si="249"/>
        <v>0</v>
      </c>
      <c r="AB206" s="53">
        <f t="shared" si="250"/>
        <v>0</v>
      </c>
      <c r="AC206" s="53">
        <f t="shared" si="251"/>
        <v>0</v>
      </c>
      <c r="AD206" s="53">
        <f t="shared" si="252"/>
        <v>0</v>
      </c>
      <c r="AE206" s="53">
        <f t="shared" si="253"/>
        <v>0</v>
      </c>
      <c r="AF206" s="53">
        <f t="shared" si="254"/>
        <v>0</v>
      </c>
      <c r="AG206" s="53">
        <f t="shared" si="255"/>
        <v>0</v>
      </c>
      <c r="AH206" s="53">
        <f t="shared" si="256"/>
        <v>0</v>
      </c>
      <c r="AI206" s="53">
        <f t="shared" si="257"/>
        <v>0</v>
      </c>
      <c r="AJ206" s="53">
        <f t="shared" si="258"/>
        <v>0</v>
      </c>
      <c r="AK206" s="53">
        <f t="shared" si="259"/>
        <v>0</v>
      </c>
      <c r="AL206" s="53">
        <f t="shared" si="260"/>
        <v>0</v>
      </c>
      <c r="AM206" s="53">
        <f t="shared" si="261"/>
        <v>0</v>
      </c>
      <c r="AN206" s="53">
        <f t="shared" si="262"/>
        <v>0</v>
      </c>
      <c r="AO206" s="53">
        <f t="shared" si="263"/>
        <v>0</v>
      </c>
      <c r="AP206" s="53">
        <f t="shared" si="264"/>
        <v>0</v>
      </c>
      <c r="AQ206" s="53">
        <f t="shared" si="265"/>
        <v>0</v>
      </c>
      <c r="AR206" s="53">
        <f t="shared" si="266"/>
        <v>0</v>
      </c>
      <c r="AS206" s="53"/>
    </row>
    <row r="207" spans="1:45" s="52" customFormat="1" ht="15" x14ac:dyDescent="0.25">
      <c r="A207" s="52">
        <v>68</v>
      </c>
      <c r="B207" s="37" t="s">
        <v>47</v>
      </c>
      <c r="C207" s="37" t="s">
        <v>105</v>
      </c>
      <c r="D207" s="58">
        <v>3</v>
      </c>
      <c r="E207" s="53">
        <f t="shared" si="227"/>
        <v>0</v>
      </c>
      <c r="F207" s="53">
        <f t="shared" si="228"/>
        <v>0</v>
      </c>
      <c r="G207" s="53">
        <f t="shared" si="229"/>
        <v>0</v>
      </c>
      <c r="H207" s="53">
        <f t="shared" si="230"/>
        <v>0</v>
      </c>
      <c r="I207" s="53">
        <f t="shared" si="231"/>
        <v>0</v>
      </c>
      <c r="J207" s="53">
        <f t="shared" si="232"/>
        <v>0</v>
      </c>
      <c r="K207" s="53">
        <f t="shared" si="233"/>
        <v>0</v>
      </c>
      <c r="L207" s="53">
        <f t="shared" si="234"/>
        <v>0</v>
      </c>
      <c r="M207" s="53">
        <f t="shared" si="235"/>
        <v>0</v>
      </c>
      <c r="N207" s="53">
        <f t="shared" si="236"/>
        <v>0</v>
      </c>
      <c r="O207" s="53">
        <f t="shared" si="237"/>
        <v>0</v>
      </c>
      <c r="P207" s="53">
        <f t="shared" si="238"/>
        <v>0</v>
      </c>
      <c r="Q207" s="53">
        <f t="shared" si="239"/>
        <v>0</v>
      </c>
      <c r="R207" s="53">
        <f t="shared" si="240"/>
        <v>0</v>
      </c>
      <c r="S207" s="53">
        <f t="shared" si="241"/>
        <v>0</v>
      </c>
      <c r="T207" s="53">
        <f t="shared" si="242"/>
        <v>0</v>
      </c>
      <c r="U207" s="53">
        <f t="shared" si="243"/>
        <v>0</v>
      </c>
      <c r="V207" s="53">
        <f t="shared" si="244"/>
        <v>0</v>
      </c>
      <c r="W207" s="53">
        <f t="shared" si="245"/>
        <v>0</v>
      </c>
      <c r="X207" s="53">
        <f t="shared" si="246"/>
        <v>0</v>
      </c>
      <c r="Y207" s="53">
        <f t="shared" si="247"/>
        <v>0</v>
      </c>
      <c r="Z207" s="53">
        <f t="shared" si="248"/>
        <v>0</v>
      </c>
      <c r="AA207" s="53">
        <f t="shared" si="249"/>
        <v>0</v>
      </c>
      <c r="AB207" s="53">
        <f t="shared" si="250"/>
        <v>0</v>
      </c>
      <c r="AC207" s="53">
        <f t="shared" si="251"/>
        <v>0</v>
      </c>
      <c r="AD207" s="53">
        <f t="shared" si="252"/>
        <v>0</v>
      </c>
      <c r="AE207" s="53">
        <f t="shared" si="253"/>
        <v>0</v>
      </c>
      <c r="AF207" s="53">
        <f t="shared" si="254"/>
        <v>0</v>
      </c>
      <c r="AG207" s="53">
        <f t="shared" si="255"/>
        <v>0</v>
      </c>
      <c r="AH207" s="53">
        <f t="shared" si="256"/>
        <v>0</v>
      </c>
      <c r="AI207" s="53">
        <f t="shared" si="257"/>
        <v>0</v>
      </c>
      <c r="AJ207" s="53">
        <f t="shared" si="258"/>
        <v>0</v>
      </c>
      <c r="AK207" s="53">
        <f t="shared" si="259"/>
        <v>0</v>
      </c>
      <c r="AL207" s="53">
        <f t="shared" si="260"/>
        <v>0</v>
      </c>
      <c r="AM207" s="53">
        <f t="shared" si="261"/>
        <v>0</v>
      </c>
      <c r="AN207" s="53">
        <f t="shared" si="262"/>
        <v>0</v>
      </c>
      <c r="AO207" s="53">
        <f t="shared" si="263"/>
        <v>0</v>
      </c>
      <c r="AP207" s="53">
        <f t="shared" si="264"/>
        <v>0</v>
      </c>
      <c r="AQ207" s="53">
        <f t="shared" si="265"/>
        <v>0</v>
      </c>
      <c r="AR207" s="53">
        <f t="shared" si="266"/>
        <v>0</v>
      </c>
      <c r="AS207" s="53"/>
    </row>
    <row r="208" spans="1:45" s="52" customFormat="1" ht="15" x14ac:dyDescent="0.25">
      <c r="A208" s="52">
        <v>69</v>
      </c>
      <c r="B208" s="37" t="s">
        <v>50</v>
      </c>
      <c r="C208" s="37" t="s">
        <v>106</v>
      </c>
      <c r="D208" s="58">
        <v>3</v>
      </c>
      <c r="E208" s="53">
        <f t="shared" si="227"/>
        <v>0</v>
      </c>
      <c r="F208" s="53">
        <f t="shared" si="228"/>
        <v>0</v>
      </c>
      <c r="G208" s="53">
        <f t="shared" si="229"/>
        <v>0</v>
      </c>
      <c r="H208" s="53">
        <f t="shared" si="230"/>
        <v>0</v>
      </c>
      <c r="I208" s="53">
        <f t="shared" si="231"/>
        <v>0</v>
      </c>
      <c r="J208" s="53">
        <f t="shared" si="232"/>
        <v>0</v>
      </c>
      <c r="K208" s="53">
        <f t="shared" si="233"/>
        <v>0</v>
      </c>
      <c r="L208" s="53">
        <f t="shared" si="234"/>
        <v>0</v>
      </c>
      <c r="M208" s="53">
        <f t="shared" si="235"/>
        <v>0</v>
      </c>
      <c r="N208" s="53">
        <f t="shared" si="236"/>
        <v>0</v>
      </c>
      <c r="O208" s="53">
        <f t="shared" si="237"/>
        <v>0</v>
      </c>
      <c r="P208" s="53">
        <f t="shared" si="238"/>
        <v>0</v>
      </c>
      <c r="Q208" s="53">
        <f t="shared" si="239"/>
        <v>0</v>
      </c>
      <c r="R208" s="53">
        <f t="shared" si="240"/>
        <v>0</v>
      </c>
      <c r="S208" s="53">
        <f t="shared" si="241"/>
        <v>0</v>
      </c>
      <c r="T208" s="53">
        <f t="shared" si="242"/>
        <v>0</v>
      </c>
      <c r="U208" s="53">
        <f t="shared" si="243"/>
        <v>0</v>
      </c>
      <c r="V208" s="53">
        <f t="shared" si="244"/>
        <v>0</v>
      </c>
      <c r="W208" s="53">
        <f t="shared" si="245"/>
        <v>0</v>
      </c>
      <c r="X208" s="53">
        <f t="shared" si="246"/>
        <v>0</v>
      </c>
      <c r="Y208" s="53">
        <f t="shared" si="247"/>
        <v>0</v>
      </c>
      <c r="Z208" s="53">
        <f t="shared" si="248"/>
        <v>0</v>
      </c>
      <c r="AA208" s="53">
        <f t="shared" si="249"/>
        <v>0</v>
      </c>
      <c r="AB208" s="53">
        <f t="shared" si="250"/>
        <v>0</v>
      </c>
      <c r="AC208" s="53">
        <f t="shared" si="251"/>
        <v>0</v>
      </c>
      <c r="AD208" s="53">
        <f t="shared" si="252"/>
        <v>0</v>
      </c>
      <c r="AE208" s="53">
        <f t="shared" si="253"/>
        <v>0</v>
      </c>
      <c r="AF208" s="53">
        <f t="shared" si="254"/>
        <v>0</v>
      </c>
      <c r="AG208" s="53">
        <f t="shared" si="255"/>
        <v>0</v>
      </c>
      <c r="AH208" s="53">
        <f t="shared" si="256"/>
        <v>0</v>
      </c>
      <c r="AI208" s="53">
        <f t="shared" si="257"/>
        <v>0</v>
      </c>
      <c r="AJ208" s="53">
        <f t="shared" si="258"/>
        <v>0</v>
      </c>
      <c r="AK208" s="53">
        <f t="shared" si="259"/>
        <v>0</v>
      </c>
      <c r="AL208" s="53">
        <f t="shared" si="260"/>
        <v>0</v>
      </c>
      <c r="AM208" s="53">
        <f t="shared" si="261"/>
        <v>0</v>
      </c>
      <c r="AN208" s="53">
        <f t="shared" si="262"/>
        <v>0</v>
      </c>
      <c r="AO208" s="53">
        <f t="shared" si="263"/>
        <v>0</v>
      </c>
      <c r="AP208" s="53">
        <f t="shared" si="264"/>
        <v>0</v>
      </c>
      <c r="AQ208" s="53">
        <f t="shared" si="265"/>
        <v>0</v>
      </c>
      <c r="AR208" s="53">
        <f t="shared" si="266"/>
        <v>0</v>
      </c>
      <c r="AS208" s="53"/>
    </row>
    <row r="209" spans="1:45" s="52" customFormat="1" ht="15" x14ac:dyDescent="0.25">
      <c r="A209" s="52">
        <v>70</v>
      </c>
      <c r="B209" s="37" t="s">
        <v>47</v>
      </c>
      <c r="C209" s="37" t="s">
        <v>107</v>
      </c>
      <c r="D209" s="58">
        <v>3</v>
      </c>
      <c r="E209" s="53">
        <f t="shared" si="227"/>
        <v>0</v>
      </c>
      <c r="F209" s="53">
        <f t="shared" si="228"/>
        <v>0</v>
      </c>
      <c r="G209" s="53">
        <f t="shared" si="229"/>
        <v>0</v>
      </c>
      <c r="H209" s="53">
        <f t="shared" si="230"/>
        <v>0</v>
      </c>
      <c r="I209" s="53">
        <f t="shared" si="231"/>
        <v>0</v>
      </c>
      <c r="J209" s="53">
        <f t="shared" si="232"/>
        <v>0</v>
      </c>
      <c r="K209" s="53">
        <f t="shared" si="233"/>
        <v>0</v>
      </c>
      <c r="L209" s="53">
        <f t="shared" si="234"/>
        <v>0</v>
      </c>
      <c r="M209" s="53">
        <f t="shared" si="235"/>
        <v>0</v>
      </c>
      <c r="N209" s="53">
        <f t="shared" si="236"/>
        <v>0</v>
      </c>
      <c r="O209" s="53">
        <f t="shared" si="237"/>
        <v>0</v>
      </c>
      <c r="P209" s="53">
        <f t="shared" si="238"/>
        <v>0</v>
      </c>
      <c r="Q209" s="53">
        <f t="shared" si="239"/>
        <v>0</v>
      </c>
      <c r="R209" s="53">
        <f t="shared" si="240"/>
        <v>0</v>
      </c>
      <c r="S209" s="53">
        <f t="shared" si="241"/>
        <v>0</v>
      </c>
      <c r="T209" s="53">
        <f t="shared" si="242"/>
        <v>0</v>
      </c>
      <c r="U209" s="53">
        <f t="shared" si="243"/>
        <v>0</v>
      </c>
      <c r="V209" s="53">
        <f t="shared" si="244"/>
        <v>0</v>
      </c>
      <c r="W209" s="53">
        <f t="shared" si="245"/>
        <v>0</v>
      </c>
      <c r="X209" s="53">
        <f t="shared" si="246"/>
        <v>0</v>
      </c>
      <c r="Y209" s="53">
        <f t="shared" si="247"/>
        <v>0</v>
      </c>
      <c r="Z209" s="53">
        <f t="shared" si="248"/>
        <v>0</v>
      </c>
      <c r="AA209" s="53">
        <f t="shared" si="249"/>
        <v>0</v>
      </c>
      <c r="AB209" s="53">
        <f t="shared" si="250"/>
        <v>0</v>
      </c>
      <c r="AC209" s="53">
        <f t="shared" si="251"/>
        <v>0</v>
      </c>
      <c r="AD209" s="53">
        <f t="shared" si="252"/>
        <v>0</v>
      </c>
      <c r="AE209" s="53">
        <f t="shared" si="253"/>
        <v>0</v>
      </c>
      <c r="AF209" s="53">
        <f t="shared" si="254"/>
        <v>0</v>
      </c>
      <c r="AG209" s="53">
        <f t="shared" si="255"/>
        <v>0</v>
      </c>
      <c r="AH209" s="53">
        <f t="shared" si="256"/>
        <v>0</v>
      </c>
      <c r="AI209" s="53">
        <f t="shared" si="257"/>
        <v>0</v>
      </c>
      <c r="AJ209" s="53">
        <f t="shared" si="258"/>
        <v>0</v>
      </c>
      <c r="AK209" s="53">
        <f t="shared" si="259"/>
        <v>0</v>
      </c>
      <c r="AL209" s="53">
        <f t="shared" si="260"/>
        <v>0</v>
      </c>
      <c r="AM209" s="53">
        <f t="shared" si="261"/>
        <v>0</v>
      </c>
      <c r="AN209" s="53">
        <f t="shared" si="262"/>
        <v>0</v>
      </c>
      <c r="AO209" s="53">
        <f t="shared" si="263"/>
        <v>0</v>
      </c>
      <c r="AP209" s="53">
        <f t="shared" si="264"/>
        <v>0</v>
      </c>
      <c r="AQ209" s="53">
        <f t="shared" si="265"/>
        <v>0</v>
      </c>
      <c r="AR209" s="53">
        <f t="shared" si="266"/>
        <v>0</v>
      </c>
      <c r="AS209" s="53"/>
    </row>
    <row r="210" spans="1:45" s="52" customFormat="1" ht="15" x14ac:dyDescent="0.25">
      <c r="A210" s="52">
        <v>71</v>
      </c>
      <c r="B210" s="37" t="s">
        <v>50</v>
      </c>
      <c r="C210" s="37" t="s">
        <v>108</v>
      </c>
      <c r="D210" s="58">
        <v>3</v>
      </c>
      <c r="E210" s="53">
        <f t="shared" si="227"/>
        <v>0</v>
      </c>
      <c r="F210" s="53">
        <f t="shared" si="228"/>
        <v>0</v>
      </c>
      <c r="G210" s="53">
        <f t="shared" si="229"/>
        <v>0</v>
      </c>
      <c r="H210" s="53">
        <f t="shared" si="230"/>
        <v>0</v>
      </c>
      <c r="I210" s="53">
        <f t="shared" si="231"/>
        <v>0</v>
      </c>
      <c r="J210" s="53">
        <f t="shared" si="232"/>
        <v>0</v>
      </c>
      <c r="K210" s="53">
        <f t="shared" si="233"/>
        <v>0</v>
      </c>
      <c r="L210" s="53">
        <f t="shared" si="234"/>
        <v>0</v>
      </c>
      <c r="M210" s="53">
        <f t="shared" si="235"/>
        <v>0</v>
      </c>
      <c r="N210" s="53">
        <f t="shared" si="236"/>
        <v>0</v>
      </c>
      <c r="O210" s="53">
        <f t="shared" si="237"/>
        <v>0</v>
      </c>
      <c r="P210" s="53">
        <f t="shared" si="238"/>
        <v>0</v>
      </c>
      <c r="Q210" s="53">
        <f t="shared" si="239"/>
        <v>0</v>
      </c>
      <c r="R210" s="53">
        <f t="shared" si="240"/>
        <v>0</v>
      </c>
      <c r="S210" s="53">
        <f t="shared" si="241"/>
        <v>0</v>
      </c>
      <c r="T210" s="53">
        <f t="shared" si="242"/>
        <v>0</v>
      </c>
      <c r="U210" s="53">
        <f t="shared" si="243"/>
        <v>0</v>
      </c>
      <c r="V210" s="53">
        <f t="shared" si="244"/>
        <v>0</v>
      </c>
      <c r="W210" s="53">
        <f t="shared" si="245"/>
        <v>0</v>
      </c>
      <c r="X210" s="53">
        <f t="shared" si="246"/>
        <v>0</v>
      </c>
      <c r="Y210" s="53">
        <f t="shared" si="247"/>
        <v>0</v>
      </c>
      <c r="Z210" s="53">
        <f t="shared" si="248"/>
        <v>0</v>
      </c>
      <c r="AA210" s="53">
        <f t="shared" si="249"/>
        <v>0</v>
      </c>
      <c r="AB210" s="53">
        <f t="shared" si="250"/>
        <v>0</v>
      </c>
      <c r="AC210" s="53">
        <f t="shared" si="251"/>
        <v>0</v>
      </c>
      <c r="AD210" s="53">
        <f t="shared" si="252"/>
        <v>0</v>
      </c>
      <c r="AE210" s="53">
        <f t="shared" si="253"/>
        <v>0</v>
      </c>
      <c r="AF210" s="53">
        <f t="shared" si="254"/>
        <v>0</v>
      </c>
      <c r="AG210" s="53">
        <f t="shared" si="255"/>
        <v>0</v>
      </c>
      <c r="AH210" s="53">
        <f t="shared" si="256"/>
        <v>0</v>
      </c>
      <c r="AI210" s="53">
        <f t="shared" si="257"/>
        <v>0</v>
      </c>
      <c r="AJ210" s="53">
        <f t="shared" si="258"/>
        <v>0</v>
      </c>
      <c r="AK210" s="53">
        <f t="shared" si="259"/>
        <v>0</v>
      </c>
      <c r="AL210" s="53">
        <f t="shared" si="260"/>
        <v>0</v>
      </c>
      <c r="AM210" s="53">
        <f t="shared" si="261"/>
        <v>0</v>
      </c>
      <c r="AN210" s="53">
        <f t="shared" si="262"/>
        <v>0</v>
      </c>
      <c r="AO210" s="53">
        <f t="shared" si="263"/>
        <v>0</v>
      </c>
      <c r="AP210" s="53">
        <f t="shared" si="264"/>
        <v>0</v>
      </c>
      <c r="AQ210" s="53">
        <f t="shared" si="265"/>
        <v>0</v>
      </c>
      <c r="AR210" s="53">
        <f t="shared" si="266"/>
        <v>0</v>
      </c>
      <c r="AS210" s="53"/>
    </row>
    <row r="211" spans="1:45" s="52" customFormat="1" ht="15" x14ac:dyDescent="0.25">
      <c r="A211" s="52">
        <v>72</v>
      </c>
      <c r="B211" s="37" t="s">
        <v>50</v>
      </c>
      <c r="C211" s="37" t="s">
        <v>109</v>
      </c>
      <c r="D211" s="58">
        <v>3</v>
      </c>
      <c r="E211" s="53">
        <f t="shared" si="227"/>
        <v>0</v>
      </c>
      <c r="F211" s="53">
        <f t="shared" si="228"/>
        <v>0</v>
      </c>
      <c r="G211" s="53">
        <f t="shared" si="229"/>
        <v>0</v>
      </c>
      <c r="H211" s="53">
        <f t="shared" si="230"/>
        <v>0</v>
      </c>
      <c r="I211" s="53">
        <f t="shared" si="231"/>
        <v>0</v>
      </c>
      <c r="J211" s="53">
        <f t="shared" si="232"/>
        <v>0</v>
      </c>
      <c r="K211" s="53">
        <f t="shared" si="233"/>
        <v>0</v>
      </c>
      <c r="L211" s="53">
        <f t="shared" si="234"/>
        <v>0</v>
      </c>
      <c r="M211" s="53">
        <f t="shared" si="235"/>
        <v>0</v>
      </c>
      <c r="N211" s="53">
        <f t="shared" si="236"/>
        <v>0</v>
      </c>
      <c r="O211" s="53">
        <f t="shared" si="237"/>
        <v>0</v>
      </c>
      <c r="P211" s="53">
        <f t="shared" si="238"/>
        <v>0</v>
      </c>
      <c r="Q211" s="53">
        <f t="shared" si="239"/>
        <v>0</v>
      </c>
      <c r="R211" s="53">
        <f t="shared" si="240"/>
        <v>0</v>
      </c>
      <c r="S211" s="53">
        <f t="shared" si="241"/>
        <v>0</v>
      </c>
      <c r="T211" s="53">
        <f t="shared" si="242"/>
        <v>0</v>
      </c>
      <c r="U211" s="53">
        <f t="shared" si="243"/>
        <v>0</v>
      </c>
      <c r="V211" s="53">
        <f t="shared" si="244"/>
        <v>0</v>
      </c>
      <c r="W211" s="53">
        <f t="shared" si="245"/>
        <v>0</v>
      </c>
      <c r="X211" s="53">
        <f t="shared" si="246"/>
        <v>0</v>
      </c>
      <c r="Y211" s="53">
        <f t="shared" si="247"/>
        <v>0</v>
      </c>
      <c r="Z211" s="53">
        <f t="shared" si="248"/>
        <v>0</v>
      </c>
      <c r="AA211" s="53">
        <f t="shared" si="249"/>
        <v>0</v>
      </c>
      <c r="AB211" s="53">
        <f t="shared" si="250"/>
        <v>0</v>
      </c>
      <c r="AC211" s="53">
        <f t="shared" si="251"/>
        <v>0</v>
      </c>
      <c r="AD211" s="53">
        <f t="shared" si="252"/>
        <v>0</v>
      </c>
      <c r="AE211" s="53">
        <f t="shared" si="253"/>
        <v>0</v>
      </c>
      <c r="AF211" s="53">
        <f t="shared" si="254"/>
        <v>0</v>
      </c>
      <c r="AG211" s="53">
        <f t="shared" si="255"/>
        <v>0</v>
      </c>
      <c r="AH211" s="53">
        <f t="shared" si="256"/>
        <v>0</v>
      </c>
      <c r="AI211" s="53">
        <f t="shared" si="257"/>
        <v>0</v>
      </c>
      <c r="AJ211" s="53">
        <f t="shared" si="258"/>
        <v>0</v>
      </c>
      <c r="AK211" s="53">
        <f t="shared" si="259"/>
        <v>0</v>
      </c>
      <c r="AL211" s="53">
        <f t="shared" si="260"/>
        <v>0</v>
      </c>
      <c r="AM211" s="53">
        <f t="shared" si="261"/>
        <v>0</v>
      </c>
      <c r="AN211" s="53">
        <f t="shared" si="262"/>
        <v>0</v>
      </c>
      <c r="AO211" s="53">
        <f t="shared" si="263"/>
        <v>0</v>
      </c>
      <c r="AP211" s="53">
        <f t="shared" si="264"/>
        <v>0</v>
      </c>
      <c r="AQ211" s="53">
        <f t="shared" si="265"/>
        <v>0</v>
      </c>
      <c r="AR211" s="53">
        <f t="shared" si="266"/>
        <v>0</v>
      </c>
      <c r="AS211" s="53"/>
    </row>
    <row r="212" spans="1:45" s="52" customFormat="1" ht="15" x14ac:dyDescent="0.25">
      <c r="A212" s="52">
        <v>73</v>
      </c>
      <c r="B212" s="37" t="s">
        <v>48</v>
      </c>
      <c r="C212" s="37" t="s">
        <v>110</v>
      </c>
      <c r="D212" s="58">
        <v>3</v>
      </c>
      <c r="E212" s="53">
        <f t="shared" si="227"/>
        <v>0</v>
      </c>
      <c r="F212" s="53">
        <f t="shared" si="228"/>
        <v>0</v>
      </c>
      <c r="G212" s="53">
        <f t="shared" si="229"/>
        <v>0</v>
      </c>
      <c r="H212" s="53">
        <f t="shared" si="230"/>
        <v>0</v>
      </c>
      <c r="I212" s="53">
        <f t="shared" si="231"/>
        <v>0</v>
      </c>
      <c r="J212" s="53">
        <f t="shared" si="232"/>
        <v>0</v>
      </c>
      <c r="K212" s="53">
        <f t="shared" si="233"/>
        <v>0</v>
      </c>
      <c r="L212" s="53">
        <f t="shared" si="234"/>
        <v>0</v>
      </c>
      <c r="M212" s="53">
        <f t="shared" si="235"/>
        <v>0</v>
      </c>
      <c r="N212" s="53">
        <f t="shared" si="236"/>
        <v>0</v>
      </c>
      <c r="O212" s="53">
        <f t="shared" si="237"/>
        <v>0</v>
      </c>
      <c r="P212" s="53">
        <f t="shared" si="238"/>
        <v>0</v>
      </c>
      <c r="Q212" s="53">
        <f t="shared" si="239"/>
        <v>0</v>
      </c>
      <c r="R212" s="53">
        <f t="shared" si="240"/>
        <v>0</v>
      </c>
      <c r="S212" s="53">
        <f t="shared" si="241"/>
        <v>0</v>
      </c>
      <c r="T212" s="53">
        <f t="shared" si="242"/>
        <v>0</v>
      </c>
      <c r="U212" s="53">
        <f t="shared" si="243"/>
        <v>0</v>
      </c>
      <c r="V212" s="53">
        <f t="shared" si="244"/>
        <v>0</v>
      </c>
      <c r="W212" s="53">
        <f t="shared" si="245"/>
        <v>0</v>
      </c>
      <c r="X212" s="53">
        <f t="shared" si="246"/>
        <v>0</v>
      </c>
      <c r="Y212" s="53">
        <f t="shared" si="247"/>
        <v>0</v>
      </c>
      <c r="Z212" s="53">
        <f t="shared" si="248"/>
        <v>0</v>
      </c>
      <c r="AA212" s="53">
        <f t="shared" si="249"/>
        <v>0</v>
      </c>
      <c r="AB212" s="53">
        <f t="shared" si="250"/>
        <v>0</v>
      </c>
      <c r="AC212" s="53">
        <f t="shared" si="251"/>
        <v>0</v>
      </c>
      <c r="AD212" s="53">
        <f t="shared" si="252"/>
        <v>0</v>
      </c>
      <c r="AE212" s="53">
        <f t="shared" si="253"/>
        <v>0</v>
      </c>
      <c r="AF212" s="53">
        <f t="shared" si="254"/>
        <v>0</v>
      </c>
      <c r="AG212" s="53">
        <f t="shared" si="255"/>
        <v>0</v>
      </c>
      <c r="AH212" s="53">
        <f t="shared" si="256"/>
        <v>0</v>
      </c>
      <c r="AI212" s="53">
        <f t="shared" si="257"/>
        <v>0</v>
      </c>
      <c r="AJ212" s="53">
        <f t="shared" si="258"/>
        <v>0</v>
      </c>
      <c r="AK212" s="53">
        <f t="shared" si="259"/>
        <v>0</v>
      </c>
      <c r="AL212" s="53">
        <f t="shared" si="260"/>
        <v>0</v>
      </c>
      <c r="AM212" s="53">
        <f t="shared" si="261"/>
        <v>0</v>
      </c>
      <c r="AN212" s="53">
        <f t="shared" si="262"/>
        <v>0</v>
      </c>
      <c r="AO212" s="53">
        <f t="shared" si="263"/>
        <v>0</v>
      </c>
      <c r="AP212" s="53">
        <f t="shared" si="264"/>
        <v>0</v>
      </c>
      <c r="AQ212" s="53">
        <f t="shared" si="265"/>
        <v>0</v>
      </c>
      <c r="AR212" s="53">
        <f t="shared" si="266"/>
        <v>0</v>
      </c>
      <c r="AS212" s="53"/>
    </row>
    <row r="213" spans="1:45" s="52" customFormat="1" ht="15" x14ac:dyDescent="0.25">
      <c r="A213" s="52">
        <v>74</v>
      </c>
      <c r="B213" s="37" t="s">
        <v>59</v>
      </c>
      <c r="C213" s="37" t="s">
        <v>111</v>
      </c>
      <c r="D213" s="58">
        <v>3</v>
      </c>
      <c r="E213" s="53">
        <f t="shared" si="227"/>
        <v>0</v>
      </c>
      <c r="F213" s="53">
        <f t="shared" si="228"/>
        <v>0</v>
      </c>
      <c r="G213" s="53">
        <f t="shared" si="229"/>
        <v>0</v>
      </c>
      <c r="H213" s="53">
        <f t="shared" si="230"/>
        <v>0</v>
      </c>
      <c r="I213" s="53">
        <f t="shared" si="231"/>
        <v>0</v>
      </c>
      <c r="J213" s="53">
        <f t="shared" si="232"/>
        <v>0</v>
      </c>
      <c r="K213" s="53">
        <f t="shared" si="233"/>
        <v>0</v>
      </c>
      <c r="L213" s="53">
        <f t="shared" si="234"/>
        <v>0</v>
      </c>
      <c r="M213" s="53">
        <f t="shared" si="235"/>
        <v>0</v>
      </c>
      <c r="N213" s="53">
        <f t="shared" si="236"/>
        <v>0</v>
      </c>
      <c r="O213" s="53">
        <f t="shared" si="237"/>
        <v>0</v>
      </c>
      <c r="P213" s="53">
        <f t="shared" si="238"/>
        <v>0</v>
      </c>
      <c r="Q213" s="53">
        <f t="shared" si="239"/>
        <v>0</v>
      </c>
      <c r="R213" s="53">
        <f t="shared" si="240"/>
        <v>0</v>
      </c>
      <c r="S213" s="53">
        <f t="shared" si="241"/>
        <v>0</v>
      </c>
      <c r="T213" s="53">
        <f t="shared" si="242"/>
        <v>0</v>
      </c>
      <c r="U213" s="53">
        <f t="shared" si="243"/>
        <v>0</v>
      </c>
      <c r="V213" s="53">
        <f t="shared" si="244"/>
        <v>0</v>
      </c>
      <c r="W213" s="53">
        <f t="shared" si="245"/>
        <v>0</v>
      </c>
      <c r="X213" s="53">
        <f t="shared" si="246"/>
        <v>0</v>
      </c>
      <c r="Y213" s="53">
        <f t="shared" si="247"/>
        <v>0</v>
      </c>
      <c r="Z213" s="53">
        <f t="shared" si="248"/>
        <v>0</v>
      </c>
      <c r="AA213" s="53">
        <f t="shared" si="249"/>
        <v>0</v>
      </c>
      <c r="AB213" s="53">
        <f t="shared" si="250"/>
        <v>0</v>
      </c>
      <c r="AC213" s="53">
        <f t="shared" si="251"/>
        <v>0</v>
      </c>
      <c r="AD213" s="53">
        <f t="shared" si="252"/>
        <v>0</v>
      </c>
      <c r="AE213" s="53">
        <f t="shared" si="253"/>
        <v>0</v>
      </c>
      <c r="AF213" s="53">
        <f t="shared" si="254"/>
        <v>0</v>
      </c>
      <c r="AG213" s="53">
        <f t="shared" si="255"/>
        <v>0</v>
      </c>
      <c r="AH213" s="53">
        <f t="shared" si="256"/>
        <v>0</v>
      </c>
      <c r="AI213" s="53">
        <f t="shared" si="257"/>
        <v>0</v>
      </c>
      <c r="AJ213" s="53">
        <f t="shared" si="258"/>
        <v>0</v>
      </c>
      <c r="AK213" s="53">
        <f t="shared" si="259"/>
        <v>0</v>
      </c>
      <c r="AL213" s="53">
        <f t="shared" si="260"/>
        <v>0</v>
      </c>
      <c r="AM213" s="53">
        <f t="shared" si="261"/>
        <v>0</v>
      </c>
      <c r="AN213" s="53">
        <f t="shared" si="262"/>
        <v>0</v>
      </c>
      <c r="AO213" s="53">
        <f t="shared" si="263"/>
        <v>0</v>
      </c>
      <c r="AP213" s="53">
        <f t="shared" si="264"/>
        <v>0</v>
      </c>
      <c r="AQ213" s="53">
        <f t="shared" si="265"/>
        <v>0</v>
      </c>
      <c r="AR213" s="53">
        <f t="shared" si="266"/>
        <v>0</v>
      </c>
      <c r="AS213" s="53"/>
    </row>
    <row r="214" spans="1:45" s="52" customFormat="1" ht="15" x14ac:dyDescent="0.25">
      <c r="A214" s="52">
        <v>75</v>
      </c>
      <c r="B214" s="37" t="s">
        <v>59</v>
      </c>
      <c r="C214" s="37" t="s">
        <v>112</v>
      </c>
      <c r="D214" s="58">
        <v>3</v>
      </c>
      <c r="E214" s="53">
        <f t="shared" si="227"/>
        <v>0</v>
      </c>
      <c r="F214" s="53">
        <f t="shared" si="228"/>
        <v>0</v>
      </c>
      <c r="G214" s="53">
        <f t="shared" si="229"/>
        <v>0</v>
      </c>
      <c r="H214" s="53">
        <f t="shared" si="230"/>
        <v>0</v>
      </c>
      <c r="I214" s="53">
        <f t="shared" si="231"/>
        <v>0</v>
      </c>
      <c r="J214" s="53">
        <f t="shared" si="232"/>
        <v>0</v>
      </c>
      <c r="K214" s="53">
        <f t="shared" si="233"/>
        <v>0</v>
      </c>
      <c r="L214" s="53">
        <f t="shared" si="234"/>
        <v>0</v>
      </c>
      <c r="M214" s="53">
        <f t="shared" si="235"/>
        <v>0</v>
      </c>
      <c r="N214" s="53">
        <f t="shared" si="236"/>
        <v>0</v>
      </c>
      <c r="O214" s="53">
        <f t="shared" si="237"/>
        <v>0</v>
      </c>
      <c r="P214" s="53">
        <f t="shared" si="238"/>
        <v>0</v>
      </c>
      <c r="Q214" s="53">
        <f t="shared" si="239"/>
        <v>0</v>
      </c>
      <c r="R214" s="53">
        <f t="shared" si="240"/>
        <v>0</v>
      </c>
      <c r="S214" s="53">
        <f t="shared" si="241"/>
        <v>0</v>
      </c>
      <c r="T214" s="53">
        <f t="shared" si="242"/>
        <v>0</v>
      </c>
      <c r="U214" s="53">
        <f t="shared" si="243"/>
        <v>0</v>
      </c>
      <c r="V214" s="53">
        <f t="shared" si="244"/>
        <v>0</v>
      </c>
      <c r="W214" s="53">
        <f t="shared" si="245"/>
        <v>0</v>
      </c>
      <c r="X214" s="53">
        <f t="shared" si="246"/>
        <v>0</v>
      </c>
      <c r="Y214" s="53">
        <f t="shared" si="247"/>
        <v>0</v>
      </c>
      <c r="Z214" s="53">
        <f t="shared" si="248"/>
        <v>0</v>
      </c>
      <c r="AA214" s="53">
        <f t="shared" si="249"/>
        <v>0</v>
      </c>
      <c r="AB214" s="53">
        <f t="shared" si="250"/>
        <v>0</v>
      </c>
      <c r="AC214" s="53">
        <f t="shared" si="251"/>
        <v>0</v>
      </c>
      <c r="AD214" s="53">
        <f t="shared" si="252"/>
        <v>0</v>
      </c>
      <c r="AE214" s="53">
        <f t="shared" si="253"/>
        <v>0</v>
      </c>
      <c r="AF214" s="53">
        <f t="shared" si="254"/>
        <v>0</v>
      </c>
      <c r="AG214" s="53">
        <f t="shared" si="255"/>
        <v>0</v>
      </c>
      <c r="AH214" s="53">
        <f t="shared" si="256"/>
        <v>0</v>
      </c>
      <c r="AI214" s="53">
        <f t="shared" si="257"/>
        <v>0</v>
      </c>
      <c r="AJ214" s="53">
        <f t="shared" si="258"/>
        <v>0</v>
      </c>
      <c r="AK214" s="53">
        <f t="shared" si="259"/>
        <v>0</v>
      </c>
      <c r="AL214" s="53">
        <f t="shared" si="260"/>
        <v>0</v>
      </c>
      <c r="AM214" s="53">
        <f t="shared" si="261"/>
        <v>0</v>
      </c>
      <c r="AN214" s="53">
        <f t="shared" si="262"/>
        <v>0</v>
      </c>
      <c r="AO214" s="53">
        <f t="shared" si="263"/>
        <v>0</v>
      </c>
      <c r="AP214" s="53">
        <f t="shared" si="264"/>
        <v>0</v>
      </c>
      <c r="AQ214" s="53">
        <f t="shared" si="265"/>
        <v>0</v>
      </c>
      <c r="AR214" s="53">
        <f t="shared" si="266"/>
        <v>0</v>
      </c>
      <c r="AS214" s="53"/>
    </row>
    <row r="215" spans="1:45" s="52" customFormat="1" ht="15" x14ac:dyDescent="0.25">
      <c r="A215" s="52">
        <v>76</v>
      </c>
      <c r="B215" s="37" t="s">
        <v>59</v>
      </c>
      <c r="C215" s="37" t="s">
        <v>113</v>
      </c>
      <c r="D215" s="58">
        <v>3</v>
      </c>
      <c r="E215" s="53">
        <f t="shared" si="227"/>
        <v>0</v>
      </c>
      <c r="F215" s="53">
        <f t="shared" si="228"/>
        <v>0</v>
      </c>
      <c r="G215" s="53">
        <f t="shared" si="229"/>
        <v>0</v>
      </c>
      <c r="H215" s="53">
        <f t="shared" si="230"/>
        <v>0</v>
      </c>
      <c r="I215" s="53">
        <f t="shared" si="231"/>
        <v>0</v>
      </c>
      <c r="J215" s="53">
        <f t="shared" si="232"/>
        <v>0</v>
      </c>
      <c r="K215" s="53">
        <f t="shared" si="233"/>
        <v>0</v>
      </c>
      <c r="L215" s="53">
        <f t="shared" si="234"/>
        <v>0</v>
      </c>
      <c r="M215" s="53">
        <f t="shared" si="235"/>
        <v>0</v>
      </c>
      <c r="N215" s="53">
        <f t="shared" si="236"/>
        <v>0</v>
      </c>
      <c r="O215" s="53">
        <f t="shared" si="237"/>
        <v>0</v>
      </c>
      <c r="P215" s="53">
        <f t="shared" si="238"/>
        <v>0</v>
      </c>
      <c r="Q215" s="53">
        <f t="shared" si="239"/>
        <v>0</v>
      </c>
      <c r="R215" s="53">
        <f t="shared" si="240"/>
        <v>0</v>
      </c>
      <c r="S215" s="53">
        <f t="shared" si="241"/>
        <v>0</v>
      </c>
      <c r="T215" s="53">
        <f t="shared" si="242"/>
        <v>0</v>
      </c>
      <c r="U215" s="53">
        <f t="shared" si="243"/>
        <v>0</v>
      </c>
      <c r="V215" s="53">
        <f t="shared" si="244"/>
        <v>0</v>
      </c>
      <c r="W215" s="53">
        <f t="shared" si="245"/>
        <v>0</v>
      </c>
      <c r="X215" s="53">
        <f t="shared" si="246"/>
        <v>0</v>
      </c>
      <c r="Y215" s="53">
        <f t="shared" si="247"/>
        <v>0</v>
      </c>
      <c r="Z215" s="53">
        <f t="shared" si="248"/>
        <v>0</v>
      </c>
      <c r="AA215" s="53">
        <f t="shared" si="249"/>
        <v>0</v>
      </c>
      <c r="AB215" s="53">
        <f t="shared" si="250"/>
        <v>0</v>
      </c>
      <c r="AC215" s="53">
        <f t="shared" si="251"/>
        <v>0</v>
      </c>
      <c r="AD215" s="53">
        <f t="shared" si="252"/>
        <v>0</v>
      </c>
      <c r="AE215" s="53">
        <f t="shared" si="253"/>
        <v>0</v>
      </c>
      <c r="AF215" s="53">
        <f t="shared" si="254"/>
        <v>0</v>
      </c>
      <c r="AG215" s="53">
        <f t="shared" si="255"/>
        <v>0</v>
      </c>
      <c r="AH215" s="53">
        <f t="shared" si="256"/>
        <v>0</v>
      </c>
      <c r="AI215" s="53">
        <f t="shared" si="257"/>
        <v>0</v>
      </c>
      <c r="AJ215" s="53">
        <f t="shared" si="258"/>
        <v>0</v>
      </c>
      <c r="AK215" s="53">
        <f t="shared" si="259"/>
        <v>0</v>
      </c>
      <c r="AL215" s="53">
        <f t="shared" si="260"/>
        <v>0</v>
      </c>
      <c r="AM215" s="53">
        <f t="shared" si="261"/>
        <v>0</v>
      </c>
      <c r="AN215" s="53">
        <f t="shared" si="262"/>
        <v>0</v>
      </c>
      <c r="AO215" s="53">
        <f t="shared" si="263"/>
        <v>0</v>
      </c>
      <c r="AP215" s="53">
        <f t="shared" si="264"/>
        <v>0</v>
      </c>
      <c r="AQ215" s="53">
        <f t="shared" si="265"/>
        <v>0</v>
      </c>
      <c r="AR215" s="53">
        <f t="shared" si="266"/>
        <v>0</v>
      </c>
      <c r="AS215" s="53"/>
    </row>
    <row r="216" spans="1:45" s="52" customFormat="1" ht="15" x14ac:dyDescent="0.25">
      <c r="A216" s="52">
        <v>77</v>
      </c>
      <c r="B216" s="37" t="s">
        <v>50</v>
      </c>
      <c r="C216" s="37" t="s">
        <v>114</v>
      </c>
      <c r="D216" s="58">
        <v>3</v>
      </c>
      <c r="E216" s="53">
        <f t="shared" si="227"/>
        <v>0</v>
      </c>
      <c r="F216" s="53">
        <f t="shared" si="228"/>
        <v>0</v>
      </c>
      <c r="G216" s="53">
        <f t="shared" si="229"/>
        <v>0</v>
      </c>
      <c r="H216" s="53">
        <f t="shared" si="230"/>
        <v>0</v>
      </c>
      <c r="I216" s="53">
        <f t="shared" si="231"/>
        <v>0</v>
      </c>
      <c r="J216" s="53">
        <f t="shared" si="232"/>
        <v>0</v>
      </c>
      <c r="K216" s="53">
        <f t="shared" si="233"/>
        <v>0</v>
      </c>
      <c r="L216" s="53">
        <f t="shared" si="234"/>
        <v>0</v>
      </c>
      <c r="M216" s="53">
        <f t="shared" si="235"/>
        <v>0</v>
      </c>
      <c r="N216" s="53">
        <f t="shared" si="236"/>
        <v>0</v>
      </c>
      <c r="O216" s="53">
        <f t="shared" si="237"/>
        <v>0</v>
      </c>
      <c r="P216" s="53">
        <f t="shared" si="238"/>
        <v>0</v>
      </c>
      <c r="Q216" s="53">
        <f t="shared" si="239"/>
        <v>0</v>
      </c>
      <c r="R216" s="53">
        <f t="shared" si="240"/>
        <v>0</v>
      </c>
      <c r="S216" s="53">
        <f t="shared" si="241"/>
        <v>0</v>
      </c>
      <c r="T216" s="53">
        <f t="shared" si="242"/>
        <v>0</v>
      </c>
      <c r="U216" s="53">
        <f t="shared" si="243"/>
        <v>0</v>
      </c>
      <c r="V216" s="53">
        <f t="shared" si="244"/>
        <v>0</v>
      </c>
      <c r="W216" s="53">
        <f t="shared" si="245"/>
        <v>0</v>
      </c>
      <c r="X216" s="53">
        <f t="shared" si="246"/>
        <v>0</v>
      </c>
      <c r="Y216" s="53">
        <f t="shared" si="247"/>
        <v>0</v>
      </c>
      <c r="Z216" s="53">
        <f t="shared" si="248"/>
        <v>0</v>
      </c>
      <c r="AA216" s="53">
        <f t="shared" si="249"/>
        <v>0</v>
      </c>
      <c r="AB216" s="53">
        <f t="shared" si="250"/>
        <v>0</v>
      </c>
      <c r="AC216" s="53">
        <f t="shared" si="251"/>
        <v>0</v>
      </c>
      <c r="AD216" s="53">
        <f t="shared" si="252"/>
        <v>0</v>
      </c>
      <c r="AE216" s="53">
        <f t="shared" si="253"/>
        <v>0</v>
      </c>
      <c r="AF216" s="53">
        <f t="shared" si="254"/>
        <v>0</v>
      </c>
      <c r="AG216" s="53">
        <f t="shared" si="255"/>
        <v>0</v>
      </c>
      <c r="AH216" s="53">
        <f t="shared" si="256"/>
        <v>0</v>
      </c>
      <c r="AI216" s="53">
        <f t="shared" si="257"/>
        <v>0</v>
      </c>
      <c r="AJ216" s="53">
        <f t="shared" si="258"/>
        <v>0</v>
      </c>
      <c r="AK216" s="53">
        <f t="shared" si="259"/>
        <v>0</v>
      </c>
      <c r="AL216" s="53">
        <f t="shared" si="260"/>
        <v>0</v>
      </c>
      <c r="AM216" s="53">
        <f t="shared" si="261"/>
        <v>0</v>
      </c>
      <c r="AN216" s="53">
        <f t="shared" si="262"/>
        <v>0</v>
      </c>
      <c r="AO216" s="53">
        <f t="shared" si="263"/>
        <v>0</v>
      </c>
      <c r="AP216" s="53">
        <f t="shared" si="264"/>
        <v>0</v>
      </c>
      <c r="AQ216" s="53">
        <f t="shared" si="265"/>
        <v>0</v>
      </c>
      <c r="AR216" s="53">
        <f t="shared" si="266"/>
        <v>0</v>
      </c>
      <c r="AS216" s="53"/>
    </row>
    <row r="217" spans="1:45" s="52" customFormat="1" ht="15" x14ac:dyDescent="0.25">
      <c r="A217" s="52">
        <v>78</v>
      </c>
      <c r="B217" s="37" t="s">
        <v>59</v>
      </c>
      <c r="C217" s="37" t="s">
        <v>115</v>
      </c>
      <c r="D217" s="58">
        <v>3</v>
      </c>
      <c r="E217" s="53">
        <f t="shared" si="227"/>
        <v>0</v>
      </c>
      <c r="F217" s="53">
        <f t="shared" si="228"/>
        <v>0</v>
      </c>
      <c r="G217" s="53">
        <f t="shared" si="229"/>
        <v>0</v>
      </c>
      <c r="H217" s="53">
        <f t="shared" si="230"/>
        <v>0</v>
      </c>
      <c r="I217" s="53">
        <f t="shared" si="231"/>
        <v>0</v>
      </c>
      <c r="J217" s="53">
        <f t="shared" si="232"/>
        <v>0</v>
      </c>
      <c r="K217" s="53">
        <f t="shared" si="233"/>
        <v>0</v>
      </c>
      <c r="L217" s="53">
        <f t="shared" si="234"/>
        <v>0</v>
      </c>
      <c r="M217" s="53">
        <f t="shared" si="235"/>
        <v>0</v>
      </c>
      <c r="N217" s="53">
        <f t="shared" si="236"/>
        <v>0</v>
      </c>
      <c r="O217" s="53">
        <f t="shared" si="237"/>
        <v>0</v>
      </c>
      <c r="P217" s="53">
        <f t="shared" si="238"/>
        <v>0</v>
      </c>
      <c r="Q217" s="53">
        <f t="shared" si="239"/>
        <v>0</v>
      </c>
      <c r="R217" s="53">
        <f t="shared" si="240"/>
        <v>0</v>
      </c>
      <c r="S217" s="53">
        <f t="shared" si="241"/>
        <v>0</v>
      </c>
      <c r="T217" s="53">
        <f t="shared" si="242"/>
        <v>0</v>
      </c>
      <c r="U217" s="53">
        <f t="shared" si="243"/>
        <v>0</v>
      </c>
      <c r="V217" s="53">
        <f t="shared" si="244"/>
        <v>0</v>
      </c>
      <c r="W217" s="53">
        <f t="shared" si="245"/>
        <v>0</v>
      </c>
      <c r="X217" s="53">
        <f t="shared" si="246"/>
        <v>0</v>
      </c>
      <c r="Y217" s="53">
        <f t="shared" si="247"/>
        <v>0</v>
      </c>
      <c r="Z217" s="53">
        <f t="shared" si="248"/>
        <v>0</v>
      </c>
      <c r="AA217" s="53">
        <f t="shared" si="249"/>
        <v>0</v>
      </c>
      <c r="AB217" s="53">
        <f t="shared" si="250"/>
        <v>0</v>
      </c>
      <c r="AC217" s="53">
        <f t="shared" si="251"/>
        <v>0</v>
      </c>
      <c r="AD217" s="53">
        <f t="shared" si="252"/>
        <v>0</v>
      </c>
      <c r="AE217" s="53">
        <f t="shared" si="253"/>
        <v>0</v>
      </c>
      <c r="AF217" s="53">
        <f t="shared" si="254"/>
        <v>0</v>
      </c>
      <c r="AG217" s="53">
        <f t="shared" si="255"/>
        <v>0</v>
      </c>
      <c r="AH217" s="53">
        <f t="shared" si="256"/>
        <v>0</v>
      </c>
      <c r="AI217" s="53">
        <f t="shared" si="257"/>
        <v>0</v>
      </c>
      <c r="AJ217" s="53">
        <f t="shared" si="258"/>
        <v>0</v>
      </c>
      <c r="AK217" s="53">
        <f t="shared" si="259"/>
        <v>0</v>
      </c>
      <c r="AL217" s="53">
        <f t="shared" si="260"/>
        <v>0</v>
      </c>
      <c r="AM217" s="53">
        <f t="shared" si="261"/>
        <v>0</v>
      </c>
      <c r="AN217" s="53">
        <f t="shared" si="262"/>
        <v>0</v>
      </c>
      <c r="AO217" s="53">
        <f t="shared" si="263"/>
        <v>0</v>
      </c>
      <c r="AP217" s="53">
        <f t="shared" si="264"/>
        <v>0</v>
      </c>
      <c r="AQ217" s="53">
        <f t="shared" si="265"/>
        <v>0</v>
      </c>
      <c r="AR217" s="53">
        <f t="shared" si="266"/>
        <v>0</v>
      </c>
      <c r="AS217" s="53"/>
    </row>
    <row r="218" spans="1:45" s="52" customFormat="1" ht="15" x14ac:dyDescent="0.25">
      <c r="A218" s="52">
        <v>79</v>
      </c>
      <c r="B218" s="37" t="s">
        <v>50</v>
      </c>
      <c r="C218" s="37" t="s">
        <v>116</v>
      </c>
      <c r="D218" s="58">
        <v>3</v>
      </c>
      <c r="E218" s="53">
        <f t="shared" si="227"/>
        <v>0</v>
      </c>
      <c r="F218" s="53">
        <f t="shared" si="228"/>
        <v>0</v>
      </c>
      <c r="G218" s="53">
        <f t="shared" si="229"/>
        <v>0</v>
      </c>
      <c r="H218" s="53">
        <f t="shared" si="230"/>
        <v>0</v>
      </c>
      <c r="I218" s="53">
        <f t="shared" si="231"/>
        <v>0</v>
      </c>
      <c r="J218" s="53">
        <f t="shared" si="232"/>
        <v>0</v>
      </c>
      <c r="K218" s="53">
        <f t="shared" si="233"/>
        <v>0</v>
      </c>
      <c r="L218" s="53">
        <f t="shared" si="234"/>
        <v>0</v>
      </c>
      <c r="M218" s="53">
        <f t="shared" si="235"/>
        <v>0</v>
      </c>
      <c r="N218" s="53">
        <f t="shared" si="236"/>
        <v>0</v>
      </c>
      <c r="O218" s="53">
        <f t="shared" si="237"/>
        <v>0</v>
      </c>
      <c r="P218" s="53">
        <f t="shared" si="238"/>
        <v>0</v>
      </c>
      <c r="Q218" s="53">
        <f t="shared" si="239"/>
        <v>0</v>
      </c>
      <c r="R218" s="53">
        <f t="shared" si="240"/>
        <v>0</v>
      </c>
      <c r="S218" s="53">
        <f t="shared" si="241"/>
        <v>0</v>
      </c>
      <c r="T218" s="53">
        <f t="shared" si="242"/>
        <v>0</v>
      </c>
      <c r="U218" s="53">
        <f t="shared" si="243"/>
        <v>0</v>
      </c>
      <c r="V218" s="53">
        <f t="shared" si="244"/>
        <v>0</v>
      </c>
      <c r="W218" s="53">
        <f t="shared" si="245"/>
        <v>0</v>
      </c>
      <c r="X218" s="53">
        <f t="shared" si="246"/>
        <v>0</v>
      </c>
      <c r="Y218" s="53">
        <f t="shared" si="247"/>
        <v>0</v>
      </c>
      <c r="Z218" s="53">
        <f t="shared" si="248"/>
        <v>0</v>
      </c>
      <c r="AA218" s="53">
        <f t="shared" si="249"/>
        <v>0</v>
      </c>
      <c r="AB218" s="53">
        <f t="shared" si="250"/>
        <v>0</v>
      </c>
      <c r="AC218" s="53">
        <f t="shared" si="251"/>
        <v>0</v>
      </c>
      <c r="AD218" s="53">
        <f t="shared" si="252"/>
        <v>0</v>
      </c>
      <c r="AE218" s="53">
        <f t="shared" si="253"/>
        <v>0</v>
      </c>
      <c r="AF218" s="53">
        <f t="shared" si="254"/>
        <v>0</v>
      </c>
      <c r="AG218" s="53">
        <f t="shared" si="255"/>
        <v>0</v>
      </c>
      <c r="AH218" s="53">
        <f t="shared" si="256"/>
        <v>0</v>
      </c>
      <c r="AI218" s="53">
        <f t="shared" si="257"/>
        <v>0</v>
      </c>
      <c r="AJ218" s="53">
        <f t="shared" si="258"/>
        <v>0</v>
      </c>
      <c r="AK218" s="53">
        <f t="shared" si="259"/>
        <v>0</v>
      </c>
      <c r="AL218" s="53">
        <f t="shared" si="260"/>
        <v>0</v>
      </c>
      <c r="AM218" s="53">
        <f t="shared" si="261"/>
        <v>0</v>
      </c>
      <c r="AN218" s="53">
        <f t="shared" si="262"/>
        <v>0</v>
      </c>
      <c r="AO218" s="53">
        <f t="shared" si="263"/>
        <v>0</v>
      </c>
      <c r="AP218" s="53">
        <f t="shared" si="264"/>
        <v>0</v>
      </c>
      <c r="AQ218" s="53">
        <f t="shared" si="265"/>
        <v>0</v>
      </c>
      <c r="AR218" s="53">
        <f t="shared" si="266"/>
        <v>0</v>
      </c>
      <c r="AS218" s="53"/>
    </row>
    <row r="219" spans="1:45" s="52" customFormat="1" ht="15" x14ac:dyDescent="0.25">
      <c r="A219" s="52">
        <v>80</v>
      </c>
      <c r="B219" s="37" t="s">
        <v>50</v>
      </c>
      <c r="C219" s="37" t="s">
        <v>117</v>
      </c>
      <c r="D219" s="58">
        <v>3</v>
      </c>
      <c r="E219" s="53">
        <f t="shared" si="227"/>
        <v>0</v>
      </c>
      <c r="F219" s="53">
        <f t="shared" si="228"/>
        <v>0</v>
      </c>
      <c r="G219" s="53">
        <f t="shared" si="229"/>
        <v>0</v>
      </c>
      <c r="H219" s="53">
        <f t="shared" si="230"/>
        <v>0</v>
      </c>
      <c r="I219" s="53">
        <f t="shared" si="231"/>
        <v>0</v>
      </c>
      <c r="J219" s="53">
        <f t="shared" si="232"/>
        <v>0</v>
      </c>
      <c r="K219" s="53">
        <f t="shared" si="233"/>
        <v>0</v>
      </c>
      <c r="L219" s="53">
        <f t="shared" si="234"/>
        <v>0</v>
      </c>
      <c r="M219" s="53">
        <f t="shared" si="235"/>
        <v>0</v>
      </c>
      <c r="N219" s="53">
        <f t="shared" si="236"/>
        <v>0</v>
      </c>
      <c r="O219" s="53">
        <f t="shared" si="237"/>
        <v>0</v>
      </c>
      <c r="P219" s="53">
        <f t="shared" si="238"/>
        <v>0</v>
      </c>
      <c r="Q219" s="53">
        <f t="shared" si="239"/>
        <v>0</v>
      </c>
      <c r="R219" s="53">
        <f t="shared" si="240"/>
        <v>0</v>
      </c>
      <c r="S219" s="53">
        <f t="shared" si="241"/>
        <v>0</v>
      </c>
      <c r="T219" s="53">
        <f t="shared" si="242"/>
        <v>0</v>
      </c>
      <c r="U219" s="53">
        <f t="shared" si="243"/>
        <v>0</v>
      </c>
      <c r="V219" s="53">
        <f t="shared" si="244"/>
        <v>0</v>
      </c>
      <c r="W219" s="53">
        <f t="shared" si="245"/>
        <v>0</v>
      </c>
      <c r="X219" s="53">
        <f t="shared" si="246"/>
        <v>0</v>
      </c>
      <c r="Y219" s="53">
        <f t="shared" si="247"/>
        <v>0</v>
      </c>
      <c r="Z219" s="53">
        <f t="shared" si="248"/>
        <v>0</v>
      </c>
      <c r="AA219" s="53">
        <f t="shared" si="249"/>
        <v>0</v>
      </c>
      <c r="AB219" s="53">
        <f t="shared" si="250"/>
        <v>0</v>
      </c>
      <c r="AC219" s="53">
        <f t="shared" si="251"/>
        <v>0</v>
      </c>
      <c r="AD219" s="53">
        <f t="shared" si="252"/>
        <v>0</v>
      </c>
      <c r="AE219" s="53">
        <f t="shared" si="253"/>
        <v>0</v>
      </c>
      <c r="AF219" s="53">
        <f t="shared" si="254"/>
        <v>0</v>
      </c>
      <c r="AG219" s="53">
        <f t="shared" si="255"/>
        <v>0</v>
      </c>
      <c r="AH219" s="53">
        <f t="shared" si="256"/>
        <v>0</v>
      </c>
      <c r="AI219" s="53">
        <f t="shared" si="257"/>
        <v>0</v>
      </c>
      <c r="AJ219" s="53">
        <f t="shared" si="258"/>
        <v>0</v>
      </c>
      <c r="AK219" s="53">
        <f t="shared" si="259"/>
        <v>0</v>
      </c>
      <c r="AL219" s="53">
        <f t="shared" si="260"/>
        <v>0</v>
      </c>
      <c r="AM219" s="53">
        <f t="shared" si="261"/>
        <v>0</v>
      </c>
      <c r="AN219" s="53">
        <f t="shared" si="262"/>
        <v>0</v>
      </c>
      <c r="AO219" s="53">
        <f t="shared" si="263"/>
        <v>0</v>
      </c>
      <c r="AP219" s="53">
        <f t="shared" si="264"/>
        <v>0</v>
      </c>
      <c r="AQ219" s="53">
        <f t="shared" si="265"/>
        <v>0</v>
      </c>
      <c r="AR219" s="53">
        <f t="shared" si="266"/>
        <v>0</v>
      </c>
      <c r="AS219" s="53"/>
    </row>
    <row r="220" spans="1:45" s="52" customFormat="1" ht="15" x14ac:dyDescent="0.25">
      <c r="A220" s="52">
        <v>81</v>
      </c>
      <c r="B220" s="37" t="s">
        <v>48</v>
      </c>
      <c r="C220" s="37" t="s">
        <v>118</v>
      </c>
      <c r="D220" s="58">
        <v>3</v>
      </c>
      <c r="E220" s="53">
        <f t="shared" si="227"/>
        <v>0</v>
      </c>
      <c r="F220" s="53">
        <f t="shared" si="228"/>
        <v>0</v>
      </c>
      <c r="G220" s="53">
        <f t="shared" si="229"/>
        <v>0</v>
      </c>
      <c r="H220" s="53">
        <f t="shared" si="230"/>
        <v>0</v>
      </c>
      <c r="I220" s="53">
        <f t="shared" si="231"/>
        <v>0</v>
      </c>
      <c r="J220" s="53">
        <f t="shared" si="232"/>
        <v>0</v>
      </c>
      <c r="K220" s="53">
        <f t="shared" si="233"/>
        <v>0</v>
      </c>
      <c r="L220" s="53">
        <f t="shared" si="234"/>
        <v>0</v>
      </c>
      <c r="M220" s="53">
        <f t="shared" si="235"/>
        <v>0</v>
      </c>
      <c r="N220" s="53">
        <f t="shared" si="236"/>
        <v>0</v>
      </c>
      <c r="O220" s="53">
        <f t="shared" si="237"/>
        <v>0</v>
      </c>
      <c r="P220" s="53">
        <f t="shared" si="238"/>
        <v>0</v>
      </c>
      <c r="Q220" s="53">
        <f t="shared" si="239"/>
        <v>0</v>
      </c>
      <c r="R220" s="53">
        <f t="shared" si="240"/>
        <v>0</v>
      </c>
      <c r="S220" s="53">
        <f t="shared" si="241"/>
        <v>0</v>
      </c>
      <c r="T220" s="53">
        <f t="shared" si="242"/>
        <v>0</v>
      </c>
      <c r="U220" s="53">
        <f t="shared" si="243"/>
        <v>0</v>
      </c>
      <c r="V220" s="53">
        <f t="shared" si="244"/>
        <v>0</v>
      </c>
      <c r="W220" s="53">
        <f t="shared" si="245"/>
        <v>0</v>
      </c>
      <c r="X220" s="53">
        <f t="shared" si="246"/>
        <v>0</v>
      </c>
      <c r="Y220" s="53">
        <f t="shared" si="247"/>
        <v>0</v>
      </c>
      <c r="Z220" s="53">
        <f t="shared" si="248"/>
        <v>0</v>
      </c>
      <c r="AA220" s="53">
        <f t="shared" si="249"/>
        <v>0</v>
      </c>
      <c r="AB220" s="53">
        <f t="shared" si="250"/>
        <v>0</v>
      </c>
      <c r="AC220" s="53">
        <f t="shared" si="251"/>
        <v>0</v>
      </c>
      <c r="AD220" s="53">
        <f t="shared" si="252"/>
        <v>0</v>
      </c>
      <c r="AE220" s="53">
        <f t="shared" si="253"/>
        <v>0</v>
      </c>
      <c r="AF220" s="53">
        <f t="shared" si="254"/>
        <v>0</v>
      </c>
      <c r="AG220" s="53">
        <f t="shared" si="255"/>
        <v>0</v>
      </c>
      <c r="AH220" s="53">
        <f t="shared" si="256"/>
        <v>0</v>
      </c>
      <c r="AI220" s="53">
        <f t="shared" si="257"/>
        <v>0</v>
      </c>
      <c r="AJ220" s="53">
        <f t="shared" si="258"/>
        <v>0</v>
      </c>
      <c r="AK220" s="53">
        <f t="shared" si="259"/>
        <v>0</v>
      </c>
      <c r="AL220" s="53">
        <f t="shared" si="260"/>
        <v>0</v>
      </c>
      <c r="AM220" s="53">
        <f t="shared" si="261"/>
        <v>0</v>
      </c>
      <c r="AN220" s="53">
        <f t="shared" si="262"/>
        <v>0</v>
      </c>
      <c r="AO220" s="53">
        <f t="shared" si="263"/>
        <v>0</v>
      </c>
      <c r="AP220" s="53">
        <f t="shared" si="264"/>
        <v>0</v>
      </c>
      <c r="AQ220" s="53">
        <f t="shared" si="265"/>
        <v>0</v>
      </c>
      <c r="AR220" s="53">
        <f t="shared" si="266"/>
        <v>0</v>
      </c>
      <c r="AS220" s="53"/>
    </row>
    <row r="221" spans="1:45" s="52" customFormat="1" ht="15" x14ac:dyDescent="0.25">
      <c r="A221" s="52">
        <v>82</v>
      </c>
      <c r="B221" s="37" t="s">
        <v>50</v>
      </c>
      <c r="C221" s="37" t="s">
        <v>119</v>
      </c>
      <c r="D221" s="58">
        <v>3</v>
      </c>
      <c r="E221" s="53">
        <f t="shared" si="227"/>
        <v>0</v>
      </c>
      <c r="F221" s="53">
        <f t="shared" si="228"/>
        <v>0</v>
      </c>
      <c r="G221" s="53">
        <f t="shared" si="229"/>
        <v>0</v>
      </c>
      <c r="H221" s="53">
        <f t="shared" si="230"/>
        <v>0</v>
      </c>
      <c r="I221" s="53">
        <f t="shared" si="231"/>
        <v>0</v>
      </c>
      <c r="J221" s="53">
        <f t="shared" si="232"/>
        <v>0</v>
      </c>
      <c r="K221" s="53">
        <f t="shared" si="233"/>
        <v>0</v>
      </c>
      <c r="L221" s="53">
        <f t="shared" si="234"/>
        <v>0</v>
      </c>
      <c r="M221" s="53">
        <f t="shared" si="235"/>
        <v>0</v>
      </c>
      <c r="N221" s="53">
        <f t="shared" si="236"/>
        <v>0</v>
      </c>
      <c r="O221" s="53">
        <f t="shared" si="237"/>
        <v>0</v>
      </c>
      <c r="P221" s="53">
        <f t="shared" si="238"/>
        <v>0</v>
      </c>
      <c r="Q221" s="53">
        <f t="shared" si="239"/>
        <v>0</v>
      </c>
      <c r="R221" s="53">
        <f t="shared" si="240"/>
        <v>0</v>
      </c>
      <c r="S221" s="53">
        <f t="shared" si="241"/>
        <v>0</v>
      </c>
      <c r="T221" s="53">
        <f t="shared" si="242"/>
        <v>0</v>
      </c>
      <c r="U221" s="53">
        <f t="shared" si="243"/>
        <v>0</v>
      </c>
      <c r="V221" s="53">
        <f t="shared" si="244"/>
        <v>0</v>
      </c>
      <c r="W221" s="53">
        <f t="shared" si="245"/>
        <v>0</v>
      </c>
      <c r="X221" s="53">
        <f t="shared" si="246"/>
        <v>0</v>
      </c>
      <c r="Y221" s="53">
        <f t="shared" si="247"/>
        <v>0</v>
      </c>
      <c r="Z221" s="53">
        <f t="shared" si="248"/>
        <v>0</v>
      </c>
      <c r="AA221" s="53">
        <f t="shared" si="249"/>
        <v>0</v>
      </c>
      <c r="AB221" s="53">
        <f t="shared" si="250"/>
        <v>0</v>
      </c>
      <c r="AC221" s="53">
        <f t="shared" si="251"/>
        <v>0</v>
      </c>
      <c r="AD221" s="53">
        <f t="shared" si="252"/>
        <v>0</v>
      </c>
      <c r="AE221" s="53">
        <f t="shared" si="253"/>
        <v>0</v>
      </c>
      <c r="AF221" s="53">
        <f t="shared" si="254"/>
        <v>0</v>
      </c>
      <c r="AG221" s="53">
        <f t="shared" si="255"/>
        <v>0</v>
      </c>
      <c r="AH221" s="53">
        <f t="shared" si="256"/>
        <v>0</v>
      </c>
      <c r="AI221" s="53">
        <f t="shared" si="257"/>
        <v>0</v>
      </c>
      <c r="AJ221" s="53">
        <f t="shared" si="258"/>
        <v>0</v>
      </c>
      <c r="AK221" s="53">
        <f t="shared" si="259"/>
        <v>0</v>
      </c>
      <c r="AL221" s="53">
        <f t="shared" si="260"/>
        <v>0</v>
      </c>
      <c r="AM221" s="53">
        <f t="shared" si="261"/>
        <v>0</v>
      </c>
      <c r="AN221" s="53">
        <f t="shared" si="262"/>
        <v>0</v>
      </c>
      <c r="AO221" s="53">
        <f t="shared" si="263"/>
        <v>0</v>
      </c>
      <c r="AP221" s="53">
        <f t="shared" si="264"/>
        <v>0</v>
      </c>
      <c r="AQ221" s="53">
        <f t="shared" si="265"/>
        <v>0</v>
      </c>
      <c r="AR221" s="53">
        <f t="shared" si="266"/>
        <v>0</v>
      </c>
      <c r="AS221" s="53"/>
    </row>
    <row r="222" spans="1:45" s="52" customFormat="1" ht="15" x14ac:dyDescent="0.25">
      <c r="A222" s="52">
        <v>83</v>
      </c>
      <c r="B222" s="37" t="s">
        <v>47</v>
      </c>
      <c r="C222" s="37" t="s">
        <v>120</v>
      </c>
      <c r="D222" s="58">
        <v>3</v>
      </c>
      <c r="E222" s="53">
        <f t="shared" si="227"/>
        <v>0</v>
      </c>
      <c r="F222" s="53">
        <f t="shared" si="228"/>
        <v>0</v>
      </c>
      <c r="G222" s="53">
        <f t="shared" si="229"/>
        <v>0</v>
      </c>
      <c r="H222" s="53">
        <f t="shared" si="230"/>
        <v>0</v>
      </c>
      <c r="I222" s="53">
        <f t="shared" si="231"/>
        <v>0</v>
      </c>
      <c r="J222" s="53">
        <f t="shared" si="232"/>
        <v>0</v>
      </c>
      <c r="K222" s="53">
        <f t="shared" si="233"/>
        <v>0</v>
      </c>
      <c r="L222" s="53">
        <f t="shared" si="234"/>
        <v>0</v>
      </c>
      <c r="M222" s="53">
        <f t="shared" si="235"/>
        <v>0</v>
      </c>
      <c r="N222" s="53">
        <f t="shared" si="236"/>
        <v>0</v>
      </c>
      <c r="O222" s="53">
        <f t="shared" si="237"/>
        <v>0</v>
      </c>
      <c r="P222" s="53">
        <f t="shared" si="238"/>
        <v>0</v>
      </c>
      <c r="Q222" s="53">
        <f t="shared" si="239"/>
        <v>0</v>
      </c>
      <c r="R222" s="53">
        <f t="shared" si="240"/>
        <v>0</v>
      </c>
      <c r="S222" s="53">
        <f t="shared" si="241"/>
        <v>0</v>
      </c>
      <c r="T222" s="53">
        <f t="shared" si="242"/>
        <v>0</v>
      </c>
      <c r="U222" s="53">
        <f t="shared" si="243"/>
        <v>0</v>
      </c>
      <c r="V222" s="53">
        <f t="shared" si="244"/>
        <v>0</v>
      </c>
      <c r="W222" s="53">
        <f t="shared" si="245"/>
        <v>0</v>
      </c>
      <c r="X222" s="53">
        <f t="shared" si="246"/>
        <v>0</v>
      </c>
      <c r="Y222" s="53">
        <f t="shared" si="247"/>
        <v>0</v>
      </c>
      <c r="Z222" s="53">
        <f t="shared" si="248"/>
        <v>0</v>
      </c>
      <c r="AA222" s="53">
        <f t="shared" si="249"/>
        <v>0</v>
      </c>
      <c r="AB222" s="53">
        <f t="shared" si="250"/>
        <v>0</v>
      </c>
      <c r="AC222" s="53">
        <f t="shared" si="251"/>
        <v>0</v>
      </c>
      <c r="AD222" s="53">
        <f t="shared" si="252"/>
        <v>0</v>
      </c>
      <c r="AE222" s="53">
        <f t="shared" si="253"/>
        <v>0</v>
      </c>
      <c r="AF222" s="53">
        <f t="shared" si="254"/>
        <v>0</v>
      </c>
      <c r="AG222" s="53">
        <f t="shared" si="255"/>
        <v>0</v>
      </c>
      <c r="AH222" s="53">
        <f t="shared" si="256"/>
        <v>0</v>
      </c>
      <c r="AI222" s="53">
        <f t="shared" si="257"/>
        <v>0</v>
      </c>
      <c r="AJ222" s="53">
        <f t="shared" si="258"/>
        <v>0</v>
      </c>
      <c r="AK222" s="53">
        <f t="shared" si="259"/>
        <v>0</v>
      </c>
      <c r="AL222" s="53">
        <f t="shared" si="260"/>
        <v>0</v>
      </c>
      <c r="AM222" s="53">
        <f t="shared" si="261"/>
        <v>0</v>
      </c>
      <c r="AN222" s="53">
        <f t="shared" si="262"/>
        <v>0</v>
      </c>
      <c r="AO222" s="53">
        <f t="shared" si="263"/>
        <v>0</v>
      </c>
      <c r="AP222" s="53">
        <f t="shared" si="264"/>
        <v>0</v>
      </c>
      <c r="AQ222" s="53">
        <f t="shared" si="265"/>
        <v>0</v>
      </c>
      <c r="AR222" s="53">
        <f t="shared" si="266"/>
        <v>0</v>
      </c>
      <c r="AS222" s="53"/>
    </row>
    <row r="223" spans="1:45" s="52" customFormat="1" ht="15" x14ac:dyDescent="0.25">
      <c r="A223" s="52">
        <v>84</v>
      </c>
      <c r="B223" s="37" t="s">
        <v>59</v>
      </c>
      <c r="C223" s="37" t="s">
        <v>121</v>
      </c>
      <c r="D223" s="58">
        <v>3</v>
      </c>
      <c r="E223" s="53">
        <f t="shared" si="227"/>
        <v>0</v>
      </c>
      <c r="F223" s="53">
        <f t="shared" si="228"/>
        <v>0</v>
      </c>
      <c r="G223" s="53">
        <f t="shared" si="229"/>
        <v>0</v>
      </c>
      <c r="H223" s="53">
        <f t="shared" si="230"/>
        <v>0</v>
      </c>
      <c r="I223" s="53">
        <f t="shared" si="231"/>
        <v>0</v>
      </c>
      <c r="J223" s="53">
        <f t="shared" si="232"/>
        <v>0</v>
      </c>
      <c r="K223" s="53">
        <f t="shared" si="233"/>
        <v>0</v>
      </c>
      <c r="L223" s="53">
        <f t="shared" si="234"/>
        <v>0</v>
      </c>
      <c r="M223" s="53">
        <f t="shared" si="235"/>
        <v>0</v>
      </c>
      <c r="N223" s="53">
        <f t="shared" si="236"/>
        <v>0</v>
      </c>
      <c r="O223" s="53">
        <f t="shared" si="237"/>
        <v>0</v>
      </c>
      <c r="P223" s="53">
        <f t="shared" si="238"/>
        <v>0</v>
      </c>
      <c r="Q223" s="53">
        <f t="shared" si="239"/>
        <v>0</v>
      </c>
      <c r="R223" s="53">
        <f t="shared" si="240"/>
        <v>0</v>
      </c>
      <c r="S223" s="53">
        <f t="shared" si="241"/>
        <v>0</v>
      </c>
      <c r="T223" s="53">
        <f t="shared" si="242"/>
        <v>0</v>
      </c>
      <c r="U223" s="53">
        <f t="shared" si="243"/>
        <v>0</v>
      </c>
      <c r="V223" s="53">
        <f t="shared" si="244"/>
        <v>0</v>
      </c>
      <c r="W223" s="53">
        <f t="shared" si="245"/>
        <v>0</v>
      </c>
      <c r="X223" s="53">
        <f t="shared" si="246"/>
        <v>0</v>
      </c>
      <c r="Y223" s="53">
        <f t="shared" si="247"/>
        <v>0</v>
      </c>
      <c r="Z223" s="53">
        <f t="shared" si="248"/>
        <v>0</v>
      </c>
      <c r="AA223" s="53">
        <f t="shared" si="249"/>
        <v>0</v>
      </c>
      <c r="AB223" s="53">
        <f t="shared" si="250"/>
        <v>0</v>
      </c>
      <c r="AC223" s="53">
        <f t="shared" si="251"/>
        <v>0</v>
      </c>
      <c r="AD223" s="53">
        <f t="shared" si="252"/>
        <v>0</v>
      </c>
      <c r="AE223" s="53">
        <f t="shared" si="253"/>
        <v>0</v>
      </c>
      <c r="AF223" s="53">
        <f t="shared" si="254"/>
        <v>0</v>
      </c>
      <c r="AG223" s="53">
        <f t="shared" si="255"/>
        <v>0</v>
      </c>
      <c r="AH223" s="53">
        <f t="shared" si="256"/>
        <v>0</v>
      </c>
      <c r="AI223" s="53">
        <f t="shared" si="257"/>
        <v>0</v>
      </c>
      <c r="AJ223" s="53">
        <f t="shared" si="258"/>
        <v>0</v>
      </c>
      <c r="AK223" s="53">
        <f t="shared" si="259"/>
        <v>0</v>
      </c>
      <c r="AL223" s="53">
        <f t="shared" si="260"/>
        <v>0</v>
      </c>
      <c r="AM223" s="53">
        <f t="shared" si="261"/>
        <v>0</v>
      </c>
      <c r="AN223" s="53">
        <f t="shared" si="262"/>
        <v>0</v>
      </c>
      <c r="AO223" s="53">
        <f t="shared" si="263"/>
        <v>0</v>
      </c>
      <c r="AP223" s="53">
        <f t="shared" si="264"/>
        <v>0</v>
      </c>
      <c r="AQ223" s="53">
        <f t="shared" si="265"/>
        <v>0</v>
      </c>
      <c r="AR223" s="53">
        <f t="shared" si="266"/>
        <v>0</v>
      </c>
      <c r="AS223" s="53"/>
    </row>
    <row r="224" spans="1:45" s="52" customFormat="1" ht="15" x14ac:dyDescent="0.25">
      <c r="A224" s="52">
        <v>85</v>
      </c>
      <c r="B224" s="37" t="s">
        <v>50</v>
      </c>
      <c r="C224" s="37" t="s">
        <v>122</v>
      </c>
      <c r="D224" s="58">
        <v>3</v>
      </c>
      <c r="E224" s="53">
        <f t="shared" si="227"/>
        <v>0</v>
      </c>
      <c r="F224" s="53">
        <f t="shared" si="228"/>
        <v>0</v>
      </c>
      <c r="G224" s="53">
        <f t="shared" si="229"/>
        <v>0</v>
      </c>
      <c r="H224" s="53">
        <f t="shared" si="230"/>
        <v>0</v>
      </c>
      <c r="I224" s="53">
        <f t="shared" si="231"/>
        <v>0</v>
      </c>
      <c r="J224" s="53">
        <f t="shared" si="232"/>
        <v>0</v>
      </c>
      <c r="K224" s="53">
        <f t="shared" si="233"/>
        <v>0</v>
      </c>
      <c r="L224" s="53">
        <f t="shared" si="234"/>
        <v>0</v>
      </c>
      <c r="M224" s="53">
        <f t="shared" si="235"/>
        <v>0</v>
      </c>
      <c r="N224" s="53">
        <f t="shared" si="236"/>
        <v>0</v>
      </c>
      <c r="O224" s="53">
        <f t="shared" si="237"/>
        <v>0</v>
      </c>
      <c r="P224" s="53">
        <f t="shared" si="238"/>
        <v>0</v>
      </c>
      <c r="Q224" s="53">
        <f t="shared" si="239"/>
        <v>0</v>
      </c>
      <c r="R224" s="53">
        <f t="shared" si="240"/>
        <v>0</v>
      </c>
      <c r="S224" s="53">
        <f t="shared" si="241"/>
        <v>0</v>
      </c>
      <c r="T224" s="53">
        <f t="shared" si="242"/>
        <v>0</v>
      </c>
      <c r="U224" s="53">
        <f t="shared" si="243"/>
        <v>0</v>
      </c>
      <c r="V224" s="53">
        <f t="shared" si="244"/>
        <v>0</v>
      </c>
      <c r="W224" s="53">
        <f t="shared" si="245"/>
        <v>0</v>
      </c>
      <c r="X224" s="53">
        <f t="shared" si="246"/>
        <v>0</v>
      </c>
      <c r="Y224" s="53">
        <f t="shared" si="247"/>
        <v>0</v>
      </c>
      <c r="Z224" s="53">
        <f t="shared" si="248"/>
        <v>0</v>
      </c>
      <c r="AA224" s="53">
        <f t="shared" si="249"/>
        <v>0</v>
      </c>
      <c r="AB224" s="53">
        <f t="shared" si="250"/>
        <v>0</v>
      </c>
      <c r="AC224" s="53">
        <f t="shared" si="251"/>
        <v>0</v>
      </c>
      <c r="AD224" s="53">
        <f t="shared" si="252"/>
        <v>0</v>
      </c>
      <c r="AE224" s="53">
        <f t="shared" si="253"/>
        <v>0</v>
      </c>
      <c r="AF224" s="53">
        <f t="shared" si="254"/>
        <v>0</v>
      </c>
      <c r="AG224" s="53">
        <f t="shared" si="255"/>
        <v>0</v>
      </c>
      <c r="AH224" s="53">
        <f t="shared" si="256"/>
        <v>0</v>
      </c>
      <c r="AI224" s="53">
        <f t="shared" si="257"/>
        <v>0</v>
      </c>
      <c r="AJ224" s="53">
        <f t="shared" si="258"/>
        <v>0</v>
      </c>
      <c r="AK224" s="53">
        <f t="shared" si="259"/>
        <v>0</v>
      </c>
      <c r="AL224" s="53">
        <f t="shared" si="260"/>
        <v>0</v>
      </c>
      <c r="AM224" s="53">
        <f t="shared" si="261"/>
        <v>0</v>
      </c>
      <c r="AN224" s="53">
        <f t="shared" si="262"/>
        <v>0</v>
      </c>
      <c r="AO224" s="53">
        <f t="shared" si="263"/>
        <v>0</v>
      </c>
      <c r="AP224" s="53">
        <f t="shared" si="264"/>
        <v>0</v>
      </c>
      <c r="AQ224" s="53">
        <f t="shared" si="265"/>
        <v>0</v>
      </c>
      <c r="AR224" s="53">
        <f t="shared" si="266"/>
        <v>0</v>
      </c>
      <c r="AS224" s="53"/>
    </row>
    <row r="225" spans="1:45" s="52" customFormat="1" ht="15" x14ac:dyDescent="0.25">
      <c r="A225" s="52">
        <v>86</v>
      </c>
      <c r="B225" s="37" t="s">
        <v>59</v>
      </c>
      <c r="C225" s="37" t="s">
        <v>123</v>
      </c>
      <c r="D225" s="58">
        <v>3</v>
      </c>
      <c r="E225" s="53">
        <f t="shared" si="227"/>
        <v>0</v>
      </c>
      <c r="F225" s="53">
        <f t="shared" si="228"/>
        <v>0</v>
      </c>
      <c r="G225" s="53">
        <f t="shared" si="229"/>
        <v>0</v>
      </c>
      <c r="H225" s="53">
        <f t="shared" si="230"/>
        <v>0</v>
      </c>
      <c r="I225" s="53">
        <f t="shared" si="231"/>
        <v>0</v>
      </c>
      <c r="J225" s="53">
        <f t="shared" si="232"/>
        <v>0</v>
      </c>
      <c r="K225" s="53">
        <f t="shared" si="233"/>
        <v>0</v>
      </c>
      <c r="L225" s="53">
        <f t="shared" si="234"/>
        <v>0</v>
      </c>
      <c r="M225" s="53">
        <f t="shared" si="235"/>
        <v>0</v>
      </c>
      <c r="N225" s="53">
        <f t="shared" si="236"/>
        <v>0</v>
      </c>
      <c r="O225" s="53">
        <f t="shared" si="237"/>
        <v>0</v>
      </c>
      <c r="P225" s="53">
        <f t="shared" si="238"/>
        <v>0</v>
      </c>
      <c r="Q225" s="53">
        <f t="shared" si="239"/>
        <v>0</v>
      </c>
      <c r="R225" s="53">
        <f t="shared" si="240"/>
        <v>0</v>
      </c>
      <c r="S225" s="53">
        <f t="shared" si="241"/>
        <v>0</v>
      </c>
      <c r="T225" s="53">
        <f t="shared" si="242"/>
        <v>0</v>
      </c>
      <c r="U225" s="53">
        <f t="shared" si="243"/>
        <v>0</v>
      </c>
      <c r="V225" s="53">
        <f t="shared" si="244"/>
        <v>0</v>
      </c>
      <c r="W225" s="53">
        <f t="shared" si="245"/>
        <v>0</v>
      </c>
      <c r="X225" s="53">
        <f t="shared" si="246"/>
        <v>0</v>
      </c>
      <c r="Y225" s="53">
        <f t="shared" si="247"/>
        <v>0</v>
      </c>
      <c r="Z225" s="53">
        <f t="shared" si="248"/>
        <v>0</v>
      </c>
      <c r="AA225" s="53">
        <f t="shared" si="249"/>
        <v>0</v>
      </c>
      <c r="AB225" s="53">
        <f t="shared" si="250"/>
        <v>0</v>
      </c>
      <c r="AC225" s="53">
        <f t="shared" si="251"/>
        <v>0</v>
      </c>
      <c r="AD225" s="53">
        <f t="shared" si="252"/>
        <v>0</v>
      </c>
      <c r="AE225" s="53">
        <f t="shared" si="253"/>
        <v>0</v>
      </c>
      <c r="AF225" s="53">
        <f t="shared" si="254"/>
        <v>0</v>
      </c>
      <c r="AG225" s="53">
        <f t="shared" si="255"/>
        <v>0</v>
      </c>
      <c r="AH225" s="53">
        <f t="shared" si="256"/>
        <v>0</v>
      </c>
      <c r="AI225" s="53">
        <f t="shared" si="257"/>
        <v>0</v>
      </c>
      <c r="AJ225" s="53">
        <f t="shared" si="258"/>
        <v>0</v>
      </c>
      <c r="AK225" s="53">
        <f t="shared" si="259"/>
        <v>0</v>
      </c>
      <c r="AL225" s="53">
        <f t="shared" si="260"/>
        <v>0</v>
      </c>
      <c r="AM225" s="53">
        <f t="shared" si="261"/>
        <v>0</v>
      </c>
      <c r="AN225" s="53">
        <f t="shared" si="262"/>
        <v>0</v>
      </c>
      <c r="AO225" s="53">
        <f t="shared" si="263"/>
        <v>0</v>
      </c>
      <c r="AP225" s="53">
        <f t="shared" si="264"/>
        <v>0</v>
      </c>
      <c r="AQ225" s="53">
        <f t="shared" si="265"/>
        <v>0</v>
      </c>
      <c r="AR225" s="53">
        <f t="shared" si="266"/>
        <v>0</v>
      </c>
      <c r="AS225" s="53"/>
    </row>
    <row r="226" spans="1:45" s="52" customFormat="1" ht="15" x14ac:dyDescent="0.25">
      <c r="A226" s="52">
        <v>87</v>
      </c>
      <c r="B226" s="37" t="s">
        <v>48</v>
      </c>
      <c r="C226" s="37" t="s">
        <v>124</v>
      </c>
      <c r="D226" s="58">
        <v>3</v>
      </c>
      <c r="E226" s="53">
        <f t="shared" si="227"/>
        <v>0</v>
      </c>
      <c r="F226" s="53">
        <f t="shared" si="228"/>
        <v>0</v>
      </c>
      <c r="G226" s="53">
        <f t="shared" si="229"/>
        <v>0</v>
      </c>
      <c r="H226" s="53">
        <f t="shared" si="230"/>
        <v>0</v>
      </c>
      <c r="I226" s="53">
        <f t="shared" si="231"/>
        <v>0</v>
      </c>
      <c r="J226" s="53">
        <f t="shared" si="232"/>
        <v>0</v>
      </c>
      <c r="K226" s="53">
        <f t="shared" si="233"/>
        <v>0</v>
      </c>
      <c r="L226" s="53">
        <f t="shared" si="234"/>
        <v>0</v>
      </c>
      <c r="M226" s="53">
        <f t="shared" si="235"/>
        <v>0</v>
      </c>
      <c r="N226" s="53">
        <f t="shared" si="236"/>
        <v>0</v>
      </c>
      <c r="O226" s="53">
        <f t="shared" si="237"/>
        <v>0</v>
      </c>
      <c r="P226" s="53">
        <f t="shared" si="238"/>
        <v>0</v>
      </c>
      <c r="Q226" s="53">
        <f t="shared" si="239"/>
        <v>0</v>
      </c>
      <c r="R226" s="53">
        <f t="shared" si="240"/>
        <v>0</v>
      </c>
      <c r="S226" s="53">
        <f t="shared" si="241"/>
        <v>0</v>
      </c>
      <c r="T226" s="53">
        <f t="shared" si="242"/>
        <v>0</v>
      </c>
      <c r="U226" s="53">
        <f t="shared" si="243"/>
        <v>0</v>
      </c>
      <c r="V226" s="53">
        <f t="shared" si="244"/>
        <v>0</v>
      </c>
      <c r="W226" s="53">
        <f t="shared" si="245"/>
        <v>0</v>
      </c>
      <c r="X226" s="53">
        <f t="shared" si="246"/>
        <v>0</v>
      </c>
      <c r="Y226" s="53">
        <f t="shared" si="247"/>
        <v>0</v>
      </c>
      <c r="Z226" s="53">
        <f t="shared" si="248"/>
        <v>0</v>
      </c>
      <c r="AA226" s="53">
        <f t="shared" si="249"/>
        <v>0</v>
      </c>
      <c r="AB226" s="53">
        <f t="shared" si="250"/>
        <v>0</v>
      </c>
      <c r="AC226" s="53">
        <f t="shared" si="251"/>
        <v>0</v>
      </c>
      <c r="AD226" s="53">
        <f t="shared" si="252"/>
        <v>0</v>
      </c>
      <c r="AE226" s="53">
        <f t="shared" si="253"/>
        <v>0</v>
      </c>
      <c r="AF226" s="53">
        <f t="shared" si="254"/>
        <v>0</v>
      </c>
      <c r="AG226" s="53">
        <f t="shared" si="255"/>
        <v>0</v>
      </c>
      <c r="AH226" s="53">
        <f t="shared" si="256"/>
        <v>0</v>
      </c>
      <c r="AI226" s="53">
        <f t="shared" si="257"/>
        <v>0</v>
      </c>
      <c r="AJ226" s="53">
        <f t="shared" si="258"/>
        <v>0</v>
      </c>
      <c r="AK226" s="53">
        <f t="shared" si="259"/>
        <v>0</v>
      </c>
      <c r="AL226" s="53">
        <f t="shared" si="260"/>
        <v>0</v>
      </c>
      <c r="AM226" s="53">
        <f t="shared" si="261"/>
        <v>0</v>
      </c>
      <c r="AN226" s="53">
        <f t="shared" si="262"/>
        <v>0</v>
      </c>
      <c r="AO226" s="53">
        <f t="shared" si="263"/>
        <v>0</v>
      </c>
      <c r="AP226" s="53">
        <f t="shared" si="264"/>
        <v>0</v>
      </c>
      <c r="AQ226" s="53">
        <f t="shared" si="265"/>
        <v>0</v>
      </c>
      <c r="AR226" s="53">
        <f t="shared" si="266"/>
        <v>0</v>
      </c>
      <c r="AS226" s="53"/>
    </row>
    <row r="227" spans="1:45" s="52" customFormat="1" ht="15" x14ac:dyDescent="0.25">
      <c r="A227" s="52">
        <v>88</v>
      </c>
      <c r="B227" s="37" t="s">
        <v>59</v>
      </c>
      <c r="C227" s="37" t="s">
        <v>125</v>
      </c>
      <c r="D227" s="58">
        <v>3</v>
      </c>
      <c r="E227" s="53">
        <f t="shared" si="227"/>
        <v>0</v>
      </c>
      <c r="F227" s="53">
        <f t="shared" si="228"/>
        <v>0</v>
      </c>
      <c r="G227" s="53">
        <f t="shared" si="229"/>
        <v>0</v>
      </c>
      <c r="H227" s="53">
        <f t="shared" si="230"/>
        <v>0</v>
      </c>
      <c r="I227" s="53">
        <f t="shared" si="231"/>
        <v>0</v>
      </c>
      <c r="J227" s="53">
        <f t="shared" si="232"/>
        <v>0</v>
      </c>
      <c r="K227" s="53">
        <f t="shared" si="233"/>
        <v>0</v>
      </c>
      <c r="L227" s="53">
        <f t="shared" si="234"/>
        <v>0</v>
      </c>
      <c r="M227" s="53">
        <f t="shared" si="235"/>
        <v>0</v>
      </c>
      <c r="N227" s="53">
        <f t="shared" si="236"/>
        <v>0</v>
      </c>
      <c r="O227" s="53">
        <f t="shared" si="237"/>
        <v>0</v>
      </c>
      <c r="P227" s="53">
        <f t="shared" si="238"/>
        <v>0</v>
      </c>
      <c r="Q227" s="53">
        <f t="shared" si="239"/>
        <v>0</v>
      </c>
      <c r="R227" s="53">
        <f t="shared" si="240"/>
        <v>0</v>
      </c>
      <c r="S227" s="53">
        <f t="shared" si="241"/>
        <v>0</v>
      </c>
      <c r="T227" s="53">
        <f t="shared" si="242"/>
        <v>0</v>
      </c>
      <c r="U227" s="53">
        <f t="shared" si="243"/>
        <v>0</v>
      </c>
      <c r="V227" s="53">
        <f t="shared" si="244"/>
        <v>0</v>
      </c>
      <c r="W227" s="53">
        <f t="shared" si="245"/>
        <v>0</v>
      </c>
      <c r="X227" s="53">
        <f t="shared" si="246"/>
        <v>0</v>
      </c>
      <c r="Y227" s="53">
        <f t="shared" si="247"/>
        <v>0</v>
      </c>
      <c r="Z227" s="53">
        <f t="shared" si="248"/>
        <v>0</v>
      </c>
      <c r="AA227" s="53">
        <f t="shared" si="249"/>
        <v>0</v>
      </c>
      <c r="AB227" s="53">
        <f t="shared" si="250"/>
        <v>0</v>
      </c>
      <c r="AC227" s="53">
        <f t="shared" si="251"/>
        <v>0</v>
      </c>
      <c r="AD227" s="53">
        <f t="shared" si="252"/>
        <v>0</v>
      </c>
      <c r="AE227" s="53">
        <f t="shared" si="253"/>
        <v>0</v>
      </c>
      <c r="AF227" s="53">
        <f t="shared" si="254"/>
        <v>0</v>
      </c>
      <c r="AG227" s="53">
        <f t="shared" si="255"/>
        <v>0</v>
      </c>
      <c r="AH227" s="53">
        <f t="shared" si="256"/>
        <v>0</v>
      </c>
      <c r="AI227" s="53">
        <f t="shared" si="257"/>
        <v>0</v>
      </c>
      <c r="AJ227" s="53">
        <f t="shared" si="258"/>
        <v>0</v>
      </c>
      <c r="AK227" s="53">
        <f t="shared" si="259"/>
        <v>0</v>
      </c>
      <c r="AL227" s="53">
        <f t="shared" si="260"/>
        <v>0</v>
      </c>
      <c r="AM227" s="53">
        <f t="shared" si="261"/>
        <v>0</v>
      </c>
      <c r="AN227" s="53">
        <f t="shared" si="262"/>
        <v>0</v>
      </c>
      <c r="AO227" s="53">
        <f t="shared" si="263"/>
        <v>0</v>
      </c>
      <c r="AP227" s="53">
        <f t="shared" si="264"/>
        <v>0</v>
      </c>
      <c r="AQ227" s="53">
        <f t="shared" si="265"/>
        <v>0</v>
      </c>
      <c r="AR227" s="53">
        <f t="shared" si="266"/>
        <v>0</v>
      </c>
      <c r="AS227" s="53"/>
    </row>
    <row r="228" spans="1:45" s="52" customFormat="1" ht="15" x14ac:dyDescent="0.25">
      <c r="A228" s="52">
        <v>89</v>
      </c>
      <c r="B228" s="37" t="s">
        <v>59</v>
      </c>
      <c r="C228" s="37" t="s">
        <v>126</v>
      </c>
      <c r="D228" s="58">
        <v>3</v>
      </c>
      <c r="E228" s="53">
        <f t="shared" si="227"/>
        <v>0</v>
      </c>
      <c r="F228" s="53">
        <f t="shared" si="228"/>
        <v>0</v>
      </c>
      <c r="G228" s="53">
        <f t="shared" si="229"/>
        <v>0</v>
      </c>
      <c r="H228" s="53">
        <f t="shared" si="230"/>
        <v>0</v>
      </c>
      <c r="I228" s="53">
        <f t="shared" si="231"/>
        <v>0</v>
      </c>
      <c r="J228" s="53">
        <f t="shared" si="232"/>
        <v>0</v>
      </c>
      <c r="K228" s="53">
        <f t="shared" si="233"/>
        <v>0</v>
      </c>
      <c r="L228" s="53">
        <f t="shared" si="234"/>
        <v>0</v>
      </c>
      <c r="M228" s="53">
        <f t="shared" si="235"/>
        <v>0</v>
      </c>
      <c r="N228" s="53">
        <f t="shared" si="236"/>
        <v>0</v>
      </c>
      <c r="O228" s="53">
        <f t="shared" si="237"/>
        <v>0</v>
      </c>
      <c r="P228" s="53">
        <f t="shared" si="238"/>
        <v>0</v>
      </c>
      <c r="Q228" s="53">
        <f t="shared" si="239"/>
        <v>0</v>
      </c>
      <c r="R228" s="53">
        <f t="shared" si="240"/>
        <v>0</v>
      </c>
      <c r="S228" s="53">
        <f t="shared" si="241"/>
        <v>0</v>
      </c>
      <c r="T228" s="53">
        <f t="shared" si="242"/>
        <v>0</v>
      </c>
      <c r="U228" s="53">
        <f t="shared" si="243"/>
        <v>0</v>
      </c>
      <c r="V228" s="53">
        <f t="shared" si="244"/>
        <v>0</v>
      </c>
      <c r="W228" s="53">
        <f t="shared" si="245"/>
        <v>0</v>
      </c>
      <c r="X228" s="53">
        <f t="shared" si="246"/>
        <v>0</v>
      </c>
      <c r="Y228" s="53">
        <f t="shared" si="247"/>
        <v>0</v>
      </c>
      <c r="Z228" s="53">
        <f t="shared" si="248"/>
        <v>0</v>
      </c>
      <c r="AA228" s="53">
        <f t="shared" si="249"/>
        <v>0</v>
      </c>
      <c r="AB228" s="53">
        <f t="shared" si="250"/>
        <v>0</v>
      </c>
      <c r="AC228" s="53">
        <f t="shared" si="251"/>
        <v>0</v>
      </c>
      <c r="AD228" s="53">
        <f t="shared" si="252"/>
        <v>0</v>
      </c>
      <c r="AE228" s="53">
        <f t="shared" si="253"/>
        <v>0</v>
      </c>
      <c r="AF228" s="53">
        <f t="shared" si="254"/>
        <v>0</v>
      </c>
      <c r="AG228" s="53">
        <f t="shared" si="255"/>
        <v>0</v>
      </c>
      <c r="AH228" s="53">
        <f t="shared" si="256"/>
        <v>0</v>
      </c>
      <c r="AI228" s="53">
        <f t="shared" si="257"/>
        <v>0</v>
      </c>
      <c r="AJ228" s="53">
        <f t="shared" si="258"/>
        <v>0</v>
      </c>
      <c r="AK228" s="53">
        <f t="shared" si="259"/>
        <v>0</v>
      </c>
      <c r="AL228" s="53">
        <f t="shared" si="260"/>
        <v>0</v>
      </c>
      <c r="AM228" s="53">
        <f t="shared" si="261"/>
        <v>0</v>
      </c>
      <c r="AN228" s="53">
        <f t="shared" si="262"/>
        <v>0</v>
      </c>
      <c r="AO228" s="53">
        <f t="shared" si="263"/>
        <v>0</v>
      </c>
      <c r="AP228" s="53">
        <f t="shared" si="264"/>
        <v>0</v>
      </c>
      <c r="AQ228" s="53">
        <f t="shared" si="265"/>
        <v>0</v>
      </c>
      <c r="AR228" s="53">
        <f t="shared" si="266"/>
        <v>0</v>
      </c>
      <c r="AS228" s="53"/>
    </row>
    <row r="229" spans="1:45" s="52" customFormat="1" ht="15" x14ac:dyDescent="0.25">
      <c r="A229" s="52">
        <v>90</v>
      </c>
      <c r="B229" s="37" t="s">
        <v>48</v>
      </c>
      <c r="C229" s="37" t="s">
        <v>127</v>
      </c>
      <c r="D229" s="58">
        <v>3</v>
      </c>
      <c r="E229" s="53">
        <f t="shared" si="227"/>
        <v>0</v>
      </c>
      <c r="F229" s="53">
        <f t="shared" si="228"/>
        <v>0</v>
      </c>
      <c r="G229" s="53">
        <f t="shared" si="229"/>
        <v>0</v>
      </c>
      <c r="H229" s="53">
        <f t="shared" si="230"/>
        <v>0</v>
      </c>
      <c r="I229" s="53">
        <f t="shared" si="231"/>
        <v>0</v>
      </c>
      <c r="J229" s="53">
        <f t="shared" si="232"/>
        <v>0</v>
      </c>
      <c r="K229" s="53">
        <f t="shared" si="233"/>
        <v>0</v>
      </c>
      <c r="L229" s="53">
        <f t="shared" si="234"/>
        <v>0</v>
      </c>
      <c r="M229" s="53">
        <f t="shared" si="235"/>
        <v>0</v>
      </c>
      <c r="N229" s="53">
        <f t="shared" si="236"/>
        <v>0</v>
      </c>
      <c r="O229" s="53">
        <f t="shared" si="237"/>
        <v>0</v>
      </c>
      <c r="P229" s="53">
        <f t="shared" si="238"/>
        <v>0</v>
      </c>
      <c r="Q229" s="53">
        <f t="shared" si="239"/>
        <v>0</v>
      </c>
      <c r="R229" s="53">
        <f t="shared" si="240"/>
        <v>0</v>
      </c>
      <c r="S229" s="53">
        <f t="shared" si="241"/>
        <v>0</v>
      </c>
      <c r="T229" s="53">
        <f t="shared" si="242"/>
        <v>0</v>
      </c>
      <c r="U229" s="53">
        <f t="shared" si="243"/>
        <v>0</v>
      </c>
      <c r="V229" s="53">
        <f t="shared" si="244"/>
        <v>0</v>
      </c>
      <c r="W229" s="53">
        <f t="shared" si="245"/>
        <v>0</v>
      </c>
      <c r="X229" s="53">
        <f t="shared" si="246"/>
        <v>0</v>
      </c>
      <c r="Y229" s="53">
        <f t="shared" si="247"/>
        <v>0</v>
      </c>
      <c r="Z229" s="53">
        <f t="shared" si="248"/>
        <v>0</v>
      </c>
      <c r="AA229" s="53">
        <f t="shared" si="249"/>
        <v>0</v>
      </c>
      <c r="AB229" s="53">
        <f t="shared" si="250"/>
        <v>0</v>
      </c>
      <c r="AC229" s="53">
        <f t="shared" si="251"/>
        <v>0</v>
      </c>
      <c r="AD229" s="53">
        <f t="shared" si="252"/>
        <v>0</v>
      </c>
      <c r="AE229" s="53">
        <f t="shared" si="253"/>
        <v>0</v>
      </c>
      <c r="AF229" s="53">
        <f t="shared" si="254"/>
        <v>0</v>
      </c>
      <c r="AG229" s="53">
        <f t="shared" si="255"/>
        <v>0</v>
      </c>
      <c r="AH229" s="53">
        <f t="shared" si="256"/>
        <v>0</v>
      </c>
      <c r="AI229" s="53">
        <f t="shared" si="257"/>
        <v>0</v>
      </c>
      <c r="AJ229" s="53">
        <f t="shared" si="258"/>
        <v>0</v>
      </c>
      <c r="AK229" s="53">
        <f t="shared" si="259"/>
        <v>0</v>
      </c>
      <c r="AL229" s="53">
        <f t="shared" si="260"/>
        <v>0</v>
      </c>
      <c r="AM229" s="53">
        <f t="shared" si="261"/>
        <v>0</v>
      </c>
      <c r="AN229" s="53">
        <f t="shared" si="262"/>
        <v>0</v>
      </c>
      <c r="AO229" s="53">
        <f t="shared" si="263"/>
        <v>0</v>
      </c>
      <c r="AP229" s="53">
        <f t="shared" si="264"/>
        <v>0</v>
      </c>
      <c r="AQ229" s="53">
        <f t="shared" si="265"/>
        <v>0</v>
      </c>
      <c r="AR229" s="53">
        <f t="shared" si="266"/>
        <v>0</v>
      </c>
      <c r="AS229" s="53"/>
    </row>
    <row r="230" spans="1:45" s="52" customFormat="1" ht="15" x14ac:dyDescent="0.25">
      <c r="A230" s="52">
        <v>91</v>
      </c>
      <c r="B230" s="37" t="s">
        <v>48</v>
      </c>
      <c r="C230" s="37" t="s">
        <v>128</v>
      </c>
      <c r="D230" s="58">
        <v>3</v>
      </c>
      <c r="E230" s="53">
        <f t="shared" si="227"/>
        <v>0</v>
      </c>
      <c r="F230" s="53">
        <f t="shared" si="228"/>
        <v>0</v>
      </c>
      <c r="G230" s="53">
        <f t="shared" si="229"/>
        <v>0</v>
      </c>
      <c r="H230" s="53">
        <f t="shared" si="230"/>
        <v>0</v>
      </c>
      <c r="I230" s="53">
        <f t="shared" si="231"/>
        <v>0</v>
      </c>
      <c r="J230" s="53">
        <f t="shared" si="232"/>
        <v>0</v>
      </c>
      <c r="K230" s="53">
        <f t="shared" si="233"/>
        <v>0</v>
      </c>
      <c r="L230" s="53">
        <f t="shared" si="234"/>
        <v>0</v>
      </c>
      <c r="M230" s="53">
        <f t="shared" si="235"/>
        <v>0</v>
      </c>
      <c r="N230" s="53">
        <f t="shared" si="236"/>
        <v>0</v>
      </c>
      <c r="O230" s="53">
        <f t="shared" si="237"/>
        <v>0</v>
      </c>
      <c r="P230" s="53">
        <f t="shared" si="238"/>
        <v>0</v>
      </c>
      <c r="Q230" s="53">
        <f t="shared" si="239"/>
        <v>0</v>
      </c>
      <c r="R230" s="53">
        <f t="shared" si="240"/>
        <v>0</v>
      </c>
      <c r="S230" s="53">
        <f t="shared" si="241"/>
        <v>0</v>
      </c>
      <c r="T230" s="53">
        <f t="shared" si="242"/>
        <v>0</v>
      </c>
      <c r="U230" s="53">
        <f t="shared" si="243"/>
        <v>0</v>
      </c>
      <c r="V230" s="53">
        <f t="shared" si="244"/>
        <v>0</v>
      </c>
      <c r="W230" s="53">
        <f t="shared" si="245"/>
        <v>0</v>
      </c>
      <c r="X230" s="53">
        <f t="shared" si="246"/>
        <v>0</v>
      </c>
      <c r="Y230" s="53">
        <f t="shared" si="247"/>
        <v>0</v>
      </c>
      <c r="Z230" s="53">
        <f t="shared" si="248"/>
        <v>0</v>
      </c>
      <c r="AA230" s="53">
        <f t="shared" si="249"/>
        <v>0</v>
      </c>
      <c r="AB230" s="53">
        <f t="shared" si="250"/>
        <v>0</v>
      </c>
      <c r="AC230" s="53">
        <f t="shared" si="251"/>
        <v>0</v>
      </c>
      <c r="AD230" s="53">
        <f t="shared" si="252"/>
        <v>0</v>
      </c>
      <c r="AE230" s="53">
        <f t="shared" si="253"/>
        <v>0</v>
      </c>
      <c r="AF230" s="53">
        <f t="shared" si="254"/>
        <v>0</v>
      </c>
      <c r="AG230" s="53">
        <f t="shared" si="255"/>
        <v>0</v>
      </c>
      <c r="AH230" s="53">
        <f t="shared" si="256"/>
        <v>0</v>
      </c>
      <c r="AI230" s="53">
        <f t="shared" si="257"/>
        <v>0</v>
      </c>
      <c r="AJ230" s="53">
        <f t="shared" si="258"/>
        <v>0</v>
      </c>
      <c r="AK230" s="53">
        <f t="shared" si="259"/>
        <v>0</v>
      </c>
      <c r="AL230" s="53">
        <f t="shared" si="260"/>
        <v>0</v>
      </c>
      <c r="AM230" s="53">
        <f t="shared" si="261"/>
        <v>0</v>
      </c>
      <c r="AN230" s="53">
        <f t="shared" si="262"/>
        <v>0</v>
      </c>
      <c r="AO230" s="53">
        <f t="shared" si="263"/>
        <v>0</v>
      </c>
      <c r="AP230" s="53">
        <f t="shared" si="264"/>
        <v>0</v>
      </c>
      <c r="AQ230" s="53">
        <f t="shared" si="265"/>
        <v>0</v>
      </c>
      <c r="AR230" s="53">
        <f t="shared" si="266"/>
        <v>0</v>
      </c>
      <c r="AS230" s="53"/>
    </row>
    <row r="231" spans="1:45" s="52" customFormat="1" ht="15" x14ac:dyDescent="0.25">
      <c r="A231" s="52">
        <v>92</v>
      </c>
      <c r="B231" s="37" t="s">
        <v>47</v>
      </c>
      <c r="C231" s="37" t="s">
        <v>129</v>
      </c>
      <c r="D231" s="58">
        <v>3</v>
      </c>
      <c r="E231" s="53">
        <f t="shared" si="227"/>
        <v>0</v>
      </c>
      <c r="F231" s="53">
        <f t="shared" si="228"/>
        <v>0</v>
      </c>
      <c r="G231" s="53">
        <f t="shared" si="229"/>
        <v>0</v>
      </c>
      <c r="H231" s="53">
        <f t="shared" si="230"/>
        <v>0</v>
      </c>
      <c r="I231" s="53">
        <f t="shared" si="231"/>
        <v>0</v>
      </c>
      <c r="J231" s="53">
        <f t="shared" si="232"/>
        <v>0</v>
      </c>
      <c r="K231" s="53">
        <f t="shared" si="233"/>
        <v>0</v>
      </c>
      <c r="L231" s="53">
        <f t="shared" si="234"/>
        <v>0</v>
      </c>
      <c r="M231" s="53">
        <f t="shared" si="235"/>
        <v>0</v>
      </c>
      <c r="N231" s="53">
        <f t="shared" si="236"/>
        <v>0</v>
      </c>
      <c r="O231" s="53">
        <f t="shared" si="237"/>
        <v>0</v>
      </c>
      <c r="P231" s="53">
        <f t="shared" si="238"/>
        <v>0</v>
      </c>
      <c r="Q231" s="53">
        <f t="shared" si="239"/>
        <v>0</v>
      </c>
      <c r="R231" s="53">
        <f t="shared" si="240"/>
        <v>0</v>
      </c>
      <c r="S231" s="53">
        <f t="shared" si="241"/>
        <v>0</v>
      </c>
      <c r="T231" s="53">
        <f t="shared" si="242"/>
        <v>0</v>
      </c>
      <c r="U231" s="53">
        <f t="shared" si="243"/>
        <v>0</v>
      </c>
      <c r="V231" s="53">
        <f t="shared" si="244"/>
        <v>0</v>
      </c>
      <c r="W231" s="53">
        <f t="shared" si="245"/>
        <v>0</v>
      </c>
      <c r="X231" s="53">
        <f t="shared" si="246"/>
        <v>0</v>
      </c>
      <c r="Y231" s="53">
        <f t="shared" si="247"/>
        <v>0</v>
      </c>
      <c r="Z231" s="53">
        <f t="shared" si="248"/>
        <v>0</v>
      </c>
      <c r="AA231" s="53">
        <f t="shared" si="249"/>
        <v>0</v>
      </c>
      <c r="AB231" s="53">
        <f t="shared" si="250"/>
        <v>0</v>
      </c>
      <c r="AC231" s="53">
        <f t="shared" si="251"/>
        <v>0</v>
      </c>
      <c r="AD231" s="53">
        <f t="shared" si="252"/>
        <v>0</v>
      </c>
      <c r="AE231" s="53">
        <f t="shared" si="253"/>
        <v>0</v>
      </c>
      <c r="AF231" s="53">
        <f t="shared" si="254"/>
        <v>0</v>
      </c>
      <c r="AG231" s="53">
        <f t="shared" si="255"/>
        <v>0</v>
      </c>
      <c r="AH231" s="53">
        <f t="shared" si="256"/>
        <v>0</v>
      </c>
      <c r="AI231" s="53">
        <f t="shared" si="257"/>
        <v>0</v>
      </c>
      <c r="AJ231" s="53">
        <f t="shared" si="258"/>
        <v>0</v>
      </c>
      <c r="AK231" s="53">
        <f t="shared" si="259"/>
        <v>0</v>
      </c>
      <c r="AL231" s="53">
        <f t="shared" si="260"/>
        <v>0</v>
      </c>
      <c r="AM231" s="53">
        <f t="shared" si="261"/>
        <v>0</v>
      </c>
      <c r="AN231" s="53">
        <f t="shared" si="262"/>
        <v>0</v>
      </c>
      <c r="AO231" s="53">
        <f t="shared" si="263"/>
        <v>0</v>
      </c>
      <c r="AP231" s="53">
        <f t="shared" si="264"/>
        <v>0</v>
      </c>
      <c r="AQ231" s="53">
        <f t="shared" si="265"/>
        <v>0</v>
      </c>
      <c r="AR231" s="53">
        <f t="shared" si="266"/>
        <v>0</v>
      </c>
      <c r="AS231" s="53"/>
    </row>
    <row r="232" spans="1:45" s="52" customFormat="1" ht="15" x14ac:dyDescent="0.25">
      <c r="A232" s="52">
        <v>93</v>
      </c>
      <c r="B232" s="37" t="s">
        <v>47</v>
      </c>
      <c r="C232" s="37" t="s">
        <v>130</v>
      </c>
      <c r="D232" s="58">
        <v>3</v>
      </c>
      <c r="E232" s="53">
        <f t="shared" si="227"/>
        <v>0</v>
      </c>
      <c r="F232" s="53">
        <f t="shared" si="228"/>
        <v>0</v>
      </c>
      <c r="G232" s="53">
        <f t="shared" si="229"/>
        <v>0</v>
      </c>
      <c r="H232" s="53">
        <f t="shared" si="230"/>
        <v>0</v>
      </c>
      <c r="I232" s="53">
        <f t="shared" si="231"/>
        <v>0</v>
      </c>
      <c r="J232" s="53">
        <f t="shared" si="232"/>
        <v>0</v>
      </c>
      <c r="K232" s="53">
        <f t="shared" si="233"/>
        <v>0</v>
      </c>
      <c r="L232" s="53">
        <f t="shared" si="234"/>
        <v>0</v>
      </c>
      <c r="M232" s="53">
        <f t="shared" si="235"/>
        <v>0</v>
      </c>
      <c r="N232" s="53">
        <f t="shared" si="236"/>
        <v>0</v>
      </c>
      <c r="O232" s="53">
        <f t="shared" si="237"/>
        <v>0</v>
      </c>
      <c r="P232" s="53">
        <f t="shared" si="238"/>
        <v>0</v>
      </c>
      <c r="Q232" s="53">
        <f t="shared" si="239"/>
        <v>0</v>
      </c>
      <c r="R232" s="53">
        <f t="shared" si="240"/>
        <v>0</v>
      </c>
      <c r="S232" s="53">
        <f t="shared" si="241"/>
        <v>0</v>
      </c>
      <c r="T232" s="53">
        <f t="shared" si="242"/>
        <v>0</v>
      </c>
      <c r="U232" s="53">
        <f t="shared" si="243"/>
        <v>0</v>
      </c>
      <c r="V232" s="53">
        <f t="shared" si="244"/>
        <v>0</v>
      </c>
      <c r="W232" s="53">
        <f t="shared" si="245"/>
        <v>0</v>
      </c>
      <c r="X232" s="53">
        <f t="shared" si="246"/>
        <v>0</v>
      </c>
      <c r="Y232" s="53">
        <f t="shared" si="247"/>
        <v>0</v>
      </c>
      <c r="Z232" s="53">
        <f t="shared" si="248"/>
        <v>0</v>
      </c>
      <c r="AA232" s="53">
        <f t="shared" si="249"/>
        <v>0</v>
      </c>
      <c r="AB232" s="53">
        <f t="shared" si="250"/>
        <v>0</v>
      </c>
      <c r="AC232" s="53">
        <f t="shared" si="251"/>
        <v>0</v>
      </c>
      <c r="AD232" s="53">
        <f t="shared" si="252"/>
        <v>0</v>
      </c>
      <c r="AE232" s="53">
        <f t="shared" si="253"/>
        <v>0</v>
      </c>
      <c r="AF232" s="53">
        <f t="shared" si="254"/>
        <v>0</v>
      </c>
      <c r="AG232" s="53">
        <f t="shared" si="255"/>
        <v>0</v>
      </c>
      <c r="AH232" s="53">
        <f t="shared" si="256"/>
        <v>0</v>
      </c>
      <c r="AI232" s="53">
        <f t="shared" si="257"/>
        <v>0</v>
      </c>
      <c r="AJ232" s="53">
        <f t="shared" si="258"/>
        <v>0</v>
      </c>
      <c r="AK232" s="53">
        <f t="shared" si="259"/>
        <v>0</v>
      </c>
      <c r="AL232" s="53">
        <f t="shared" si="260"/>
        <v>0</v>
      </c>
      <c r="AM232" s="53">
        <f t="shared" si="261"/>
        <v>0</v>
      </c>
      <c r="AN232" s="53">
        <f t="shared" si="262"/>
        <v>0</v>
      </c>
      <c r="AO232" s="53">
        <f t="shared" si="263"/>
        <v>0</v>
      </c>
      <c r="AP232" s="53">
        <f t="shared" si="264"/>
        <v>0</v>
      </c>
      <c r="AQ232" s="53">
        <f t="shared" si="265"/>
        <v>0</v>
      </c>
      <c r="AR232" s="53">
        <f t="shared" si="266"/>
        <v>0</v>
      </c>
      <c r="AS232" s="53"/>
    </row>
    <row r="233" spans="1:45" s="52" customFormat="1" ht="15" x14ac:dyDescent="0.25">
      <c r="A233" s="52">
        <v>94</v>
      </c>
      <c r="B233" s="37" t="s">
        <v>48</v>
      </c>
      <c r="C233" s="37" t="s">
        <v>131</v>
      </c>
      <c r="D233" s="58">
        <v>3</v>
      </c>
      <c r="E233" s="53">
        <f t="shared" si="227"/>
        <v>0</v>
      </c>
      <c r="F233" s="53">
        <f t="shared" si="228"/>
        <v>0</v>
      </c>
      <c r="G233" s="53">
        <f t="shared" si="229"/>
        <v>0</v>
      </c>
      <c r="H233" s="53">
        <f t="shared" si="230"/>
        <v>0</v>
      </c>
      <c r="I233" s="53">
        <f t="shared" si="231"/>
        <v>0</v>
      </c>
      <c r="J233" s="53">
        <f t="shared" si="232"/>
        <v>0</v>
      </c>
      <c r="K233" s="53">
        <f t="shared" si="233"/>
        <v>0</v>
      </c>
      <c r="L233" s="53">
        <f t="shared" si="234"/>
        <v>0</v>
      </c>
      <c r="M233" s="53">
        <f t="shared" si="235"/>
        <v>0</v>
      </c>
      <c r="N233" s="53">
        <f t="shared" si="236"/>
        <v>0</v>
      </c>
      <c r="O233" s="53">
        <f t="shared" si="237"/>
        <v>0</v>
      </c>
      <c r="P233" s="53">
        <f t="shared" si="238"/>
        <v>0</v>
      </c>
      <c r="Q233" s="53">
        <f t="shared" si="239"/>
        <v>0</v>
      </c>
      <c r="R233" s="53">
        <f t="shared" si="240"/>
        <v>0</v>
      </c>
      <c r="S233" s="53">
        <f t="shared" si="241"/>
        <v>0</v>
      </c>
      <c r="T233" s="53">
        <f t="shared" si="242"/>
        <v>0</v>
      </c>
      <c r="U233" s="53">
        <f t="shared" si="243"/>
        <v>0</v>
      </c>
      <c r="V233" s="53">
        <f t="shared" si="244"/>
        <v>0</v>
      </c>
      <c r="W233" s="53">
        <f t="shared" si="245"/>
        <v>0</v>
      </c>
      <c r="X233" s="53">
        <f t="shared" si="246"/>
        <v>0</v>
      </c>
      <c r="Y233" s="53">
        <f t="shared" si="247"/>
        <v>0</v>
      </c>
      <c r="Z233" s="53">
        <f t="shared" si="248"/>
        <v>0</v>
      </c>
      <c r="AA233" s="53">
        <f t="shared" si="249"/>
        <v>0</v>
      </c>
      <c r="AB233" s="53">
        <f t="shared" si="250"/>
        <v>0</v>
      </c>
      <c r="AC233" s="53">
        <f t="shared" si="251"/>
        <v>0</v>
      </c>
      <c r="AD233" s="53">
        <f t="shared" si="252"/>
        <v>0</v>
      </c>
      <c r="AE233" s="53">
        <f t="shared" si="253"/>
        <v>0</v>
      </c>
      <c r="AF233" s="53">
        <f t="shared" si="254"/>
        <v>0</v>
      </c>
      <c r="AG233" s="53">
        <f t="shared" si="255"/>
        <v>0</v>
      </c>
      <c r="AH233" s="53">
        <f t="shared" si="256"/>
        <v>0</v>
      </c>
      <c r="AI233" s="53">
        <f t="shared" si="257"/>
        <v>0</v>
      </c>
      <c r="AJ233" s="53">
        <f t="shared" si="258"/>
        <v>0</v>
      </c>
      <c r="AK233" s="53">
        <f t="shared" si="259"/>
        <v>0</v>
      </c>
      <c r="AL233" s="53">
        <f t="shared" si="260"/>
        <v>0</v>
      </c>
      <c r="AM233" s="53">
        <f t="shared" si="261"/>
        <v>0</v>
      </c>
      <c r="AN233" s="53">
        <f t="shared" si="262"/>
        <v>0</v>
      </c>
      <c r="AO233" s="53">
        <f t="shared" si="263"/>
        <v>0</v>
      </c>
      <c r="AP233" s="53">
        <f t="shared" si="264"/>
        <v>0</v>
      </c>
      <c r="AQ233" s="53">
        <f t="shared" si="265"/>
        <v>0</v>
      </c>
      <c r="AR233" s="53">
        <f t="shared" si="266"/>
        <v>0</v>
      </c>
      <c r="AS233" s="53"/>
    </row>
    <row r="234" spans="1:45" s="52" customFormat="1" ht="15" x14ac:dyDescent="0.25">
      <c r="A234" s="52">
        <v>95</v>
      </c>
      <c r="B234" s="37" t="s">
        <v>50</v>
      </c>
      <c r="C234" s="37" t="s">
        <v>132</v>
      </c>
      <c r="D234" s="58">
        <v>3</v>
      </c>
      <c r="E234" s="53">
        <f t="shared" si="227"/>
        <v>0</v>
      </c>
      <c r="F234" s="53">
        <f t="shared" si="228"/>
        <v>0</v>
      </c>
      <c r="G234" s="53">
        <f t="shared" si="229"/>
        <v>0</v>
      </c>
      <c r="H234" s="53">
        <f t="shared" si="230"/>
        <v>0</v>
      </c>
      <c r="I234" s="53">
        <f t="shared" si="231"/>
        <v>0</v>
      </c>
      <c r="J234" s="53">
        <f t="shared" si="232"/>
        <v>0</v>
      </c>
      <c r="K234" s="53">
        <f t="shared" si="233"/>
        <v>0</v>
      </c>
      <c r="L234" s="53">
        <f t="shared" si="234"/>
        <v>0</v>
      </c>
      <c r="M234" s="53">
        <f t="shared" si="235"/>
        <v>0</v>
      </c>
      <c r="N234" s="53">
        <f t="shared" si="236"/>
        <v>0</v>
      </c>
      <c r="O234" s="53">
        <f t="shared" si="237"/>
        <v>0</v>
      </c>
      <c r="P234" s="53">
        <f t="shared" si="238"/>
        <v>0</v>
      </c>
      <c r="Q234" s="53">
        <f t="shared" si="239"/>
        <v>0</v>
      </c>
      <c r="R234" s="53">
        <f t="shared" si="240"/>
        <v>0</v>
      </c>
      <c r="S234" s="53">
        <f t="shared" si="241"/>
        <v>0</v>
      </c>
      <c r="T234" s="53">
        <f t="shared" si="242"/>
        <v>0</v>
      </c>
      <c r="U234" s="53">
        <f t="shared" si="243"/>
        <v>0</v>
      </c>
      <c r="V234" s="53">
        <f t="shared" si="244"/>
        <v>0</v>
      </c>
      <c r="W234" s="53">
        <f t="shared" si="245"/>
        <v>0</v>
      </c>
      <c r="X234" s="53">
        <f t="shared" si="246"/>
        <v>0</v>
      </c>
      <c r="Y234" s="53">
        <f t="shared" si="247"/>
        <v>0</v>
      </c>
      <c r="Z234" s="53">
        <f t="shared" si="248"/>
        <v>0</v>
      </c>
      <c r="AA234" s="53">
        <f t="shared" si="249"/>
        <v>0</v>
      </c>
      <c r="AB234" s="53">
        <f t="shared" si="250"/>
        <v>0</v>
      </c>
      <c r="AC234" s="53">
        <f t="shared" si="251"/>
        <v>0</v>
      </c>
      <c r="AD234" s="53">
        <f t="shared" si="252"/>
        <v>0</v>
      </c>
      <c r="AE234" s="53">
        <f t="shared" si="253"/>
        <v>0</v>
      </c>
      <c r="AF234" s="53">
        <f t="shared" si="254"/>
        <v>0</v>
      </c>
      <c r="AG234" s="53">
        <f t="shared" si="255"/>
        <v>0</v>
      </c>
      <c r="AH234" s="53">
        <f t="shared" si="256"/>
        <v>0</v>
      </c>
      <c r="AI234" s="53">
        <f t="shared" si="257"/>
        <v>0</v>
      </c>
      <c r="AJ234" s="53">
        <f t="shared" si="258"/>
        <v>0</v>
      </c>
      <c r="AK234" s="53">
        <f t="shared" si="259"/>
        <v>0</v>
      </c>
      <c r="AL234" s="53">
        <f t="shared" si="260"/>
        <v>0</v>
      </c>
      <c r="AM234" s="53">
        <f t="shared" si="261"/>
        <v>0</v>
      </c>
      <c r="AN234" s="53">
        <f t="shared" si="262"/>
        <v>0</v>
      </c>
      <c r="AO234" s="53">
        <f t="shared" si="263"/>
        <v>0</v>
      </c>
      <c r="AP234" s="53">
        <f t="shared" si="264"/>
        <v>0</v>
      </c>
      <c r="AQ234" s="53">
        <f t="shared" si="265"/>
        <v>0</v>
      </c>
      <c r="AR234" s="53">
        <f t="shared" si="266"/>
        <v>0</v>
      </c>
      <c r="AS234" s="53"/>
    </row>
    <row r="235" spans="1:45" s="52" customFormat="1" ht="15" x14ac:dyDescent="0.25">
      <c r="A235" s="52">
        <v>96</v>
      </c>
      <c r="B235" s="37" t="s">
        <v>59</v>
      </c>
      <c r="C235" s="60" t="s">
        <v>133</v>
      </c>
      <c r="D235" s="58">
        <v>3</v>
      </c>
      <c r="E235" s="53">
        <f t="shared" si="227"/>
        <v>0</v>
      </c>
      <c r="F235" s="53">
        <f t="shared" si="228"/>
        <v>0</v>
      </c>
      <c r="G235" s="53">
        <f t="shared" si="229"/>
        <v>0</v>
      </c>
      <c r="H235" s="53">
        <f t="shared" si="230"/>
        <v>0</v>
      </c>
      <c r="I235" s="53">
        <f t="shared" si="231"/>
        <v>0</v>
      </c>
      <c r="J235" s="53">
        <f t="shared" si="232"/>
        <v>0</v>
      </c>
      <c r="K235" s="53">
        <f t="shared" si="233"/>
        <v>0</v>
      </c>
      <c r="L235" s="53">
        <f t="shared" si="234"/>
        <v>0</v>
      </c>
      <c r="M235" s="53">
        <f t="shared" si="235"/>
        <v>0</v>
      </c>
      <c r="N235" s="53">
        <f t="shared" si="236"/>
        <v>0</v>
      </c>
      <c r="O235" s="53">
        <f t="shared" si="237"/>
        <v>0</v>
      </c>
      <c r="P235" s="53">
        <f t="shared" si="238"/>
        <v>0</v>
      </c>
      <c r="Q235" s="53">
        <f t="shared" si="239"/>
        <v>0</v>
      </c>
      <c r="R235" s="53">
        <f t="shared" si="240"/>
        <v>0</v>
      </c>
      <c r="S235" s="53">
        <f t="shared" si="241"/>
        <v>0</v>
      </c>
      <c r="T235" s="53">
        <f t="shared" si="242"/>
        <v>0</v>
      </c>
      <c r="U235" s="53">
        <f t="shared" si="243"/>
        <v>0</v>
      </c>
      <c r="V235" s="53">
        <f t="shared" si="244"/>
        <v>0</v>
      </c>
      <c r="W235" s="53">
        <f t="shared" si="245"/>
        <v>0</v>
      </c>
      <c r="X235" s="53">
        <f t="shared" si="246"/>
        <v>0</v>
      </c>
      <c r="Y235" s="53">
        <f t="shared" si="247"/>
        <v>0</v>
      </c>
      <c r="Z235" s="53">
        <f t="shared" si="248"/>
        <v>0</v>
      </c>
      <c r="AA235" s="53">
        <f t="shared" si="249"/>
        <v>0</v>
      </c>
      <c r="AB235" s="53">
        <f t="shared" si="250"/>
        <v>0</v>
      </c>
      <c r="AC235" s="53">
        <f t="shared" si="251"/>
        <v>0</v>
      </c>
      <c r="AD235" s="53">
        <f t="shared" si="252"/>
        <v>0</v>
      </c>
      <c r="AE235" s="53">
        <f t="shared" si="253"/>
        <v>0</v>
      </c>
      <c r="AF235" s="53">
        <f t="shared" si="254"/>
        <v>0</v>
      </c>
      <c r="AG235" s="53">
        <f t="shared" si="255"/>
        <v>0</v>
      </c>
      <c r="AH235" s="53">
        <f t="shared" si="256"/>
        <v>0</v>
      </c>
      <c r="AI235" s="53">
        <f t="shared" si="257"/>
        <v>0</v>
      </c>
      <c r="AJ235" s="53">
        <f t="shared" si="258"/>
        <v>0</v>
      </c>
      <c r="AK235" s="53">
        <f t="shared" si="259"/>
        <v>0</v>
      </c>
      <c r="AL235" s="53">
        <f t="shared" si="260"/>
        <v>0</v>
      </c>
      <c r="AM235" s="53">
        <f t="shared" si="261"/>
        <v>0</v>
      </c>
      <c r="AN235" s="53">
        <f t="shared" si="262"/>
        <v>0</v>
      </c>
      <c r="AO235" s="53">
        <f t="shared" si="263"/>
        <v>0</v>
      </c>
      <c r="AP235" s="53">
        <f t="shared" si="264"/>
        <v>0</v>
      </c>
      <c r="AQ235" s="53">
        <f t="shared" si="265"/>
        <v>0</v>
      </c>
      <c r="AR235" s="53">
        <f t="shared" si="266"/>
        <v>0</v>
      </c>
      <c r="AS235" s="53"/>
    </row>
    <row r="236" spans="1:45" s="52" customFormat="1" ht="15" x14ac:dyDescent="0.25">
      <c r="A236" s="52">
        <v>97</v>
      </c>
      <c r="B236" s="37" t="s">
        <v>47</v>
      </c>
      <c r="C236" s="37" t="s">
        <v>134</v>
      </c>
      <c r="D236" s="58">
        <v>3</v>
      </c>
      <c r="E236" s="53">
        <f t="shared" si="227"/>
        <v>0</v>
      </c>
      <c r="F236" s="53">
        <f t="shared" si="228"/>
        <v>0</v>
      </c>
      <c r="G236" s="53">
        <f t="shared" si="229"/>
        <v>0</v>
      </c>
      <c r="H236" s="53">
        <f t="shared" si="230"/>
        <v>0</v>
      </c>
      <c r="I236" s="53">
        <f t="shared" si="231"/>
        <v>0</v>
      </c>
      <c r="J236" s="53">
        <f t="shared" si="232"/>
        <v>0</v>
      </c>
      <c r="K236" s="53">
        <f t="shared" si="233"/>
        <v>0</v>
      </c>
      <c r="L236" s="53">
        <f t="shared" si="234"/>
        <v>0</v>
      </c>
      <c r="M236" s="53">
        <f t="shared" si="235"/>
        <v>0</v>
      </c>
      <c r="N236" s="53">
        <f t="shared" si="236"/>
        <v>0</v>
      </c>
      <c r="O236" s="53">
        <f t="shared" si="237"/>
        <v>0</v>
      </c>
      <c r="P236" s="53">
        <f t="shared" si="238"/>
        <v>0</v>
      </c>
      <c r="Q236" s="53">
        <f t="shared" si="239"/>
        <v>0</v>
      </c>
      <c r="R236" s="53">
        <f t="shared" si="240"/>
        <v>0</v>
      </c>
      <c r="S236" s="53">
        <f t="shared" si="241"/>
        <v>0</v>
      </c>
      <c r="T236" s="53">
        <f t="shared" si="242"/>
        <v>0</v>
      </c>
      <c r="U236" s="53">
        <f t="shared" si="243"/>
        <v>0</v>
      </c>
      <c r="V236" s="53">
        <f t="shared" si="244"/>
        <v>0</v>
      </c>
      <c r="W236" s="53">
        <f t="shared" si="245"/>
        <v>0</v>
      </c>
      <c r="X236" s="53">
        <f t="shared" si="246"/>
        <v>0</v>
      </c>
      <c r="Y236" s="53">
        <f t="shared" si="247"/>
        <v>0</v>
      </c>
      <c r="Z236" s="53">
        <f t="shared" si="248"/>
        <v>0</v>
      </c>
      <c r="AA236" s="53">
        <f t="shared" si="249"/>
        <v>0</v>
      </c>
      <c r="AB236" s="53">
        <f t="shared" si="250"/>
        <v>0</v>
      </c>
      <c r="AC236" s="53">
        <f t="shared" si="251"/>
        <v>0</v>
      </c>
      <c r="AD236" s="53">
        <f t="shared" si="252"/>
        <v>0</v>
      </c>
      <c r="AE236" s="53">
        <f t="shared" si="253"/>
        <v>0</v>
      </c>
      <c r="AF236" s="53">
        <f t="shared" si="254"/>
        <v>0</v>
      </c>
      <c r="AG236" s="53">
        <f t="shared" si="255"/>
        <v>0</v>
      </c>
      <c r="AH236" s="53">
        <f t="shared" si="256"/>
        <v>0</v>
      </c>
      <c r="AI236" s="53">
        <f t="shared" si="257"/>
        <v>0</v>
      </c>
      <c r="AJ236" s="53">
        <f t="shared" si="258"/>
        <v>0</v>
      </c>
      <c r="AK236" s="53">
        <f t="shared" si="259"/>
        <v>0</v>
      </c>
      <c r="AL236" s="53">
        <f t="shared" si="260"/>
        <v>0</v>
      </c>
      <c r="AM236" s="53">
        <f t="shared" si="261"/>
        <v>0</v>
      </c>
      <c r="AN236" s="53">
        <f t="shared" si="262"/>
        <v>0</v>
      </c>
      <c r="AO236" s="53">
        <f t="shared" si="263"/>
        <v>0</v>
      </c>
      <c r="AP236" s="53">
        <f t="shared" si="264"/>
        <v>0</v>
      </c>
      <c r="AQ236" s="53">
        <f t="shared" si="265"/>
        <v>0</v>
      </c>
      <c r="AR236" s="53">
        <f t="shared" si="266"/>
        <v>0</v>
      </c>
      <c r="AS236" s="53"/>
    </row>
    <row r="237" spans="1:45" s="52" customFormat="1" ht="15" x14ac:dyDescent="0.25">
      <c r="A237" s="52">
        <v>98</v>
      </c>
      <c r="B237" s="37" t="s">
        <v>48</v>
      </c>
      <c r="C237" s="37" t="s">
        <v>135</v>
      </c>
      <c r="D237" s="58">
        <v>3</v>
      </c>
      <c r="E237" s="53">
        <f t="shared" si="227"/>
        <v>0</v>
      </c>
      <c r="F237" s="53">
        <f t="shared" si="228"/>
        <v>0</v>
      </c>
      <c r="G237" s="53">
        <f t="shared" si="229"/>
        <v>0</v>
      </c>
      <c r="H237" s="53">
        <f t="shared" si="230"/>
        <v>0</v>
      </c>
      <c r="I237" s="53">
        <f t="shared" si="231"/>
        <v>0</v>
      </c>
      <c r="J237" s="53">
        <f t="shared" si="232"/>
        <v>0</v>
      </c>
      <c r="K237" s="53">
        <f t="shared" si="233"/>
        <v>0</v>
      </c>
      <c r="L237" s="53">
        <f t="shared" si="234"/>
        <v>0</v>
      </c>
      <c r="M237" s="53">
        <f t="shared" si="235"/>
        <v>0</v>
      </c>
      <c r="N237" s="53">
        <f t="shared" si="236"/>
        <v>0</v>
      </c>
      <c r="O237" s="53">
        <f t="shared" si="237"/>
        <v>0</v>
      </c>
      <c r="P237" s="53">
        <f t="shared" si="238"/>
        <v>0</v>
      </c>
      <c r="Q237" s="53">
        <f t="shared" si="239"/>
        <v>0</v>
      </c>
      <c r="R237" s="53">
        <f t="shared" si="240"/>
        <v>0</v>
      </c>
      <c r="S237" s="53">
        <f t="shared" si="241"/>
        <v>0</v>
      </c>
      <c r="T237" s="53">
        <f t="shared" si="242"/>
        <v>0</v>
      </c>
      <c r="U237" s="53">
        <f t="shared" si="243"/>
        <v>0</v>
      </c>
      <c r="V237" s="53">
        <f t="shared" si="244"/>
        <v>0</v>
      </c>
      <c r="W237" s="53">
        <f t="shared" si="245"/>
        <v>0</v>
      </c>
      <c r="X237" s="53">
        <f t="shared" si="246"/>
        <v>0</v>
      </c>
      <c r="Y237" s="53">
        <f t="shared" si="247"/>
        <v>0</v>
      </c>
      <c r="Z237" s="53">
        <f t="shared" si="248"/>
        <v>0</v>
      </c>
      <c r="AA237" s="53">
        <f t="shared" si="249"/>
        <v>0</v>
      </c>
      <c r="AB237" s="53">
        <f t="shared" si="250"/>
        <v>0</v>
      </c>
      <c r="AC237" s="53">
        <f t="shared" si="251"/>
        <v>0</v>
      </c>
      <c r="AD237" s="53">
        <f t="shared" si="252"/>
        <v>0</v>
      </c>
      <c r="AE237" s="53">
        <f t="shared" si="253"/>
        <v>0</v>
      </c>
      <c r="AF237" s="53">
        <f t="shared" si="254"/>
        <v>0</v>
      </c>
      <c r="AG237" s="53">
        <f t="shared" si="255"/>
        <v>0</v>
      </c>
      <c r="AH237" s="53">
        <f t="shared" si="256"/>
        <v>0</v>
      </c>
      <c r="AI237" s="53">
        <f t="shared" si="257"/>
        <v>0</v>
      </c>
      <c r="AJ237" s="53">
        <f t="shared" si="258"/>
        <v>0</v>
      </c>
      <c r="AK237" s="53">
        <f t="shared" si="259"/>
        <v>0</v>
      </c>
      <c r="AL237" s="53">
        <f t="shared" si="260"/>
        <v>0</v>
      </c>
      <c r="AM237" s="53">
        <f t="shared" si="261"/>
        <v>0</v>
      </c>
      <c r="AN237" s="53">
        <f t="shared" si="262"/>
        <v>0</v>
      </c>
      <c r="AO237" s="53">
        <f t="shared" si="263"/>
        <v>0</v>
      </c>
      <c r="AP237" s="53">
        <f t="shared" si="264"/>
        <v>0</v>
      </c>
      <c r="AQ237" s="53">
        <f t="shared" si="265"/>
        <v>0</v>
      </c>
      <c r="AR237" s="53">
        <f t="shared" si="266"/>
        <v>0</v>
      </c>
      <c r="AS237" s="53"/>
    </row>
    <row r="238" spans="1:45" s="52" customFormat="1" ht="15" x14ac:dyDescent="0.25">
      <c r="A238" s="52">
        <v>99</v>
      </c>
      <c r="B238" s="37" t="s">
        <v>47</v>
      </c>
      <c r="C238" s="37" t="s">
        <v>136</v>
      </c>
      <c r="D238" s="58">
        <v>3</v>
      </c>
      <c r="E238" s="53">
        <f t="shared" si="227"/>
        <v>0</v>
      </c>
      <c r="F238" s="53">
        <f t="shared" si="228"/>
        <v>0</v>
      </c>
      <c r="G238" s="53">
        <f t="shared" si="229"/>
        <v>0</v>
      </c>
      <c r="H238" s="53">
        <f t="shared" si="230"/>
        <v>0</v>
      </c>
      <c r="I238" s="53">
        <f t="shared" si="231"/>
        <v>0</v>
      </c>
      <c r="J238" s="53">
        <f t="shared" si="232"/>
        <v>0</v>
      </c>
      <c r="K238" s="53">
        <f t="shared" si="233"/>
        <v>0</v>
      </c>
      <c r="L238" s="53">
        <f t="shared" si="234"/>
        <v>0</v>
      </c>
      <c r="M238" s="53">
        <f t="shared" si="235"/>
        <v>0</v>
      </c>
      <c r="N238" s="53">
        <f t="shared" si="236"/>
        <v>0</v>
      </c>
      <c r="O238" s="53">
        <f t="shared" si="237"/>
        <v>0</v>
      </c>
      <c r="P238" s="53">
        <f t="shared" si="238"/>
        <v>0</v>
      </c>
      <c r="Q238" s="53">
        <f t="shared" si="239"/>
        <v>0</v>
      </c>
      <c r="R238" s="53">
        <f t="shared" si="240"/>
        <v>0</v>
      </c>
      <c r="S238" s="53">
        <f t="shared" si="241"/>
        <v>0</v>
      </c>
      <c r="T238" s="53">
        <f t="shared" si="242"/>
        <v>0</v>
      </c>
      <c r="U238" s="53">
        <f t="shared" si="243"/>
        <v>0</v>
      </c>
      <c r="V238" s="53">
        <f t="shared" si="244"/>
        <v>0</v>
      </c>
      <c r="W238" s="53">
        <f t="shared" si="245"/>
        <v>0</v>
      </c>
      <c r="X238" s="53">
        <f t="shared" si="246"/>
        <v>0</v>
      </c>
      <c r="Y238" s="53">
        <f t="shared" si="247"/>
        <v>0</v>
      </c>
      <c r="Z238" s="53">
        <f t="shared" si="248"/>
        <v>0</v>
      </c>
      <c r="AA238" s="53">
        <f t="shared" si="249"/>
        <v>0</v>
      </c>
      <c r="AB238" s="53">
        <f t="shared" si="250"/>
        <v>0</v>
      </c>
      <c r="AC238" s="53">
        <f t="shared" si="251"/>
        <v>0</v>
      </c>
      <c r="AD238" s="53">
        <f t="shared" si="252"/>
        <v>0</v>
      </c>
      <c r="AE238" s="53">
        <f t="shared" si="253"/>
        <v>0</v>
      </c>
      <c r="AF238" s="53">
        <f t="shared" si="254"/>
        <v>0</v>
      </c>
      <c r="AG238" s="53">
        <f t="shared" si="255"/>
        <v>0</v>
      </c>
      <c r="AH238" s="53">
        <f t="shared" si="256"/>
        <v>0</v>
      </c>
      <c r="AI238" s="53">
        <f t="shared" si="257"/>
        <v>0</v>
      </c>
      <c r="AJ238" s="53">
        <f t="shared" si="258"/>
        <v>0</v>
      </c>
      <c r="AK238" s="53">
        <f t="shared" si="259"/>
        <v>0</v>
      </c>
      <c r="AL238" s="53">
        <f t="shared" si="260"/>
        <v>0</v>
      </c>
      <c r="AM238" s="53">
        <f t="shared" si="261"/>
        <v>0</v>
      </c>
      <c r="AN238" s="53">
        <f t="shared" si="262"/>
        <v>0</v>
      </c>
      <c r="AO238" s="53">
        <f t="shared" si="263"/>
        <v>0</v>
      </c>
      <c r="AP238" s="53">
        <f t="shared" si="264"/>
        <v>0</v>
      </c>
      <c r="AQ238" s="53">
        <f t="shared" si="265"/>
        <v>0</v>
      </c>
      <c r="AR238" s="53">
        <f t="shared" si="266"/>
        <v>0</v>
      </c>
      <c r="AS238" s="53"/>
    </row>
    <row r="239" spans="1:45" s="52" customFormat="1" ht="15" x14ac:dyDescent="0.25">
      <c r="A239" s="52">
        <v>100</v>
      </c>
      <c r="B239" s="37" t="s">
        <v>48</v>
      </c>
      <c r="C239" s="37" t="s">
        <v>137</v>
      </c>
      <c r="D239" s="58">
        <v>3</v>
      </c>
      <c r="E239" s="53">
        <f t="shared" si="227"/>
        <v>0</v>
      </c>
      <c r="F239" s="53">
        <f t="shared" si="228"/>
        <v>0</v>
      </c>
      <c r="G239" s="53">
        <f t="shared" si="229"/>
        <v>0</v>
      </c>
      <c r="H239" s="53">
        <f t="shared" si="230"/>
        <v>0</v>
      </c>
      <c r="I239" s="53">
        <f t="shared" si="231"/>
        <v>0</v>
      </c>
      <c r="J239" s="53">
        <f t="shared" si="232"/>
        <v>0</v>
      </c>
      <c r="K239" s="53">
        <f t="shared" si="233"/>
        <v>0</v>
      </c>
      <c r="L239" s="53">
        <f t="shared" si="234"/>
        <v>0</v>
      </c>
      <c r="M239" s="53">
        <f t="shared" si="235"/>
        <v>0</v>
      </c>
      <c r="N239" s="53">
        <f t="shared" si="236"/>
        <v>0</v>
      </c>
      <c r="O239" s="53">
        <f t="shared" si="237"/>
        <v>0</v>
      </c>
      <c r="P239" s="53">
        <f t="shared" si="238"/>
        <v>0</v>
      </c>
      <c r="Q239" s="53">
        <f t="shared" si="239"/>
        <v>0</v>
      </c>
      <c r="R239" s="53">
        <f t="shared" si="240"/>
        <v>0</v>
      </c>
      <c r="S239" s="53">
        <f t="shared" si="241"/>
        <v>0</v>
      </c>
      <c r="T239" s="53">
        <f t="shared" si="242"/>
        <v>0</v>
      </c>
      <c r="U239" s="53">
        <f t="shared" si="243"/>
        <v>0</v>
      </c>
      <c r="V239" s="53">
        <f t="shared" si="244"/>
        <v>0</v>
      </c>
      <c r="W239" s="53">
        <f t="shared" si="245"/>
        <v>0</v>
      </c>
      <c r="X239" s="53">
        <f t="shared" si="246"/>
        <v>0</v>
      </c>
      <c r="Y239" s="53">
        <f t="shared" si="247"/>
        <v>0</v>
      </c>
      <c r="Z239" s="53">
        <f t="shared" si="248"/>
        <v>0</v>
      </c>
      <c r="AA239" s="53">
        <f t="shared" si="249"/>
        <v>0</v>
      </c>
      <c r="AB239" s="53">
        <f t="shared" si="250"/>
        <v>0</v>
      </c>
      <c r="AC239" s="53">
        <f t="shared" si="251"/>
        <v>0</v>
      </c>
      <c r="AD239" s="53">
        <f t="shared" si="252"/>
        <v>0</v>
      </c>
      <c r="AE239" s="53">
        <f t="shared" si="253"/>
        <v>0</v>
      </c>
      <c r="AF239" s="53">
        <f t="shared" si="254"/>
        <v>0</v>
      </c>
      <c r="AG239" s="53">
        <f t="shared" si="255"/>
        <v>0</v>
      </c>
      <c r="AH239" s="53">
        <f t="shared" si="256"/>
        <v>0</v>
      </c>
      <c r="AI239" s="53">
        <f t="shared" si="257"/>
        <v>0</v>
      </c>
      <c r="AJ239" s="53">
        <f t="shared" si="258"/>
        <v>0</v>
      </c>
      <c r="AK239" s="53">
        <f t="shared" si="259"/>
        <v>0</v>
      </c>
      <c r="AL239" s="53">
        <f t="shared" si="260"/>
        <v>0</v>
      </c>
      <c r="AM239" s="53">
        <f t="shared" si="261"/>
        <v>0</v>
      </c>
      <c r="AN239" s="53">
        <f t="shared" si="262"/>
        <v>0</v>
      </c>
      <c r="AO239" s="53">
        <f t="shared" si="263"/>
        <v>0</v>
      </c>
      <c r="AP239" s="53">
        <f t="shared" si="264"/>
        <v>0</v>
      </c>
      <c r="AQ239" s="53">
        <f t="shared" si="265"/>
        <v>0</v>
      </c>
      <c r="AR239" s="53">
        <f t="shared" si="266"/>
        <v>0</v>
      </c>
      <c r="AS239" s="53"/>
    </row>
    <row r="240" spans="1:45" s="52" customFormat="1" ht="15" x14ac:dyDescent="0.25">
      <c r="A240" s="52">
        <v>101</v>
      </c>
      <c r="B240" s="37" t="s">
        <v>50</v>
      </c>
      <c r="C240" s="37" t="s">
        <v>138</v>
      </c>
      <c r="D240" s="58">
        <v>3</v>
      </c>
      <c r="E240" s="53">
        <f t="shared" si="227"/>
        <v>0</v>
      </c>
      <c r="F240" s="53">
        <f t="shared" si="228"/>
        <v>0</v>
      </c>
      <c r="G240" s="53">
        <f t="shared" si="229"/>
        <v>0</v>
      </c>
      <c r="H240" s="53">
        <f t="shared" si="230"/>
        <v>0</v>
      </c>
      <c r="I240" s="53">
        <f t="shared" si="231"/>
        <v>0</v>
      </c>
      <c r="J240" s="53">
        <f t="shared" si="232"/>
        <v>0</v>
      </c>
      <c r="K240" s="53">
        <f t="shared" si="233"/>
        <v>0</v>
      </c>
      <c r="L240" s="53">
        <f t="shared" si="234"/>
        <v>0</v>
      </c>
      <c r="M240" s="53">
        <f t="shared" si="235"/>
        <v>0</v>
      </c>
      <c r="N240" s="53">
        <f t="shared" si="236"/>
        <v>0</v>
      </c>
      <c r="O240" s="53">
        <f t="shared" si="237"/>
        <v>0</v>
      </c>
      <c r="P240" s="53">
        <f t="shared" si="238"/>
        <v>0</v>
      </c>
      <c r="Q240" s="53">
        <f t="shared" si="239"/>
        <v>0</v>
      </c>
      <c r="R240" s="53">
        <f t="shared" si="240"/>
        <v>0</v>
      </c>
      <c r="S240" s="53">
        <f t="shared" si="241"/>
        <v>0</v>
      </c>
      <c r="T240" s="53">
        <f t="shared" si="242"/>
        <v>0</v>
      </c>
      <c r="U240" s="53">
        <f t="shared" si="243"/>
        <v>0</v>
      </c>
      <c r="V240" s="53">
        <f t="shared" si="244"/>
        <v>0</v>
      </c>
      <c r="W240" s="53">
        <f t="shared" si="245"/>
        <v>0</v>
      </c>
      <c r="X240" s="53">
        <f t="shared" si="246"/>
        <v>0</v>
      </c>
      <c r="Y240" s="53">
        <f t="shared" si="247"/>
        <v>0</v>
      </c>
      <c r="Z240" s="53">
        <f t="shared" si="248"/>
        <v>0</v>
      </c>
      <c r="AA240" s="53">
        <f t="shared" si="249"/>
        <v>0</v>
      </c>
      <c r="AB240" s="53">
        <f t="shared" si="250"/>
        <v>0</v>
      </c>
      <c r="AC240" s="53">
        <f t="shared" si="251"/>
        <v>0</v>
      </c>
      <c r="AD240" s="53">
        <f t="shared" si="252"/>
        <v>0</v>
      </c>
      <c r="AE240" s="53">
        <f t="shared" si="253"/>
        <v>0</v>
      </c>
      <c r="AF240" s="53">
        <f t="shared" si="254"/>
        <v>0</v>
      </c>
      <c r="AG240" s="53">
        <f t="shared" si="255"/>
        <v>0</v>
      </c>
      <c r="AH240" s="53">
        <f t="shared" si="256"/>
        <v>0</v>
      </c>
      <c r="AI240" s="53">
        <f t="shared" si="257"/>
        <v>0</v>
      </c>
      <c r="AJ240" s="53">
        <f t="shared" si="258"/>
        <v>0</v>
      </c>
      <c r="AK240" s="53">
        <f t="shared" si="259"/>
        <v>0</v>
      </c>
      <c r="AL240" s="53">
        <f t="shared" si="260"/>
        <v>0</v>
      </c>
      <c r="AM240" s="53">
        <f t="shared" si="261"/>
        <v>0</v>
      </c>
      <c r="AN240" s="53">
        <f t="shared" si="262"/>
        <v>0</v>
      </c>
      <c r="AO240" s="53">
        <f t="shared" si="263"/>
        <v>0</v>
      </c>
      <c r="AP240" s="53">
        <f t="shared" si="264"/>
        <v>0</v>
      </c>
      <c r="AQ240" s="53">
        <f t="shared" si="265"/>
        <v>0</v>
      </c>
      <c r="AR240" s="53">
        <f t="shared" si="266"/>
        <v>0</v>
      </c>
      <c r="AS240" s="53"/>
    </row>
    <row r="241" spans="1:45" s="52" customFormat="1" ht="15" x14ac:dyDescent="0.25">
      <c r="A241" s="52">
        <v>102</v>
      </c>
      <c r="B241" s="37" t="s">
        <v>59</v>
      </c>
      <c r="C241" s="37" t="s">
        <v>139</v>
      </c>
      <c r="D241" s="58">
        <v>3</v>
      </c>
      <c r="E241" s="53">
        <f t="shared" si="227"/>
        <v>0</v>
      </c>
      <c r="F241" s="53">
        <f t="shared" si="228"/>
        <v>0</v>
      </c>
      <c r="G241" s="53">
        <f t="shared" si="229"/>
        <v>0</v>
      </c>
      <c r="H241" s="53">
        <f t="shared" si="230"/>
        <v>0</v>
      </c>
      <c r="I241" s="53">
        <f t="shared" si="231"/>
        <v>0</v>
      </c>
      <c r="J241" s="53">
        <f t="shared" si="232"/>
        <v>0</v>
      </c>
      <c r="K241" s="53">
        <f t="shared" si="233"/>
        <v>0</v>
      </c>
      <c r="L241" s="53">
        <f t="shared" si="234"/>
        <v>0</v>
      </c>
      <c r="M241" s="53">
        <f t="shared" si="235"/>
        <v>0</v>
      </c>
      <c r="N241" s="53">
        <f t="shared" si="236"/>
        <v>0</v>
      </c>
      <c r="O241" s="53">
        <f t="shared" si="237"/>
        <v>0</v>
      </c>
      <c r="P241" s="53">
        <f t="shared" si="238"/>
        <v>0</v>
      </c>
      <c r="Q241" s="53">
        <f t="shared" si="239"/>
        <v>0</v>
      </c>
      <c r="R241" s="53">
        <f t="shared" si="240"/>
        <v>0</v>
      </c>
      <c r="S241" s="53">
        <f t="shared" si="241"/>
        <v>0</v>
      </c>
      <c r="T241" s="53">
        <f t="shared" si="242"/>
        <v>0</v>
      </c>
      <c r="U241" s="53">
        <f t="shared" si="243"/>
        <v>0</v>
      </c>
      <c r="V241" s="53">
        <f t="shared" si="244"/>
        <v>0</v>
      </c>
      <c r="W241" s="53">
        <f t="shared" si="245"/>
        <v>0</v>
      </c>
      <c r="X241" s="53">
        <f t="shared" si="246"/>
        <v>0</v>
      </c>
      <c r="Y241" s="53">
        <f t="shared" si="247"/>
        <v>0</v>
      </c>
      <c r="Z241" s="53">
        <f t="shared" si="248"/>
        <v>0</v>
      </c>
      <c r="AA241" s="53">
        <f t="shared" si="249"/>
        <v>0</v>
      </c>
      <c r="AB241" s="53">
        <f t="shared" si="250"/>
        <v>0</v>
      </c>
      <c r="AC241" s="53">
        <f t="shared" si="251"/>
        <v>0</v>
      </c>
      <c r="AD241" s="53">
        <f t="shared" si="252"/>
        <v>0</v>
      </c>
      <c r="AE241" s="53">
        <f t="shared" si="253"/>
        <v>0</v>
      </c>
      <c r="AF241" s="53">
        <f t="shared" si="254"/>
        <v>0</v>
      </c>
      <c r="AG241" s="53">
        <f t="shared" si="255"/>
        <v>0</v>
      </c>
      <c r="AH241" s="53">
        <f t="shared" si="256"/>
        <v>0</v>
      </c>
      <c r="AI241" s="53">
        <f t="shared" si="257"/>
        <v>0</v>
      </c>
      <c r="AJ241" s="53">
        <f t="shared" si="258"/>
        <v>0</v>
      </c>
      <c r="AK241" s="53">
        <f t="shared" si="259"/>
        <v>0</v>
      </c>
      <c r="AL241" s="53">
        <f t="shared" si="260"/>
        <v>0</v>
      </c>
      <c r="AM241" s="53">
        <f t="shared" si="261"/>
        <v>0</v>
      </c>
      <c r="AN241" s="53">
        <f t="shared" si="262"/>
        <v>0</v>
      </c>
      <c r="AO241" s="53">
        <f t="shared" si="263"/>
        <v>0</v>
      </c>
      <c r="AP241" s="53">
        <f t="shared" si="264"/>
        <v>0</v>
      </c>
      <c r="AQ241" s="53">
        <f t="shared" si="265"/>
        <v>0</v>
      </c>
      <c r="AR241" s="53">
        <f t="shared" si="266"/>
        <v>0</v>
      </c>
      <c r="AS241" s="53"/>
    </row>
    <row r="242" spans="1:45" s="52" customFormat="1" ht="15" x14ac:dyDescent="0.25">
      <c r="A242" s="52">
        <v>103</v>
      </c>
      <c r="B242" s="37" t="s">
        <v>50</v>
      </c>
      <c r="C242" s="37" t="s">
        <v>140</v>
      </c>
      <c r="D242" s="58">
        <v>3</v>
      </c>
      <c r="E242" s="53">
        <f t="shared" si="227"/>
        <v>0</v>
      </c>
      <c r="F242" s="53">
        <f t="shared" si="228"/>
        <v>0</v>
      </c>
      <c r="G242" s="53">
        <f t="shared" si="229"/>
        <v>0</v>
      </c>
      <c r="H242" s="53">
        <f t="shared" si="230"/>
        <v>0</v>
      </c>
      <c r="I242" s="53">
        <f t="shared" si="231"/>
        <v>0</v>
      </c>
      <c r="J242" s="53">
        <f t="shared" si="232"/>
        <v>0</v>
      </c>
      <c r="K242" s="53">
        <f t="shared" si="233"/>
        <v>0</v>
      </c>
      <c r="L242" s="53">
        <f t="shared" si="234"/>
        <v>0</v>
      </c>
      <c r="M242" s="53">
        <f t="shared" si="235"/>
        <v>0</v>
      </c>
      <c r="N242" s="53">
        <f t="shared" si="236"/>
        <v>0</v>
      </c>
      <c r="O242" s="53">
        <f t="shared" si="237"/>
        <v>0</v>
      </c>
      <c r="P242" s="53">
        <f t="shared" si="238"/>
        <v>0</v>
      </c>
      <c r="Q242" s="53">
        <f t="shared" si="239"/>
        <v>0</v>
      </c>
      <c r="R242" s="53">
        <f t="shared" si="240"/>
        <v>0</v>
      </c>
      <c r="S242" s="53">
        <f t="shared" si="241"/>
        <v>0</v>
      </c>
      <c r="T242" s="53">
        <f t="shared" si="242"/>
        <v>0</v>
      </c>
      <c r="U242" s="53">
        <f t="shared" si="243"/>
        <v>0</v>
      </c>
      <c r="V242" s="53">
        <f t="shared" si="244"/>
        <v>0</v>
      </c>
      <c r="W242" s="53">
        <f t="shared" si="245"/>
        <v>0</v>
      </c>
      <c r="X242" s="53">
        <f t="shared" si="246"/>
        <v>0</v>
      </c>
      <c r="Y242" s="53">
        <f t="shared" si="247"/>
        <v>0</v>
      </c>
      <c r="Z242" s="53">
        <f t="shared" si="248"/>
        <v>0</v>
      </c>
      <c r="AA242" s="53">
        <f t="shared" si="249"/>
        <v>0</v>
      </c>
      <c r="AB242" s="53">
        <f t="shared" si="250"/>
        <v>0</v>
      </c>
      <c r="AC242" s="53">
        <f t="shared" si="251"/>
        <v>0</v>
      </c>
      <c r="AD242" s="53">
        <f t="shared" si="252"/>
        <v>0</v>
      </c>
      <c r="AE242" s="53">
        <f t="shared" si="253"/>
        <v>0</v>
      </c>
      <c r="AF242" s="53">
        <f t="shared" si="254"/>
        <v>0</v>
      </c>
      <c r="AG242" s="53">
        <f t="shared" si="255"/>
        <v>0</v>
      </c>
      <c r="AH242" s="53">
        <f t="shared" si="256"/>
        <v>0</v>
      </c>
      <c r="AI242" s="53">
        <f t="shared" si="257"/>
        <v>0</v>
      </c>
      <c r="AJ242" s="53">
        <f t="shared" si="258"/>
        <v>0</v>
      </c>
      <c r="AK242" s="53">
        <f t="shared" si="259"/>
        <v>0</v>
      </c>
      <c r="AL242" s="53">
        <f t="shared" si="260"/>
        <v>0</v>
      </c>
      <c r="AM242" s="53">
        <f t="shared" si="261"/>
        <v>0</v>
      </c>
      <c r="AN242" s="53">
        <f t="shared" si="262"/>
        <v>0</v>
      </c>
      <c r="AO242" s="53">
        <f t="shared" si="263"/>
        <v>0</v>
      </c>
      <c r="AP242" s="53">
        <f t="shared" si="264"/>
        <v>0</v>
      </c>
      <c r="AQ242" s="53">
        <f t="shared" si="265"/>
        <v>0</v>
      </c>
      <c r="AR242" s="53">
        <f t="shared" si="266"/>
        <v>0</v>
      </c>
      <c r="AS242" s="53"/>
    </row>
    <row r="243" spans="1:45" s="52" customFormat="1" ht="15" x14ac:dyDescent="0.25">
      <c r="A243" s="52">
        <v>104</v>
      </c>
      <c r="B243" s="37" t="s">
        <v>50</v>
      </c>
      <c r="C243" s="37" t="s">
        <v>118</v>
      </c>
      <c r="D243" s="58">
        <v>3</v>
      </c>
      <c r="E243" s="53">
        <f t="shared" si="227"/>
        <v>0</v>
      </c>
      <c r="F243" s="53">
        <f t="shared" si="228"/>
        <v>0</v>
      </c>
      <c r="G243" s="53">
        <f t="shared" si="229"/>
        <v>0</v>
      </c>
      <c r="H243" s="53">
        <f t="shared" si="230"/>
        <v>0</v>
      </c>
      <c r="I243" s="53">
        <f t="shared" si="231"/>
        <v>0</v>
      </c>
      <c r="J243" s="53">
        <f t="shared" si="232"/>
        <v>0</v>
      </c>
      <c r="K243" s="53">
        <f t="shared" si="233"/>
        <v>0</v>
      </c>
      <c r="L243" s="53">
        <f t="shared" si="234"/>
        <v>0</v>
      </c>
      <c r="M243" s="53">
        <f t="shared" si="235"/>
        <v>0</v>
      </c>
      <c r="N243" s="53">
        <f t="shared" si="236"/>
        <v>0</v>
      </c>
      <c r="O243" s="53">
        <f t="shared" si="237"/>
        <v>0</v>
      </c>
      <c r="P243" s="53">
        <f t="shared" si="238"/>
        <v>0</v>
      </c>
      <c r="Q243" s="53">
        <f t="shared" si="239"/>
        <v>0</v>
      </c>
      <c r="R243" s="53">
        <f t="shared" si="240"/>
        <v>0</v>
      </c>
      <c r="S243" s="53">
        <f t="shared" si="241"/>
        <v>0</v>
      </c>
      <c r="T243" s="53">
        <f t="shared" si="242"/>
        <v>0</v>
      </c>
      <c r="U243" s="53">
        <f t="shared" si="243"/>
        <v>0</v>
      </c>
      <c r="V243" s="53">
        <f t="shared" si="244"/>
        <v>0</v>
      </c>
      <c r="W243" s="53">
        <f t="shared" si="245"/>
        <v>0</v>
      </c>
      <c r="X243" s="53">
        <f t="shared" si="246"/>
        <v>0</v>
      </c>
      <c r="Y243" s="53">
        <f t="shared" si="247"/>
        <v>0</v>
      </c>
      <c r="Z243" s="53">
        <f t="shared" si="248"/>
        <v>0</v>
      </c>
      <c r="AA243" s="53">
        <f t="shared" si="249"/>
        <v>0</v>
      </c>
      <c r="AB243" s="53">
        <f t="shared" si="250"/>
        <v>0</v>
      </c>
      <c r="AC243" s="53">
        <f t="shared" si="251"/>
        <v>0</v>
      </c>
      <c r="AD243" s="53">
        <f t="shared" si="252"/>
        <v>0</v>
      </c>
      <c r="AE243" s="53">
        <f t="shared" si="253"/>
        <v>0</v>
      </c>
      <c r="AF243" s="53">
        <f t="shared" si="254"/>
        <v>0</v>
      </c>
      <c r="AG243" s="53">
        <f t="shared" si="255"/>
        <v>0</v>
      </c>
      <c r="AH243" s="53">
        <f t="shared" si="256"/>
        <v>0</v>
      </c>
      <c r="AI243" s="53">
        <f t="shared" si="257"/>
        <v>0</v>
      </c>
      <c r="AJ243" s="53">
        <f t="shared" si="258"/>
        <v>0</v>
      </c>
      <c r="AK243" s="53">
        <f t="shared" si="259"/>
        <v>0</v>
      </c>
      <c r="AL243" s="53">
        <f t="shared" si="260"/>
        <v>0</v>
      </c>
      <c r="AM243" s="53">
        <f t="shared" si="261"/>
        <v>0</v>
      </c>
      <c r="AN243" s="53">
        <f t="shared" si="262"/>
        <v>0</v>
      </c>
      <c r="AO243" s="53">
        <f t="shared" si="263"/>
        <v>0</v>
      </c>
      <c r="AP243" s="53">
        <f t="shared" si="264"/>
        <v>0</v>
      </c>
      <c r="AQ243" s="53">
        <f t="shared" si="265"/>
        <v>0</v>
      </c>
      <c r="AR243" s="53">
        <f t="shared" si="266"/>
        <v>0</v>
      </c>
      <c r="AS243" s="53"/>
    </row>
    <row r="244" spans="1:45" s="52" customFormat="1" ht="15" x14ac:dyDescent="0.25">
      <c r="A244" s="52">
        <v>105</v>
      </c>
      <c r="B244" s="37" t="s">
        <v>59</v>
      </c>
      <c r="C244" s="37" t="s">
        <v>141</v>
      </c>
      <c r="D244" s="58">
        <v>3</v>
      </c>
      <c r="E244" s="53">
        <f t="shared" si="227"/>
        <v>0</v>
      </c>
      <c r="F244" s="53">
        <f t="shared" si="228"/>
        <v>0</v>
      </c>
      <c r="G244" s="53">
        <f t="shared" si="229"/>
        <v>0</v>
      </c>
      <c r="H244" s="53">
        <f t="shared" si="230"/>
        <v>0</v>
      </c>
      <c r="I244" s="53">
        <f t="shared" si="231"/>
        <v>0</v>
      </c>
      <c r="J244" s="53">
        <f t="shared" si="232"/>
        <v>0</v>
      </c>
      <c r="K244" s="53">
        <f t="shared" si="233"/>
        <v>0</v>
      </c>
      <c r="L244" s="53">
        <f t="shared" si="234"/>
        <v>0</v>
      </c>
      <c r="M244" s="53">
        <f t="shared" si="235"/>
        <v>0</v>
      </c>
      <c r="N244" s="53">
        <f t="shared" si="236"/>
        <v>0</v>
      </c>
      <c r="O244" s="53">
        <f t="shared" si="237"/>
        <v>0</v>
      </c>
      <c r="P244" s="53">
        <f t="shared" si="238"/>
        <v>0</v>
      </c>
      <c r="Q244" s="53">
        <f t="shared" si="239"/>
        <v>0</v>
      </c>
      <c r="R244" s="53">
        <f t="shared" si="240"/>
        <v>0</v>
      </c>
      <c r="S244" s="53">
        <f t="shared" si="241"/>
        <v>0</v>
      </c>
      <c r="T244" s="53">
        <f t="shared" si="242"/>
        <v>0</v>
      </c>
      <c r="U244" s="53">
        <f t="shared" si="243"/>
        <v>0</v>
      </c>
      <c r="V244" s="53">
        <f t="shared" si="244"/>
        <v>0</v>
      </c>
      <c r="W244" s="53">
        <f t="shared" si="245"/>
        <v>0</v>
      </c>
      <c r="X244" s="53">
        <f t="shared" si="246"/>
        <v>0</v>
      </c>
      <c r="Y244" s="53">
        <f t="shared" si="247"/>
        <v>0</v>
      </c>
      <c r="Z244" s="53">
        <f t="shared" si="248"/>
        <v>0</v>
      </c>
      <c r="AA244" s="53">
        <f t="shared" si="249"/>
        <v>0</v>
      </c>
      <c r="AB244" s="53">
        <f t="shared" si="250"/>
        <v>0</v>
      </c>
      <c r="AC244" s="53">
        <f t="shared" si="251"/>
        <v>0</v>
      </c>
      <c r="AD244" s="53">
        <f t="shared" si="252"/>
        <v>0</v>
      </c>
      <c r="AE244" s="53">
        <f t="shared" si="253"/>
        <v>0</v>
      </c>
      <c r="AF244" s="53">
        <f t="shared" si="254"/>
        <v>0</v>
      </c>
      <c r="AG244" s="53">
        <f t="shared" si="255"/>
        <v>0</v>
      </c>
      <c r="AH244" s="53">
        <f t="shared" si="256"/>
        <v>0</v>
      </c>
      <c r="AI244" s="53">
        <f t="shared" si="257"/>
        <v>0</v>
      </c>
      <c r="AJ244" s="53">
        <f t="shared" si="258"/>
        <v>0</v>
      </c>
      <c r="AK244" s="53">
        <f t="shared" si="259"/>
        <v>0</v>
      </c>
      <c r="AL244" s="53">
        <f t="shared" si="260"/>
        <v>0</v>
      </c>
      <c r="AM244" s="53">
        <f t="shared" si="261"/>
        <v>0</v>
      </c>
      <c r="AN244" s="53">
        <f t="shared" si="262"/>
        <v>0</v>
      </c>
      <c r="AO244" s="53">
        <f t="shared" si="263"/>
        <v>0</v>
      </c>
      <c r="AP244" s="53">
        <f t="shared" si="264"/>
        <v>0</v>
      </c>
      <c r="AQ244" s="53">
        <f t="shared" si="265"/>
        <v>0</v>
      </c>
      <c r="AR244" s="53">
        <f t="shared" si="266"/>
        <v>0</v>
      </c>
      <c r="AS244" s="53"/>
    </row>
    <row r="245" spans="1:45" s="52" customFormat="1" ht="15" x14ac:dyDescent="0.25">
      <c r="A245" s="52">
        <v>106</v>
      </c>
      <c r="B245" s="37" t="s">
        <v>50</v>
      </c>
      <c r="C245" s="37" t="s">
        <v>142</v>
      </c>
      <c r="D245" s="58">
        <v>3</v>
      </c>
      <c r="E245" s="53">
        <f t="shared" si="227"/>
        <v>0</v>
      </c>
      <c r="F245" s="53">
        <f t="shared" si="228"/>
        <v>0</v>
      </c>
      <c r="G245" s="53">
        <f t="shared" si="229"/>
        <v>0</v>
      </c>
      <c r="H245" s="53">
        <f t="shared" si="230"/>
        <v>0</v>
      </c>
      <c r="I245" s="53">
        <f t="shared" si="231"/>
        <v>0</v>
      </c>
      <c r="J245" s="53">
        <f t="shared" si="232"/>
        <v>0</v>
      </c>
      <c r="K245" s="53">
        <f t="shared" si="233"/>
        <v>0</v>
      </c>
      <c r="L245" s="53">
        <f t="shared" si="234"/>
        <v>0</v>
      </c>
      <c r="M245" s="53">
        <f t="shared" si="235"/>
        <v>0</v>
      </c>
      <c r="N245" s="53">
        <f t="shared" si="236"/>
        <v>0</v>
      </c>
      <c r="O245" s="53">
        <f t="shared" si="237"/>
        <v>0</v>
      </c>
      <c r="P245" s="53">
        <f t="shared" si="238"/>
        <v>0</v>
      </c>
      <c r="Q245" s="53">
        <f t="shared" si="239"/>
        <v>0</v>
      </c>
      <c r="R245" s="53">
        <f t="shared" si="240"/>
        <v>0</v>
      </c>
      <c r="S245" s="53">
        <f t="shared" si="241"/>
        <v>0</v>
      </c>
      <c r="T245" s="53">
        <f t="shared" si="242"/>
        <v>0</v>
      </c>
      <c r="U245" s="53">
        <f t="shared" si="243"/>
        <v>0</v>
      </c>
      <c r="V245" s="53">
        <f t="shared" si="244"/>
        <v>0</v>
      </c>
      <c r="W245" s="53">
        <f t="shared" si="245"/>
        <v>0</v>
      </c>
      <c r="X245" s="53">
        <f t="shared" si="246"/>
        <v>0</v>
      </c>
      <c r="Y245" s="53">
        <f t="shared" si="247"/>
        <v>0</v>
      </c>
      <c r="Z245" s="53">
        <f t="shared" si="248"/>
        <v>0</v>
      </c>
      <c r="AA245" s="53">
        <f t="shared" si="249"/>
        <v>0</v>
      </c>
      <c r="AB245" s="53">
        <f t="shared" si="250"/>
        <v>0</v>
      </c>
      <c r="AC245" s="53">
        <f t="shared" si="251"/>
        <v>0</v>
      </c>
      <c r="AD245" s="53">
        <f t="shared" si="252"/>
        <v>0</v>
      </c>
      <c r="AE245" s="53">
        <f t="shared" si="253"/>
        <v>0</v>
      </c>
      <c r="AF245" s="53">
        <f t="shared" si="254"/>
        <v>0</v>
      </c>
      <c r="AG245" s="53">
        <f t="shared" si="255"/>
        <v>0</v>
      </c>
      <c r="AH245" s="53">
        <f t="shared" si="256"/>
        <v>0</v>
      </c>
      <c r="AI245" s="53">
        <f t="shared" si="257"/>
        <v>0</v>
      </c>
      <c r="AJ245" s="53">
        <f t="shared" si="258"/>
        <v>0</v>
      </c>
      <c r="AK245" s="53">
        <f t="shared" si="259"/>
        <v>0</v>
      </c>
      <c r="AL245" s="53">
        <f t="shared" si="260"/>
        <v>0</v>
      </c>
      <c r="AM245" s="53">
        <f t="shared" si="261"/>
        <v>0</v>
      </c>
      <c r="AN245" s="53">
        <f t="shared" si="262"/>
        <v>0</v>
      </c>
      <c r="AO245" s="53">
        <f t="shared" si="263"/>
        <v>0</v>
      </c>
      <c r="AP245" s="53">
        <f t="shared" si="264"/>
        <v>0</v>
      </c>
      <c r="AQ245" s="53">
        <f t="shared" si="265"/>
        <v>0</v>
      </c>
      <c r="AR245" s="53">
        <f t="shared" si="266"/>
        <v>0</v>
      </c>
      <c r="AS245" s="53"/>
    </row>
    <row r="246" spans="1:45" s="52" customFormat="1" ht="15" x14ac:dyDescent="0.25">
      <c r="A246" s="52">
        <v>107</v>
      </c>
      <c r="B246" s="37" t="s">
        <v>50</v>
      </c>
      <c r="C246" s="37" t="s">
        <v>143</v>
      </c>
      <c r="D246" s="58">
        <v>3</v>
      </c>
      <c r="E246" s="53">
        <f t="shared" si="227"/>
        <v>0</v>
      </c>
      <c r="F246" s="53">
        <f t="shared" si="228"/>
        <v>0</v>
      </c>
      <c r="G246" s="53">
        <f t="shared" si="229"/>
        <v>0</v>
      </c>
      <c r="H246" s="53">
        <f t="shared" si="230"/>
        <v>0</v>
      </c>
      <c r="I246" s="53">
        <f t="shared" si="231"/>
        <v>0</v>
      </c>
      <c r="J246" s="53">
        <f t="shared" si="232"/>
        <v>0</v>
      </c>
      <c r="K246" s="53">
        <f t="shared" si="233"/>
        <v>0</v>
      </c>
      <c r="L246" s="53">
        <f t="shared" si="234"/>
        <v>0</v>
      </c>
      <c r="M246" s="53">
        <f t="shared" si="235"/>
        <v>0</v>
      </c>
      <c r="N246" s="53">
        <f t="shared" si="236"/>
        <v>0</v>
      </c>
      <c r="O246" s="53">
        <f t="shared" si="237"/>
        <v>0</v>
      </c>
      <c r="P246" s="53">
        <f t="shared" si="238"/>
        <v>0</v>
      </c>
      <c r="Q246" s="53">
        <f t="shared" si="239"/>
        <v>0</v>
      </c>
      <c r="R246" s="53">
        <f t="shared" si="240"/>
        <v>0</v>
      </c>
      <c r="S246" s="53">
        <f t="shared" si="241"/>
        <v>0</v>
      </c>
      <c r="T246" s="53">
        <f t="shared" si="242"/>
        <v>0</v>
      </c>
      <c r="U246" s="53">
        <f t="shared" si="243"/>
        <v>0</v>
      </c>
      <c r="V246" s="53">
        <f t="shared" si="244"/>
        <v>0</v>
      </c>
      <c r="W246" s="53">
        <f t="shared" si="245"/>
        <v>0</v>
      </c>
      <c r="X246" s="53">
        <f t="shared" si="246"/>
        <v>0</v>
      </c>
      <c r="Y246" s="53">
        <f t="shared" si="247"/>
        <v>0</v>
      </c>
      <c r="Z246" s="53">
        <f t="shared" si="248"/>
        <v>0</v>
      </c>
      <c r="AA246" s="53">
        <f t="shared" si="249"/>
        <v>0</v>
      </c>
      <c r="AB246" s="53">
        <f t="shared" si="250"/>
        <v>0</v>
      </c>
      <c r="AC246" s="53">
        <f t="shared" si="251"/>
        <v>0</v>
      </c>
      <c r="AD246" s="53">
        <f t="shared" si="252"/>
        <v>0</v>
      </c>
      <c r="AE246" s="53">
        <f t="shared" si="253"/>
        <v>0</v>
      </c>
      <c r="AF246" s="53">
        <f t="shared" si="254"/>
        <v>0</v>
      </c>
      <c r="AG246" s="53">
        <f t="shared" si="255"/>
        <v>0</v>
      </c>
      <c r="AH246" s="53">
        <f t="shared" si="256"/>
        <v>0</v>
      </c>
      <c r="AI246" s="53">
        <f t="shared" si="257"/>
        <v>0</v>
      </c>
      <c r="AJ246" s="53">
        <f t="shared" si="258"/>
        <v>0</v>
      </c>
      <c r="AK246" s="53">
        <f t="shared" si="259"/>
        <v>0</v>
      </c>
      <c r="AL246" s="53">
        <f t="shared" si="260"/>
        <v>0</v>
      </c>
      <c r="AM246" s="53">
        <f t="shared" si="261"/>
        <v>0</v>
      </c>
      <c r="AN246" s="53">
        <f t="shared" si="262"/>
        <v>0</v>
      </c>
      <c r="AO246" s="53">
        <f t="shared" si="263"/>
        <v>0</v>
      </c>
      <c r="AP246" s="53">
        <f t="shared" si="264"/>
        <v>0</v>
      </c>
      <c r="AQ246" s="53">
        <f t="shared" si="265"/>
        <v>0</v>
      </c>
      <c r="AR246" s="53">
        <f t="shared" si="266"/>
        <v>0</v>
      </c>
      <c r="AS246" s="53"/>
    </row>
    <row r="247" spans="1:45" s="52" customFormat="1" ht="15" x14ac:dyDescent="0.25">
      <c r="A247" s="52">
        <v>108</v>
      </c>
      <c r="B247" s="37" t="s">
        <v>47</v>
      </c>
      <c r="C247" s="37" t="s">
        <v>144</v>
      </c>
      <c r="D247" s="58">
        <v>3</v>
      </c>
      <c r="E247" s="53">
        <f t="shared" si="227"/>
        <v>0</v>
      </c>
      <c r="F247" s="53">
        <f t="shared" si="228"/>
        <v>0</v>
      </c>
      <c r="G247" s="53">
        <f t="shared" si="229"/>
        <v>0</v>
      </c>
      <c r="H247" s="53">
        <f t="shared" si="230"/>
        <v>0</v>
      </c>
      <c r="I247" s="53">
        <f t="shared" si="231"/>
        <v>0</v>
      </c>
      <c r="J247" s="53">
        <f t="shared" si="232"/>
        <v>0</v>
      </c>
      <c r="K247" s="53">
        <f t="shared" si="233"/>
        <v>0</v>
      </c>
      <c r="L247" s="53">
        <f t="shared" si="234"/>
        <v>0</v>
      </c>
      <c r="M247" s="53">
        <f t="shared" si="235"/>
        <v>0</v>
      </c>
      <c r="N247" s="53">
        <f t="shared" si="236"/>
        <v>0</v>
      </c>
      <c r="O247" s="53">
        <f t="shared" si="237"/>
        <v>0</v>
      </c>
      <c r="P247" s="53">
        <f t="shared" si="238"/>
        <v>0</v>
      </c>
      <c r="Q247" s="53">
        <f t="shared" si="239"/>
        <v>0</v>
      </c>
      <c r="R247" s="53">
        <f t="shared" si="240"/>
        <v>0</v>
      </c>
      <c r="S247" s="53">
        <f t="shared" si="241"/>
        <v>0</v>
      </c>
      <c r="T247" s="53">
        <f t="shared" si="242"/>
        <v>0</v>
      </c>
      <c r="U247" s="53">
        <f t="shared" si="243"/>
        <v>0</v>
      </c>
      <c r="V247" s="53">
        <f t="shared" si="244"/>
        <v>0</v>
      </c>
      <c r="W247" s="53">
        <f t="shared" si="245"/>
        <v>0</v>
      </c>
      <c r="X247" s="53">
        <f t="shared" si="246"/>
        <v>0</v>
      </c>
      <c r="Y247" s="53">
        <f t="shared" si="247"/>
        <v>0</v>
      </c>
      <c r="Z247" s="53">
        <f t="shared" si="248"/>
        <v>0</v>
      </c>
      <c r="AA247" s="53">
        <f t="shared" si="249"/>
        <v>0</v>
      </c>
      <c r="AB247" s="53">
        <f t="shared" si="250"/>
        <v>0</v>
      </c>
      <c r="AC247" s="53">
        <f t="shared" si="251"/>
        <v>0</v>
      </c>
      <c r="AD247" s="53">
        <f t="shared" si="252"/>
        <v>0</v>
      </c>
      <c r="AE247" s="53">
        <f t="shared" si="253"/>
        <v>0</v>
      </c>
      <c r="AF247" s="53">
        <f t="shared" si="254"/>
        <v>0</v>
      </c>
      <c r="AG247" s="53">
        <f t="shared" si="255"/>
        <v>0</v>
      </c>
      <c r="AH247" s="53">
        <f t="shared" si="256"/>
        <v>0</v>
      </c>
      <c r="AI247" s="53">
        <f t="shared" si="257"/>
        <v>0</v>
      </c>
      <c r="AJ247" s="53">
        <f t="shared" si="258"/>
        <v>0</v>
      </c>
      <c r="AK247" s="53">
        <f t="shared" si="259"/>
        <v>0</v>
      </c>
      <c r="AL247" s="53">
        <f t="shared" si="260"/>
        <v>0</v>
      </c>
      <c r="AM247" s="53">
        <f t="shared" si="261"/>
        <v>0</v>
      </c>
      <c r="AN247" s="53">
        <f t="shared" si="262"/>
        <v>0</v>
      </c>
      <c r="AO247" s="53">
        <f t="shared" si="263"/>
        <v>0</v>
      </c>
      <c r="AP247" s="53">
        <f t="shared" si="264"/>
        <v>0</v>
      </c>
      <c r="AQ247" s="53">
        <f t="shared" si="265"/>
        <v>0</v>
      </c>
      <c r="AR247" s="53">
        <f t="shared" si="266"/>
        <v>0</v>
      </c>
      <c r="AS247" s="53"/>
    </row>
    <row r="248" spans="1:45" s="52" customFormat="1" ht="15" x14ac:dyDescent="0.25">
      <c r="A248" s="52">
        <v>109</v>
      </c>
      <c r="B248" s="37" t="s">
        <v>48</v>
      </c>
      <c r="C248" s="37" t="s">
        <v>89</v>
      </c>
      <c r="D248" s="58">
        <v>3</v>
      </c>
      <c r="E248" s="53">
        <f t="shared" si="227"/>
        <v>0</v>
      </c>
      <c r="F248" s="53">
        <f t="shared" si="228"/>
        <v>0</v>
      </c>
      <c r="G248" s="53">
        <f t="shared" si="229"/>
        <v>0</v>
      </c>
      <c r="H248" s="53">
        <f t="shared" si="230"/>
        <v>0</v>
      </c>
      <c r="I248" s="53">
        <f t="shared" si="231"/>
        <v>0</v>
      </c>
      <c r="J248" s="53">
        <f t="shared" si="232"/>
        <v>0</v>
      </c>
      <c r="K248" s="53">
        <f t="shared" si="233"/>
        <v>0</v>
      </c>
      <c r="L248" s="53">
        <f t="shared" si="234"/>
        <v>0</v>
      </c>
      <c r="M248" s="53">
        <f t="shared" si="235"/>
        <v>0</v>
      </c>
      <c r="N248" s="53">
        <f t="shared" si="236"/>
        <v>0</v>
      </c>
      <c r="O248" s="53">
        <f t="shared" si="237"/>
        <v>0</v>
      </c>
      <c r="P248" s="53">
        <f t="shared" si="238"/>
        <v>0</v>
      </c>
      <c r="Q248" s="53">
        <f t="shared" si="239"/>
        <v>0</v>
      </c>
      <c r="R248" s="53">
        <f t="shared" si="240"/>
        <v>0</v>
      </c>
      <c r="S248" s="53">
        <f t="shared" si="241"/>
        <v>0</v>
      </c>
      <c r="T248" s="53">
        <f t="shared" si="242"/>
        <v>0</v>
      </c>
      <c r="U248" s="53">
        <f t="shared" si="243"/>
        <v>0</v>
      </c>
      <c r="V248" s="53">
        <f t="shared" si="244"/>
        <v>0</v>
      </c>
      <c r="W248" s="53">
        <f t="shared" si="245"/>
        <v>0</v>
      </c>
      <c r="X248" s="53">
        <f t="shared" si="246"/>
        <v>0</v>
      </c>
      <c r="Y248" s="53">
        <f t="shared" si="247"/>
        <v>0</v>
      </c>
      <c r="Z248" s="53">
        <f t="shared" si="248"/>
        <v>0</v>
      </c>
      <c r="AA248" s="53">
        <f t="shared" si="249"/>
        <v>0</v>
      </c>
      <c r="AB248" s="53">
        <f t="shared" si="250"/>
        <v>0</v>
      </c>
      <c r="AC248" s="53">
        <f t="shared" si="251"/>
        <v>0</v>
      </c>
      <c r="AD248" s="53">
        <f t="shared" si="252"/>
        <v>0</v>
      </c>
      <c r="AE248" s="53">
        <f t="shared" si="253"/>
        <v>0</v>
      </c>
      <c r="AF248" s="53">
        <f t="shared" si="254"/>
        <v>0</v>
      </c>
      <c r="AG248" s="53">
        <f t="shared" si="255"/>
        <v>0</v>
      </c>
      <c r="AH248" s="53">
        <f t="shared" si="256"/>
        <v>0</v>
      </c>
      <c r="AI248" s="53">
        <f t="shared" si="257"/>
        <v>0</v>
      </c>
      <c r="AJ248" s="53">
        <f t="shared" si="258"/>
        <v>0</v>
      </c>
      <c r="AK248" s="53">
        <f t="shared" si="259"/>
        <v>0</v>
      </c>
      <c r="AL248" s="53">
        <f t="shared" si="260"/>
        <v>0</v>
      </c>
      <c r="AM248" s="53">
        <f t="shared" si="261"/>
        <v>0</v>
      </c>
      <c r="AN248" s="53">
        <f t="shared" si="262"/>
        <v>0</v>
      </c>
      <c r="AO248" s="53">
        <f t="shared" si="263"/>
        <v>0</v>
      </c>
      <c r="AP248" s="53">
        <f t="shared" si="264"/>
        <v>0</v>
      </c>
      <c r="AQ248" s="53">
        <f t="shared" si="265"/>
        <v>0</v>
      </c>
      <c r="AR248" s="53">
        <f t="shared" si="266"/>
        <v>0</v>
      </c>
      <c r="AS248" s="53"/>
    </row>
    <row r="249" spans="1:45" s="52" customFormat="1" ht="15" x14ac:dyDescent="0.25">
      <c r="A249" s="52">
        <v>110</v>
      </c>
      <c r="B249" s="37" t="s">
        <v>48</v>
      </c>
      <c r="C249" s="37" t="s">
        <v>145</v>
      </c>
      <c r="D249" s="58">
        <v>3</v>
      </c>
      <c r="E249" s="53">
        <f t="shared" si="227"/>
        <v>0</v>
      </c>
      <c r="F249" s="53">
        <f t="shared" si="228"/>
        <v>0</v>
      </c>
      <c r="G249" s="53">
        <f t="shared" si="229"/>
        <v>0</v>
      </c>
      <c r="H249" s="53">
        <f t="shared" si="230"/>
        <v>0</v>
      </c>
      <c r="I249" s="53">
        <f t="shared" si="231"/>
        <v>0</v>
      </c>
      <c r="J249" s="53">
        <f t="shared" si="232"/>
        <v>0</v>
      </c>
      <c r="K249" s="53">
        <f t="shared" si="233"/>
        <v>0</v>
      </c>
      <c r="L249" s="53">
        <f t="shared" si="234"/>
        <v>0</v>
      </c>
      <c r="M249" s="53">
        <f t="shared" si="235"/>
        <v>0</v>
      </c>
      <c r="N249" s="53">
        <f t="shared" si="236"/>
        <v>0</v>
      </c>
      <c r="O249" s="53">
        <f t="shared" si="237"/>
        <v>0</v>
      </c>
      <c r="P249" s="53">
        <f t="shared" si="238"/>
        <v>0</v>
      </c>
      <c r="Q249" s="53">
        <f t="shared" si="239"/>
        <v>0</v>
      </c>
      <c r="R249" s="53">
        <f t="shared" si="240"/>
        <v>0</v>
      </c>
      <c r="S249" s="53">
        <f t="shared" si="241"/>
        <v>0</v>
      </c>
      <c r="T249" s="53">
        <f t="shared" si="242"/>
        <v>0</v>
      </c>
      <c r="U249" s="53">
        <f t="shared" si="243"/>
        <v>0</v>
      </c>
      <c r="V249" s="53">
        <f t="shared" si="244"/>
        <v>0</v>
      </c>
      <c r="W249" s="53">
        <f t="shared" si="245"/>
        <v>0</v>
      </c>
      <c r="X249" s="53">
        <f t="shared" si="246"/>
        <v>0</v>
      </c>
      <c r="Y249" s="53">
        <f t="shared" si="247"/>
        <v>0</v>
      </c>
      <c r="Z249" s="53">
        <f t="shared" si="248"/>
        <v>0</v>
      </c>
      <c r="AA249" s="53">
        <f t="shared" si="249"/>
        <v>0</v>
      </c>
      <c r="AB249" s="53">
        <f t="shared" si="250"/>
        <v>0</v>
      </c>
      <c r="AC249" s="53">
        <f t="shared" si="251"/>
        <v>0</v>
      </c>
      <c r="AD249" s="53">
        <f t="shared" si="252"/>
        <v>0</v>
      </c>
      <c r="AE249" s="53">
        <f t="shared" si="253"/>
        <v>0</v>
      </c>
      <c r="AF249" s="53">
        <f t="shared" si="254"/>
        <v>0</v>
      </c>
      <c r="AG249" s="53">
        <f t="shared" si="255"/>
        <v>0</v>
      </c>
      <c r="AH249" s="53">
        <f t="shared" si="256"/>
        <v>0</v>
      </c>
      <c r="AI249" s="53">
        <f t="shared" si="257"/>
        <v>0</v>
      </c>
      <c r="AJ249" s="53">
        <f t="shared" si="258"/>
        <v>0</v>
      </c>
      <c r="AK249" s="53">
        <f t="shared" si="259"/>
        <v>0</v>
      </c>
      <c r="AL249" s="53">
        <f t="shared" si="260"/>
        <v>0</v>
      </c>
      <c r="AM249" s="53">
        <f t="shared" si="261"/>
        <v>0</v>
      </c>
      <c r="AN249" s="53">
        <f t="shared" si="262"/>
        <v>0</v>
      </c>
      <c r="AO249" s="53">
        <f t="shared" si="263"/>
        <v>0</v>
      </c>
      <c r="AP249" s="53">
        <f t="shared" si="264"/>
        <v>0</v>
      </c>
      <c r="AQ249" s="53">
        <f t="shared" si="265"/>
        <v>0</v>
      </c>
      <c r="AR249" s="53">
        <f t="shared" si="266"/>
        <v>0</v>
      </c>
      <c r="AS249" s="53"/>
    </row>
    <row r="250" spans="1:45" s="52" customFormat="1" ht="15" x14ac:dyDescent="0.25">
      <c r="A250" s="52">
        <v>111</v>
      </c>
      <c r="B250" s="37" t="s">
        <v>48</v>
      </c>
      <c r="C250" s="37" t="s">
        <v>146</v>
      </c>
      <c r="D250" s="58">
        <v>3</v>
      </c>
      <c r="E250" s="53">
        <f t="shared" si="227"/>
        <v>0</v>
      </c>
      <c r="F250" s="53">
        <f t="shared" si="228"/>
        <v>0</v>
      </c>
      <c r="G250" s="53">
        <f t="shared" si="229"/>
        <v>0</v>
      </c>
      <c r="H250" s="53">
        <f t="shared" si="230"/>
        <v>0</v>
      </c>
      <c r="I250" s="53">
        <f t="shared" si="231"/>
        <v>0</v>
      </c>
      <c r="J250" s="53">
        <f t="shared" si="232"/>
        <v>0</v>
      </c>
      <c r="K250" s="53">
        <f t="shared" si="233"/>
        <v>0</v>
      </c>
      <c r="L250" s="53">
        <f t="shared" si="234"/>
        <v>0</v>
      </c>
      <c r="M250" s="53">
        <f t="shared" si="235"/>
        <v>0</v>
      </c>
      <c r="N250" s="53">
        <f t="shared" si="236"/>
        <v>0</v>
      </c>
      <c r="O250" s="53">
        <f t="shared" si="237"/>
        <v>0</v>
      </c>
      <c r="P250" s="53">
        <f t="shared" si="238"/>
        <v>0</v>
      </c>
      <c r="Q250" s="53">
        <f t="shared" si="239"/>
        <v>0</v>
      </c>
      <c r="R250" s="53">
        <f t="shared" si="240"/>
        <v>0</v>
      </c>
      <c r="S250" s="53">
        <f t="shared" si="241"/>
        <v>0</v>
      </c>
      <c r="T250" s="53">
        <f t="shared" si="242"/>
        <v>0</v>
      </c>
      <c r="U250" s="53">
        <f t="shared" si="243"/>
        <v>0</v>
      </c>
      <c r="V250" s="53">
        <f t="shared" si="244"/>
        <v>0</v>
      </c>
      <c r="W250" s="53">
        <f t="shared" si="245"/>
        <v>0</v>
      </c>
      <c r="X250" s="53">
        <f t="shared" si="246"/>
        <v>0</v>
      </c>
      <c r="Y250" s="53">
        <f t="shared" si="247"/>
        <v>0</v>
      </c>
      <c r="Z250" s="53">
        <f t="shared" si="248"/>
        <v>0</v>
      </c>
      <c r="AA250" s="53">
        <f t="shared" si="249"/>
        <v>0</v>
      </c>
      <c r="AB250" s="53">
        <f t="shared" si="250"/>
        <v>0</v>
      </c>
      <c r="AC250" s="53">
        <f t="shared" si="251"/>
        <v>0</v>
      </c>
      <c r="AD250" s="53">
        <f t="shared" si="252"/>
        <v>0</v>
      </c>
      <c r="AE250" s="53">
        <f t="shared" si="253"/>
        <v>0</v>
      </c>
      <c r="AF250" s="53">
        <f t="shared" si="254"/>
        <v>0</v>
      </c>
      <c r="AG250" s="53">
        <f t="shared" si="255"/>
        <v>0</v>
      </c>
      <c r="AH250" s="53">
        <f t="shared" si="256"/>
        <v>0</v>
      </c>
      <c r="AI250" s="53">
        <f t="shared" si="257"/>
        <v>0</v>
      </c>
      <c r="AJ250" s="53">
        <f t="shared" si="258"/>
        <v>0</v>
      </c>
      <c r="AK250" s="53">
        <f t="shared" si="259"/>
        <v>0</v>
      </c>
      <c r="AL250" s="53">
        <f t="shared" si="260"/>
        <v>0</v>
      </c>
      <c r="AM250" s="53">
        <f t="shared" si="261"/>
        <v>0</v>
      </c>
      <c r="AN250" s="53">
        <f t="shared" si="262"/>
        <v>0</v>
      </c>
      <c r="AO250" s="53">
        <f t="shared" si="263"/>
        <v>0</v>
      </c>
      <c r="AP250" s="53">
        <f t="shared" si="264"/>
        <v>0</v>
      </c>
      <c r="AQ250" s="53">
        <f t="shared" si="265"/>
        <v>0</v>
      </c>
      <c r="AR250" s="53">
        <f t="shared" si="266"/>
        <v>0</v>
      </c>
      <c r="AS250" s="53"/>
    </row>
    <row r="251" spans="1:45" s="52" customFormat="1" ht="15" x14ac:dyDescent="0.25">
      <c r="A251" s="52">
        <v>112</v>
      </c>
      <c r="B251" s="37" t="s">
        <v>47</v>
      </c>
      <c r="C251" s="37" t="s">
        <v>118</v>
      </c>
      <c r="D251" s="58">
        <v>3</v>
      </c>
      <c r="E251" s="53">
        <f t="shared" si="227"/>
        <v>0</v>
      </c>
      <c r="F251" s="53">
        <f t="shared" si="228"/>
        <v>0</v>
      </c>
      <c r="G251" s="53">
        <f t="shared" si="229"/>
        <v>0</v>
      </c>
      <c r="H251" s="53">
        <f t="shared" si="230"/>
        <v>0</v>
      </c>
      <c r="I251" s="53">
        <f t="shared" si="231"/>
        <v>0</v>
      </c>
      <c r="J251" s="53">
        <f t="shared" si="232"/>
        <v>0</v>
      </c>
      <c r="K251" s="53">
        <f t="shared" si="233"/>
        <v>0</v>
      </c>
      <c r="L251" s="53">
        <f t="shared" si="234"/>
        <v>0</v>
      </c>
      <c r="M251" s="53">
        <f t="shared" si="235"/>
        <v>0</v>
      </c>
      <c r="N251" s="53">
        <f t="shared" si="236"/>
        <v>0</v>
      </c>
      <c r="O251" s="53">
        <f t="shared" si="237"/>
        <v>0</v>
      </c>
      <c r="P251" s="53">
        <f t="shared" si="238"/>
        <v>0</v>
      </c>
      <c r="Q251" s="53">
        <f t="shared" si="239"/>
        <v>0</v>
      </c>
      <c r="R251" s="53">
        <f t="shared" si="240"/>
        <v>0</v>
      </c>
      <c r="S251" s="53">
        <f t="shared" si="241"/>
        <v>0</v>
      </c>
      <c r="T251" s="53">
        <f t="shared" si="242"/>
        <v>0</v>
      </c>
      <c r="U251" s="53">
        <f t="shared" si="243"/>
        <v>0</v>
      </c>
      <c r="V251" s="53">
        <f t="shared" si="244"/>
        <v>0</v>
      </c>
      <c r="W251" s="53">
        <f t="shared" si="245"/>
        <v>0</v>
      </c>
      <c r="X251" s="53">
        <f t="shared" si="246"/>
        <v>0</v>
      </c>
      <c r="Y251" s="53">
        <f t="shared" si="247"/>
        <v>0</v>
      </c>
      <c r="Z251" s="53">
        <f t="shared" si="248"/>
        <v>0</v>
      </c>
      <c r="AA251" s="53">
        <f t="shared" si="249"/>
        <v>0</v>
      </c>
      <c r="AB251" s="53">
        <f t="shared" si="250"/>
        <v>0</v>
      </c>
      <c r="AC251" s="53">
        <f t="shared" si="251"/>
        <v>0</v>
      </c>
      <c r="AD251" s="53">
        <f t="shared" si="252"/>
        <v>0</v>
      </c>
      <c r="AE251" s="53">
        <f t="shared" si="253"/>
        <v>0</v>
      </c>
      <c r="AF251" s="53">
        <f t="shared" si="254"/>
        <v>0</v>
      </c>
      <c r="AG251" s="53">
        <f t="shared" si="255"/>
        <v>0</v>
      </c>
      <c r="AH251" s="53">
        <f t="shared" si="256"/>
        <v>0</v>
      </c>
      <c r="AI251" s="53">
        <f t="shared" si="257"/>
        <v>0</v>
      </c>
      <c r="AJ251" s="53">
        <f t="shared" si="258"/>
        <v>0</v>
      </c>
      <c r="AK251" s="53">
        <f t="shared" si="259"/>
        <v>0</v>
      </c>
      <c r="AL251" s="53">
        <f t="shared" si="260"/>
        <v>0</v>
      </c>
      <c r="AM251" s="53">
        <f t="shared" si="261"/>
        <v>0</v>
      </c>
      <c r="AN251" s="53">
        <f t="shared" si="262"/>
        <v>0</v>
      </c>
      <c r="AO251" s="53">
        <f t="shared" si="263"/>
        <v>0</v>
      </c>
      <c r="AP251" s="53">
        <f t="shared" si="264"/>
        <v>0</v>
      </c>
      <c r="AQ251" s="53">
        <f t="shared" si="265"/>
        <v>0</v>
      </c>
      <c r="AR251" s="53">
        <f t="shared" si="266"/>
        <v>0</v>
      </c>
      <c r="AS251" s="53"/>
    </row>
    <row r="252" spans="1:45" s="52" customFormat="1" ht="15" x14ac:dyDescent="0.25">
      <c r="A252" s="52">
        <v>113</v>
      </c>
      <c r="B252" s="37" t="s">
        <v>59</v>
      </c>
      <c r="C252" s="37" t="s">
        <v>147</v>
      </c>
      <c r="D252" s="58">
        <v>3</v>
      </c>
      <c r="E252" s="53">
        <f t="shared" si="227"/>
        <v>0</v>
      </c>
      <c r="F252" s="53">
        <f t="shared" si="228"/>
        <v>0</v>
      </c>
      <c r="G252" s="53">
        <f t="shared" si="229"/>
        <v>0</v>
      </c>
      <c r="H252" s="53">
        <f t="shared" si="230"/>
        <v>0</v>
      </c>
      <c r="I252" s="53">
        <f t="shared" si="231"/>
        <v>0</v>
      </c>
      <c r="J252" s="53">
        <f t="shared" si="232"/>
        <v>0</v>
      </c>
      <c r="K252" s="53">
        <f t="shared" si="233"/>
        <v>0</v>
      </c>
      <c r="L252" s="53">
        <f t="shared" si="234"/>
        <v>0</v>
      </c>
      <c r="M252" s="53">
        <f t="shared" si="235"/>
        <v>0</v>
      </c>
      <c r="N252" s="53">
        <f t="shared" si="236"/>
        <v>0</v>
      </c>
      <c r="O252" s="53">
        <f t="shared" si="237"/>
        <v>0</v>
      </c>
      <c r="P252" s="53">
        <f t="shared" si="238"/>
        <v>0</v>
      </c>
      <c r="Q252" s="53">
        <f t="shared" si="239"/>
        <v>0</v>
      </c>
      <c r="R252" s="53">
        <f t="shared" si="240"/>
        <v>0</v>
      </c>
      <c r="S252" s="53">
        <f t="shared" si="241"/>
        <v>0</v>
      </c>
      <c r="T252" s="53">
        <f t="shared" si="242"/>
        <v>0</v>
      </c>
      <c r="U252" s="53">
        <f t="shared" si="243"/>
        <v>0</v>
      </c>
      <c r="V252" s="53">
        <f t="shared" si="244"/>
        <v>0</v>
      </c>
      <c r="W252" s="53">
        <f t="shared" si="245"/>
        <v>0</v>
      </c>
      <c r="X252" s="53">
        <f t="shared" si="246"/>
        <v>0</v>
      </c>
      <c r="Y252" s="53">
        <f t="shared" si="247"/>
        <v>0</v>
      </c>
      <c r="Z252" s="53">
        <f t="shared" si="248"/>
        <v>0</v>
      </c>
      <c r="AA252" s="53">
        <f t="shared" si="249"/>
        <v>0</v>
      </c>
      <c r="AB252" s="53">
        <f t="shared" si="250"/>
        <v>0</v>
      </c>
      <c r="AC252" s="53">
        <f t="shared" si="251"/>
        <v>0</v>
      </c>
      <c r="AD252" s="53">
        <f t="shared" si="252"/>
        <v>0</v>
      </c>
      <c r="AE252" s="53">
        <f t="shared" si="253"/>
        <v>0</v>
      </c>
      <c r="AF252" s="53">
        <f t="shared" si="254"/>
        <v>0</v>
      </c>
      <c r="AG252" s="53">
        <f t="shared" si="255"/>
        <v>0</v>
      </c>
      <c r="AH252" s="53">
        <f t="shared" si="256"/>
        <v>0</v>
      </c>
      <c r="AI252" s="53">
        <f t="shared" si="257"/>
        <v>0</v>
      </c>
      <c r="AJ252" s="53">
        <f t="shared" si="258"/>
        <v>0</v>
      </c>
      <c r="AK252" s="53">
        <f t="shared" si="259"/>
        <v>0</v>
      </c>
      <c r="AL252" s="53">
        <f t="shared" si="260"/>
        <v>0</v>
      </c>
      <c r="AM252" s="53">
        <f t="shared" si="261"/>
        <v>0</v>
      </c>
      <c r="AN252" s="53">
        <f t="shared" si="262"/>
        <v>0</v>
      </c>
      <c r="AO252" s="53">
        <f t="shared" si="263"/>
        <v>0</v>
      </c>
      <c r="AP252" s="53">
        <f t="shared" si="264"/>
        <v>0</v>
      </c>
      <c r="AQ252" s="53">
        <f t="shared" si="265"/>
        <v>0</v>
      </c>
      <c r="AR252" s="53">
        <f t="shared" si="266"/>
        <v>0</v>
      </c>
      <c r="AS252" s="53"/>
    </row>
    <row r="253" spans="1:45" s="52" customFormat="1" ht="15" x14ac:dyDescent="0.25">
      <c r="A253" s="52">
        <v>114</v>
      </c>
      <c r="B253" s="37" t="s">
        <v>50</v>
      </c>
      <c r="C253" s="37" t="s">
        <v>148</v>
      </c>
      <c r="D253" s="58">
        <v>3</v>
      </c>
      <c r="E253" s="53">
        <f t="shared" si="227"/>
        <v>0</v>
      </c>
      <c r="F253" s="53">
        <f t="shared" si="228"/>
        <v>0</v>
      </c>
      <c r="G253" s="53">
        <f t="shared" si="229"/>
        <v>0</v>
      </c>
      <c r="H253" s="53">
        <f t="shared" si="230"/>
        <v>0</v>
      </c>
      <c r="I253" s="53">
        <f t="shared" si="231"/>
        <v>0</v>
      </c>
      <c r="J253" s="53">
        <f t="shared" si="232"/>
        <v>0</v>
      </c>
      <c r="K253" s="53">
        <f t="shared" si="233"/>
        <v>0</v>
      </c>
      <c r="L253" s="53">
        <f t="shared" si="234"/>
        <v>0</v>
      </c>
      <c r="M253" s="53">
        <f t="shared" si="235"/>
        <v>0</v>
      </c>
      <c r="N253" s="53">
        <f t="shared" si="236"/>
        <v>0</v>
      </c>
      <c r="O253" s="53">
        <f t="shared" si="237"/>
        <v>0</v>
      </c>
      <c r="P253" s="53">
        <f t="shared" si="238"/>
        <v>0</v>
      </c>
      <c r="Q253" s="53">
        <f t="shared" si="239"/>
        <v>0</v>
      </c>
      <c r="R253" s="53">
        <f t="shared" si="240"/>
        <v>0</v>
      </c>
      <c r="S253" s="53">
        <f t="shared" si="241"/>
        <v>0</v>
      </c>
      <c r="T253" s="53">
        <f t="shared" si="242"/>
        <v>0</v>
      </c>
      <c r="U253" s="53">
        <f t="shared" si="243"/>
        <v>0</v>
      </c>
      <c r="V253" s="53">
        <f t="shared" si="244"/>
        <v>0</v>
      </c>
      <c r="W253" s="53">
        <f t="shared" si="245"/>
        <v>0</v>
      </c>
      <c r="X253" s="53">
        <f t="shared" si="246"/>
        <v>0</v>
      </c>
      <c r="Y253" s="53">
        <f t="shared" si="247"/>
        <v>0</v>
      </c>
      <c r="Z253" s="53">
        <f t="shared" si="248"/>
        <v>0</v>
      </c>
      <c r="AA253" s="53">
        <f t="shared" si="249"/>
        <v>0</v>
      </c>
      <c r="AB253" s="53">
        <f t="shared" si="250"/>
        <v>0</v>
      </c>
      <c r="AC253" s="53">
        <f t="shared" si="251"/>
        <v>0</v>
      </c>
      <c r="AD253" s="53">
        <f t="shared" si="252"/>
        <v>0</v>
      </c>
      <c r="AE253" s="53">
        <f t="shared" si="253"/>
        <v>0</v>
      </c>
      <c r="AF253" s="53">
        <f t="shared" si="254"/>
        <v>0</v>
      </c>
      <c r="AG253" s="53">
        <f t="shared" si="255"/>
        <v>0</v>
      </c>
      <c r="AH253" s="53">
        <f t="shared" si="256"/>
        <v>0</v>
      </c>
      <c r="AI253" s="53">
        <f t="shared" si="257"/>
        <v>0</v>
      </c>
      <c r="AJ253" s="53">
        <f t="shared" si="258"/>
        <v>0</v>
      </c>
      <c r="AK253" s="53">
        <f t="shared" si="259"/>
        <v>0</v>
      </c>
      <c r="AL253" s="53">
        <f t="shared" si="260"/>
        <v>0</v>
      </c>
      <c r="AM253" s="53">
        <f t="shared" si="261"/>
        <v>0</v>
      </c>
      <c r="AN253" s="53">
        <f t="shared" si="262"/>
        <v>0</v>
      </c>
      <c r="AO253" s="53">
        <f t="shared" si="263"/>
        <v>0</v>
      </c>
      <c r="AP253" s="53">
        <f t="shared" si="264"/>
        <v>0</v>
      </c>
      <c r="AQ253" s="53">
        <f t="shared" si="265"/>
        <v>0</v>
      </c>
      <c r="AR253" s="53">
        <f t="shared" si="266"/>
        <v>0</v>
      </c>
      <c r="AS253" s="53"/>
    </row>
    <row r="254" spans="1:45" s="52" customFormat="1" ht="15" x14ac:dyDescent="0.25">
      <c r="A254" s="52">
        <v>115</v>
      </c>
      <c r="B254" s="37" t="s">
        <v>59</v>
      </c>
      <c r="C254" s="37" t="s">
        <v>149</v>
      </c>
      <c r="D254" s="58">
        <v>3</v>
      </c>
      <c r="E254" s="53">
        <f t="shared" si="227"/>
        <v>0</v>
      </c>
      <c r="F254" s="53">
        <f t="shared" si="228"/>
        <v>0</v>
      </c>
      <c r="G254" s="53">
        <f t="shared" si="229"/>
        <v>0</v>
      </c>
      <c r="H254" s="53">
        <f t="shared" si="230"/>
        <v>0</v>
      </c>
      <c r="I254" s="53">
        <f t="shared" si="231"/>
        <v>0</v>
      </c>
      <c r="J254" s="53">
        <f t="shared" si="232"/>
        <v>0</v>
      </c>
      <c r="K254" s="53">
        <f t="shared" si="233"/>
        <v>0</v>
      </c>
      <c r="L254" s="53">
        <f t="shared" si="234"/>
        <v>0</v>
      </c>
      <c r="M254" s="53">
        <f t="shared" si="235"/>
        <v>0</v>
      </c>
      <c r="N254" s="53">
        <f t="shared" si="236"/>
        <v>0</v>
      </c>
      <c r="O254" s="53">
        <f t="shared" si="237"/>
        <v>1</v>
      </c>
      <c r="P254" s="53">
        <f t="shared" si="238"/>
        <v>1</v>
      </c>
      <c r="Q254" s="53">
        <f t="shared" si="239"/>
        <v>0</v>
      </c>
      <c r="R254" s="53">
        <f t="shared" si="240"/>
        <v>0</v>
      </c>
      <c r="S254" s="53">
        <f t="shared" si="241"/>
        <v>0</v>
      </c>
      <c r="T254" s="53">
        <f t="shared" si="242"/>
        <v>0</v>
      </c>
      <c r="U254" s="53">
        <f t="shared" si="243"/>
        <v>0</v>
      </c>
      <c r="V254" s="53">
        <f t="shared" si="244"/>
        <v>0</v>
      </c>
      <c r="W254" s="53">
        <f t="shared" si="245"/>
        <v>1</v>
      </c>
      <c r="X254" s="53">
        <f t="shared" si="246"/>
        <v>0</v>
      </c>
      <c r="Y254" s="53">
        <f t="shared" si="247"/>
        <v>0</v>
      </c>
      <c r="Z254" s="53">
        <f t="shared" si="248"/>
        <v>0</v>
      </c>
      <c r="AA254" s="53">
        <f t="shared" si="249"/>
        <v>0</v>
      </c>
      <c r="AB254" s="53">
        <f t="shared" si="250"/>
        <v>0</v>
      </c>
      <c r="AC254" s="53">
        <f t="shared" si="251"/>
        <v>0</v>
      </c>
      <c r="AD254" s="53">
        <f t="shared" si="252"/>
        <v>0</v>
      </c>
      <c r="AE254" s="53">
        <f t="shared" si="253"/>
        <v>0</v>
      </c>
      <c r="AF254" s="53">
        <f t="shared" si="254"/>
        <v>0</v>
      </c>
      <c r="AG254" s="53">
        <f t="shared" si="255"/>
        <v>0</v>
      </c>
      <c r="AH254" s="53">
        <f t="shared" si="256"/>
        <v>0</v>
      </c>
      <c r="AI254" s="53">
        <f t="shared" si="257"/>
        <v>0</v>
      </c>
      <c r="AJ254" s="53">
        <f t="shared" si="258"/>
        <v>0</v>
      </c>
      <c r="AK254" s="53">
        <f t="shared" si="259"/>
        <v>0</v>
      </c>
      <c r="AL254" s="53">
        <f t="shared" si="260"/>
        <v>0</v>
      </c>
      <c r="AM254" s="53">
        <f t="shared" si="261"/>
        <v>0</v>
      </c>
      <c r="AN254" s="53">
        <f t="shared" si="262"/>
        <v>0</v>
      </c>
      <c r="AO254" s="53">
        <f t="shared" si="263"/>
        <v>0</v>
      </c>
      <c r="AP254" s="53">
        <f t="shared" si="264"/>
        <v>0</v>
      </c>
      <c r="AQ254" s="53">
        <f t="shared" si="265"/>
        <v>0</v>
      </c>
      <c r="AR254" s="53">
        <f t="shared" si="266"/>
        <v>0</v>
      </c>
      <c r="AS254" s="53"/>
    </row>
    <row r="255" spans="1:45" s="52" customFormat="1" ht="15" x14ac:dyDescent="0.25">
      <c r="A255" s="52">
        <v>116</v>
      </c>
      <c r="B255" s="37" t="s">
        <v>59</v>
      </c>
      <c r="C255" s="37" t="s">
        <v>150</v>
      </c>
      <c r="D255" s="58">
        <v>3</v>
      </c>
      <c r="E255" s="53">
        <f t="shared" si="227"/>
        <v>0</v>
      </c>
      <c r="F255" s="53">
        <f t="shared" si="228"/>
        <v>0</v>
      </c>
      <c r="G255" s="53">
        <f t="shared" si="229"/>
        <v>0</v>
      </c>
      <c r="H255" s="53">
        <f t="shared" si="230"/>
        <v>0</v>
      </c>
      <c r="I255" s="53">
        <f t="shared" si="231"/>
        <v>0</v>
      </c>
      <c r="J255" s="53">
        <f t="shared" si="232"/>
        <v>0</v>
      </c>
      <c r="K255" s="53">
        <f t="shared" si="233"/>
        <v>0</v>
      </c>
      <c r="L255" s="53">
        <f t="shared" si="234"/>
        <v>0</v>
      </c>
      <c r="M255" s="53">
        <f t="shared" si="235"/>
        <v>0</v>
      </c>
      <c r="N255" s="53">
        <f t="shared" si="236"/>
        <v>0</v>
      </c>
      <c r="O255" s="53">
        <f t="shared" si="237"/>
        <v>0</v>
      </c>
      <c r="P255" s="53">
        <f t="shared" si="238"/>
        <v>0</v>
      </c>
      <c r="Q255" s="53">
        <f t="shared" si="239"/>
        <v>0</v>
      </c>
      <c r="R255" s="53">
        <f t="shared" si="240"/>
        <v>0</v>
      </c>
      <c r="S255" s="53">
        <f t="shared" si="241"/>
        <v>0</v>
      </c>
      <c r="T255" s="53">
        <f t="shared" si="242"/>
        <v>0</v>
      </c>
      <c r="U255" s="53">
        <f t="shared" si="243"/>
        <v>0</v>
      </c>
      <c r="V255" s="53">
        <f t="shared" si="244"/>
        <v>0</v>
      </c>
      <c r="W255" s="53">
        <f t="shared" si="245"/>
        <v>0</v>
      </c>
      <c r="X255" s="53">
        <f t="shared" si="246"/>
        <v>0</v>
      </c>
      <c r="Y255" s="53">
        <f t="shared" si="247"/>
        <v>0</v>
      </c>
      <c r="Z255" s="53">
        <f t="shared" si="248"/>
        <v>0</v>
      </c>
      <c r="AA255" s="53">
        <f t="shared" si="249"/>
        <v>0</v>
      </c>
      <c r="AB255" s="53">
        <f t="shared" si="250"/>
        <v>0</v>
      </c>
      <c r="AC255" s="53">
        <f t="shared" si="251"/>
        <v>0</v>
      </c>
      <c r="AD255" s="53">
        <f t="shared" si="252"/>
        <v>0</v>
      </c>
      <c r="AE255" s="53">
        <f t="shared" si="253"/>
        <v>0</v>
      </c>
      <c r="AF255" s="53">
        <f t="shared" si="254"/>
        <v>0</v>
      </c>
      <c r="AG255" s="53">
        <f t="shared" si="255"/>
        <v>0</v>
      </c>
      <c r="AH255" s="53">
        <f t="shared" si="256"/>
        <v>0</v>
      </c>
      <c r="AI255" s="53">
        <f t="shared" si="257"/>
        <v>0</v>
      </c>
      <c r="AJ255" s="53">
        <f t="shared" si="258"/>
        <v>0</v>
      </c>
      <c r="AK255" s="53">
        <f t="shared" si="259"/>
        <v>0</v>
      </c>
      <c r="AL255" s="53">
        <f t="shared" si="260"/>
        <v>0</v>
      </c>
      <c r="AM255" s="53">
        <f t="shared" si="261"/>
        <v>0</v>
      </c>
      <c r="AN255" s="53">
        <f t="shared" si="262"/>
        <v>0</v>
      </c>
      <c r="AO255" s="53">
        <f t="shared" si="263"/>
        <v>0</v>
      </c>
      <c r="AP255" s="53">
        <f t="shared" si="264"/>
        <v>0</v>
      </c>
      <c r="AQ255" s="53">
        <f t="shared" si="265"/>
        <v>0</v>
      </c>
      <c r="AR255" s="53">
        <f t="shared" si="266"/>
        <v>0</v>
      </c>
      <c r="AS255" s="53"/>
    </row>
    <row r="256" spans="1:45" s="52" customFormat="1" ht="15" x14ac:dyDescent="0.25">
      <c r="A256" s="52">
        <v>117</v>
      </c>
      <c r="B256" s="37" t="s">
        <v>59</v>
      </c>
      <c r="C256" s="37" t="s">
        <v>151</v>
      </c>
      <c r="D256" s="58">
        <v>3</v>
      </c>
      <c r="E256" s="53">
        <f t="shared" si="227"/>
        <v>0</v>
      </c>
      <c r="F256" s="53">
        <f t="shared" si="228"/>
        <v>0</v>
      </c>
      <c r="G256" s="53">
        <f t="shared" si="229"/>
        <v>0</v>
      </c>
      <c r="H256" s="53">
        <f t="shared" si="230"/>
        <v>0</v>
      </c>
      <c r="I256" s="53">
        <f t="shared" si="231"/>
        <v>0</v>
      </c>
      <c r="J256" s="53">
        <f t="shared" si="232"/>
        <v>0</v>
      </c>
      <c r="K256" s="53">
        <f t="shared" si="233"/>
        <v>0</v>
      </c>
      <c r="L256" s="53">
        <f t="shared" si="234"/>
        <v>0</v>
      </c>
      <c r="M256" s="53">
        <f t="shared" si="235"/>
        <v>0</v>
      </c>
      <c r="N256" s="53">
        <f t="shared" si="236"/>
        <v>0</v>
      </c>
      <c r="O256" s="53">
        <f t="shared" si="237"/>
        <v>0</v>
      </c>
      <c r="P256" s="53">
        <f t="shared" si="238"/>
        <v>0</v>
      </c>
      <c r="Q256" s="53">
        <f t="shared" si="239"/>
        <v>0</v>
      </c>
      <c r="R256" s="53">
        <f t="shared" si="240"/>
        <v>0</v>
      </c>
      <c r="S256" s="53">
        <f t="shared" si="241"/>
        <v>0</v>
      </c>
      <c r="T256" s="53">
        <f t="shared" si="242"/>
        <v>0</v>
      </c>
      <c r="U256" s="53">
        <f t="shared" si="243"/>
        <v>0</v>
      </c>
      <c r="V256" s="53">
        <f t="shared" si="244"/>
        <v>0</v>
      </c>
      <c r="W256" s="53">
        <f t="shared" si="245"/>
        <v>0</v>
      </c>
      <c r="X256" s="53">
        <f t="shared" si="246"/>
        <v>0</v>
      </c>
      <c r="Y256" s="53">
        <f t="shared" si="247"/>
        <v>0</v>
      </c>
      <c r="Z256" s="53">
        <f t="shared" si="248"/>
        <v>0</v>
      </c>
      <c r="AA256" s="53">
        <f t="shared" si="249"/>
        <v>0</v>
      </c>
      <c r="AB256" s="53">
        <f t="shared" si="250"/>
        <v>0</v>
      </c>
      <c r="AC256" s="53">
        <f t="shared" si="251"/>
        <v>0</v>
      </c>
      <c r="AD256" s="53">
        <f t="shared" si="252"/>
        <v>0</v>
      </c>
      <c r="AE256" s="53">
        <f t="shared" si="253"/>
        <v>0</v>
      </c>
      <c r="AF256" s="53">
        <f t="shared" si="254"/>
        <v>0</v>
      </c>
      <c r="AG256" s="53">
        <f t="shared" si="255"/>
        <v>0</v>
      </c>
      <c r="AH256" s="53">
        <f t="shared" si="256"/>
        <v>0</v>
      </c>
      <c r="AI256" s="53">
        <f t="shared" si="257"/>
        <v>0</v>
      </c>
      <c r="AJ256" s="53">
        <f t="shared" si="258"/>
        <v>0</v>
      </c>
      <c r="AK256" s="53">
        <f t="shared" si="259"/>
        <v>0</v>
      </c>
      <c r="AL256" s="53">
        <f t="shared" si="260"/>
        <v>0</v>
      </c>
      <c r="AM256" s="53">
        <f t="shared" si="261"/>
        <v>0</v>
      </c>
      <c r="AN256" s="53">
        <f t="shared" si="262"/>
        <v>0</v>
      </c>
      <c r="AO256" s="53">
        <f t="shared" si="263"/>
        <v>0</v>
      </c>
      <c r="AP256" s="53">
        <f t="shared" si="264"/>
        <v>0</v>
      </c>
      <c r="AQ256" s="53">
        <f t="shared" si="265"/>
        <v>0</v>
      </c>
      <c r="AR256" s="53">
        <f t="shared" si="266"/>
        <v>0</v>
      </c>
      <c r="AS256" s="53"/>
    </row>
    <row r="257" spans="1:52" s="52" customFormat="1" ht="15" x14ac:dyDescent="0.25">
      <c r="A257" s="52">
        <v>118</v>
      </c>
      <c r="B257" s="37" t="s">
        <v>59</v>
      </c>
      <c r="C257" s="37" t="s">
        <v>152</v>
      </c>
      <c r="D257" s="58">
        <v>3</v>
      </c>
      <c r="E257" s="53">
        <f t="shared" si="227"/>
        <v>0</v>
      </c>
      <c r="F257" s="53">
        <f t="shared" si="228"/>
        <v>0</v>
      </c>
      <c r="G257" s="53">
        <f t="shared" si="229"/>
        <v>0</v>
      </c>
      <c r="H257" s="53">
        <f t="shared" si="230"/>
        <v>0</v>
      </c>
      <c r="I257" s="53">
        <f t="shared" si="231"/>
        <v>0</v>
      </c>
      <c r="J257" s="53">
        <f t="shared" si="232"/>
        <v>0</v>
      </c>
      <c r="K257" s="53">
        <f t="shared" si="233"/>
        <v>0</v>
      </c>
      <c r="L257" s="53">
        <f t="shared" si="234"/>
        <v>0</v>
      </c>
      <c r="M257" s="53">
        <f t="shared" si="235"/>
        <v>0</v>
      </c>
      <c r="N257" s="53">
        <f t="shared" si="236"/>
        <v>0</v>
      </c>
      <c r="O257" s="53">
        <f t="shared" si="237"/>
        <v>0</v>
      </c>
      <c r="P257" s="53">
        <f t="shared" si="238"/>
        <v>0</v>
      </c>
      <c r="Q257" s="53">
        <f t="shared" si="239"/>
        <v>0</v>
      </c>
      <c r="R257" s="53">
        <f t="shared" si="240"/>
        <v>0</v>
      </c>
      <c r="S257" s="53">
        <f t="shared" si="241"/>
        <v>0</v>
      </c>
      <c r="T257" s="53">
        <f t="shared" si="242"/>
        <v>0</v>
      </c>
      <c r="U257" s="53">
        <f t="shared" si="243"/>
        <v>0</v>
      </c>
      <c r="V257" s="53">
        <f t="shared" si="244"/>
        <v>0</v>
      </c>
      <c r="W257" s="53">
        <f t="shared" si="245"/>
        <v>0</v>
      </c>
      <c r="X257" s="53">
        <f t="shared" si="246"/>
        <v>0</v>
      </c>
      <c r="Y257" s="53">
        <f t="shared" si="247"/>
        <v>0</v>
      </c>
      <c r="Z257" s="53">
        <f t="shared" si="248"/>
        <v>0</v>
      </c>
      <c r="AA257" s="53">
        <f t="shared" si="249"/>
        <v>0</v>
      </c>
      <c r="AB257" s="53">
        <f t="shared" si="250"/>
        <v>0</v>
      </c>
      <c r="AC257" s="53">
        <f t="shared" si="251"/>
        <v>0</v>
      </c>
      <c r="AD257" s="53">
        <f t="shared" si="252"/>
        <v>0</v>
      </c>
      <c r="AE257" s="53">
        <f t="shared" si="253"/>
        <v>0</v>
      </c>
      <c r="AF257" s="53">
        <f t="shared" si="254"/>
        <v>0</v>
      </c>
      <c r="AG257" s="53">
        <f t="shared" si="255"/>
        <v>0</v>
      </c>
      <c r="AH257" s="53">
        <f t="shared" si="256"/>
        <v>0</v>
      </c>
      <c r="AI257" s="53">
        <f t="shared" si="257"/>
        <v>0</v>
      </c>
      <c r="AJ257" s="53">
        <f t="shared" si="258"/>
        <v>0</v>
      </c>
      <c r="AK257" s="53">
        <f t="shared" si="259"/>
        <v>0</v>
      </c>
      <c r="AL257" s="53">
        <f t="shared" si="260"/>
        <v>0</v>
      </c>
      <c r="AM257" s="53">
        <f t="shared" si="261"/>
        <v>0</v>
      </c>
      <c r="AN257" s="53">
        <f t="shared" si="262"/>
        <v>0</v>
      </c>
      <c r="AO257" s="53">
        <f t="shared" si="263"/>
        <v>0</v>
      </c>
      <c r="AP257" s="53">
        <f t="shared" si="264"/>
        <v>0</v>
      </c>
      <c r="AQ257" s="53">
        <f t="shared" si="265"/>
        <v>0</v>
      </c>
      <c r="AR257" s="53">
        <f t="shared" si="266"/>
        <v>0</v>
      </c>
      <c r="AS257" s="53"/>
    </row>
    <row r="258" spans="1:52" s="52" customFormat="1" ht="15" x14ac:dyDescent="0.25">
      <c r="A258" s="52">
        <v>119</v>
      </c>
      <c r="B258" s="37" t="s">
        <v>50</v>
      </c>
      <c r="C258" s="37" t="s">
        <v>153</v>
      </c>
      <c r="D258" s="58">
        <v>3</v>
      </c>
      <c r="E258" s="53">
        <f t="shared" si="227"/>
        <v>0</v>
      </c>
      <c r="F258" s="53">
        <f t="shared" si="228"/>
        <v>0</v>
      </c>
      <c r="G258" s="53">
        <f t="shared" si="229"/>
        <v>0</v>
      </c>
      <c r="H258" s="53">
        <f t="shared" si="230"/>
        <v>0</v>
      </c>
      <c r="I258" s="53">
        <f t="shared" si="231"/>
        <v>0</v>
      </c>
      <c r="J258" s="53">
        <f t="shared" si="232"/>
        <v>0</v>
      </c>
      <c r="K258" s="53">
        <f t="shared" si="233"/>
        <v>0</v>
      </c>
      <c r="L258" s="53">
        <f t="shared" si="234"/>
        <v>0</v>
      </c>
      <c r="M258" s="53">
        <f t="shared" si="235"/>
        <v>0</v>
      </c>
      <c r="N258" s="53">
        <f t="shared" si="236"/>
        <v>0</v>
      </c>
      <c r="O258" s="53">
        <f t="shared" si="237"/>
        <v>0</v>
      </c>
      <c r="P258" s="53">
        <f t="shared" si="238"/>
        <v>0</v>
      </c>
      <c r="Q258" s="53">
        <f t="shared" si="239"/>
        <v>0</v>
      </c>
      <c r="R258" s="53">
        <f t="shared" si="240"/>
        <v>0</v>
      </c>
      <c r="S258" s="53">
        <f t="shared" si="241"/>
        <v>0</v>
      </c>
      <c r="T258" s="53">
        <f t="shared" si="242"/>
        <v>0</v>
      </c>
      <c r="U258" s="53">
        <f t="shared" si="243"/>
        <v>0</v>
      </c>
      <c r="V258" s="53">
        <f t="shared" si="244"/>
        <v>0</v>
      </c>
      <c r="W258" s="53">
        <f t="shared" si="245"/>
        <v>0</v>
      </c>
      <c r="X258" s="53">
        <f t="shared" si="246"/>
        <v>0</v>
      </c>
      <c r="Y258" s="53">
        <f t="shared" si="247"/>
        <v>0</v>
      </c>
      <c r="Z258" s="53">
        <f t="shared" si="248"/>
        <v>0</v>
      </c>
      <c r="AA258" s="53">
        <f t="shared" si="249"/>
        <v>0</v>
      </c>
      <c r="AB258" s="53">
        <f t="shared" si="250"/>
        <v>0</v>
      </c>
      <c r="AC258" s="53">
        <f t="shared" si="251"/>
        <v>0</v>
      </c>
      <c r="AD258" s="53">
        <f t="shared" si="252"/>
        <v>0</v>
      </c>
      <c r="AE258" s="53">
        <f t="shared" si="253"/>
        <v>0</v>
      </c>
      <c r="AF258" s="53">
        <f t="shared" si="254"/>
        <v>0</v>
      </c>
      <c r="AG258" s="53">
        <f t="shared" si="255"/>
        <v>0</v>
      </c>
      <c r="AH258" s="53">
        <f t="shared" si="256"/>
        <v>0</v>
      </c>
      <c r="AI258" s="53">
        <f t="shared" si="257"/>
        <v>0</v>
      </c>
      <c r="AJ258" s="53">
        <f t="shared" si="258"/>
        <v>0</v>
      </c>
      <c r="AK258" s="53">
        <f t="shared" si="259"/>
        <v>0</v>
      </c>
      <c r="AL258" s="53">
        <f t="shared" si="260"/>
        <v>0</v>
      </c>
      <c r="AM258" s="53">
        <f t="shared" si="261"/>
        <v>0</v>
      </c>
      <c r="AN258" s="53">
        <f t="shared" si="262"/>
        <v>0</v>
      </c>
      <c r="AO258" s="53">
        <f t="shared" si="263"/>
        <v>0</v>
      </c>
      <c r="AP258" s="53">
        <f t="shared" si="264"/>
        <v>0</v>
      </c>
      <c r="AQ258" s="53">
        <f t="shared" si="265"/>
        <v>0</v>
      </c>
      <c r="AR258" s="53">
        <f t="shared" si="266"/>
        <v>0</v>
      </c>
      <c r="AS258" s="53"/>
    </row>
    <row r="259" spans="1:52" s="52" customFormat="1" ht="15" x14ac:dyDescent="0.25">
      <c r="A259" s="52">
        <v>120</v>
      </c>
      <c r="B259" s="37" t="s">
        <v>47</v>
      </c>
      <c r="C259" s="37" t="s">
        <v>154</v>
      </c>
      <c r="D259" s="58">
        <v>3</v>
      </c>
      <c r="E259" s="53">
        <f t="shared" si="227"/>
        <v>0</v>
      </c>
      <c r="F259" s="53">
        <f t="shared" si="228"/>
        <v>0</v>
      </c>
      <c r="G259" s="53">
        <f t="shared" si="229"/>
        <v>0</v>
      </c>
      <c r="H259" s="53">
        <f t="shared" si="230"/>
        <v>0</v>
      </c>
      <c r="I259" s="53">
        <f t="shared" si="231"/>
        <v>0</v>
      </c>
      <c r="J259" s="53">
        <f t="shared" si="232"/>
        <v>0</v>
      </c>
      <c r="K259" s="53">
        <f t="shared" si="233"/>
        <v>0</v>
      </c>
      <c r="L259" s="53">
        <f t="shared" si="234"/>
        <v>0</v>
      </c>
      <c r="M259" s="53">
        <f t="shared" si="235"/>
        <v>0</v>
      </c>
      <c r="N259" s="53">
        <f t="shared" si="236"/>
        <v>0</v>
      </c>
      <c r="O259" s="53">
        <f t="shared" si="237"/>
        <v>0</v>
      </c>
      <c r="P259" s="53">
        <f t="shared" si="238"/>
        <v>0</v>
      </c>
      <c r="Q259" s="53">
        <f t="shared" si="239"/>
        <v>0</v>
      </c>
      <c r="R259" s="53">
        <f t="shared" si="240"/>
        <v>0</v>
      </c>
      <c r="S259" s="53">
        <f t="shared" si="241"/>
        <v>0</v>
      </c>
      <c r="T259" s="53">
        <f t="shared" si="242"/>
        <v>0</v>
      </c>
      <c r="U259" s="53">
        <f t="shared" si="243"/>
        <v>0</v>
      </c>
      <c r="V259" s="53">
        <f t="shared" si="244"/>
        <v>0</v>
      </c>
      <c r="W259" s="53">
        <f t="shared" si="245"/>
        <v>0</v>
      </c>
      <c r="X259" s="53">
        <f t="shared" si="246"/>
        <v>0</v>
      </c>
      <c r="Y259" s="53">
        <f t="shared" si="247"/>
        <v>0</v>
      </c>
      <c r="Z259" s="53">
        <f t="shared" si="248"/>
        <v>0</v>
      </c>
      <c r="AA259" s="53">
        <f t="shared" si="249"/>
        <v>0</v>
      </c>
      <c r="AB259" s="53">
        <f t="shared" si="250"/>
        <v>0</v>
      </c>
      <c r="AC259" s="53">
        <f t="shared" si="251"/>
        <v>0</v>
      </c>
      <c r="AD259" s="53">
        <f t="shared" si="252"/>
        <v>0</v>
      </c>
      <c r="AE259" s="53">
        <f t="shared" si="253"/>
        <v>0</v>
      </c>
      <c r="AF259" s="53">
        <f t="shared" si="254"/>
        <v>0</v>
      </c>
      <c r="AG259" s="53">
        <f t="shared" si="255"/>
        <v>0</v>
      </c>
      <c r="AH259" s="53">
        <f t="shared" si="256"/>
        <v>0</v>
      </c>
      <c r="AI259" s="53">
        <f t="shared" si="257"/>
        <v>0</v>
      </c>
      <c r="AJ259" s="53">
        <f t="shared" si="258"/>
        <v>0</v>
      </c>
      <c r="AK259" s="53">
        <f t="shared" si="259"/>
        <v>0</v>
      </c>
      <c r="AL259" s="53">
        <f t="shared" si="260"/>
        <v>0</v>
      </c>
      <c r="AM259" s="53">
        <f t="shared" si="261"/>
        <v>0</v>
      </c>
      <c r="AN259" s="53">
        <f t="shared" si="262"/>
        <v>0</v>
      </c>
      <c r="AO259" s="53">
        <f t="shared" si="263"/>
        <v>0</v>
      </c>
      <c r="AP259" s="53">
        <f t="shared" si="264"/>
        <v>0</v>
      </c>
      <c r="AQ259" s="53">
        <f t="shared" si="265"/>
        <v>0</v>
      </c>
      <c r="AR259" s="53">
        <f t="shared" si="266"/>
        <v>0</v>
      </c>
      <c r="AS259" s="53"/>
    </row>
    <row r="260" spans="1:52" s="52" customFormat="1" ht="15" x14ac:dyDescent="0.25">
      <c r="A260" s="52">
        <v>121</v>
      </c>
      <c r="B260" s="37" t="s">
        <v>50</v>
      </c>
      <c r="C260" s="37" t="s">
        <v>155</v>
      </c>
      <c r="D260" s="58">
        <v>3</v>
      </c>
      <c r="E260" s="53">
        <f t="shared" si="227"/>
        <v>0</v>
      </c>
      <c r="F260" s="53">
        <f t="shared" si="228"/>
        <v>0</v>
      </c>
      <c r="G260" s="53">
        <f t="shared" si="229"/>
        <v>0</v>
      </c>
      <c r="H260" s="53">
        <f t="shared" si="230"/>
        <v>0</v>
      </c>
      <c r="I260" s="53">
        <f t="shared" si="231"/>
        <v>0</v>
      </c>
      <c r="J260" s="53">
        <f t="shared" si="232"/>
        <v>0</v>
      </c>
      <c r="K260" s="53">
        <f t="shared" si="233"/>
        <v>0</v>
      </c>
      <c r="L260" s="53">
        <f t="shared" si="234"/>
        <v>0</v>
      </c>
      <c r="M260" s="53">
        <f t="shared" si="235"/>
        <v>0</v>
      </c>
      <c r="N260" s="53">
        <f t="shared" si="236"/>
        <v>0</v>
      </c>
      <c r="O260" s="53">
        <f t="shared" si="237"/>
        <v>0</v>
      </c>
      <c r="P260" s="53">
        <f t="shared" si="238"/>
        <v>0</v>
      </c>
      <c r="Q260" s="53">
        <f t="shared" si="239"/>
        <v>0</v>
      </c>
      <c r="R260" s="53">
        <f t="shared" si="240"/>
        <v>0</v>
      </c>
      <c r="S260" s="53">
        <f t="shared" si="241"/>
        <v>0</v>
      </c>
      <c r="T260" s="53">
        <f t="shared" si="242"/>
        <v>0</v>
      </c>
      <c r="U260" s="53">
        <f t="shared" si="243"/>
        <v>0</v>
      </c>
      <c r="V260" s="53">
        <f t="shared" si="244"/>
        <v>0</v>
      </c>
      <c r="W260" s="53">
        <f t="shared" si="245"/>
        <v>0</v>
      </c>
      <c r="X260" s="53">
        <f t="shared" si="246"/>
        <v>0</v>
      </c>
      <c r="Y260" s="53">
        <f t="shared" si="247"/>
        <v>0</v>
      </c>
      <c r="Z260" s="53">
        <f t="shared" si="248"/>
        <v>0</v>
      </c>
      <c r="AA260" s="53">
        <f t="shared" si="249"/>
        <v>0</v>
      </c>
      <c r="AB260" s="53">
        <f t="shared" si="250"/>
        <v>0</v>
      </c>
      <c r="AC260" s="53">
        <f t="shared" si="251"/>
        <v>0</v>
      </c>
      <c r="AD260" s="53">
        <f t="shared" si="252"/>
        <v>0</v>
      </c>
      <c r="AE260" s="53">
        <f t="shared" si="253"/>
        <v>0</v>
      </c>
      <c r="AF260" s="53">
        <f t="shared" si="254"/>
        <v>0</v>
      </c>
      <c r="AG260" s="53">
        <f t="shared" si="255"/>
        <v>0</v>
      </c>
      <c r="AH260" s="53">
        <f t="shared" si="256"/>
        <v>0</v>
      </c>
      <c r="AI260" s="53">
        <f t="shared" si="257"/>
        <v>0</v>
      </c>
      <c r="AJ260" s="53">
        <f t="shared" si="258"/>
        <v>0</v>
      </c>
      <c r="AK260" s="53">
        <f t="shared" si="259"/>
        <v>0</v>
      </c>
      <c r="AL260" s="53">
        <f t="shared" si="260"/>
        <v>0</v>
      </c>
      <c r="AM260" s="53">
        <f t="shared" si="261"/>
        <v>0</v>
      </c>
      <c r="AN260" s="53">
        <f t="shared" si="262"/>
        <v>0</v>
      </c>
      <c r="AO260" s="53">
        <f t="shared" si="263"/>
        <v>0</v>
      </c>
      <c r="AP260" s="53">
        <f t="shared" si="264"/>
        <v>0</v>
      </c>
      <c r="AQ260" s="53">
        <f t="shared" si="265"/>
        <v>0</v>
      </c>
      <c r="AR260" s="53">
        <f t="shared" si="266"/>
        <v>0</v>
      </c>
      <c r="AS260" s="53"/>
    </row>
    <row r="261" spans="1:52" s="52" customFormat="1" ht="15" x14ac:dyDescent="0.25">
      <c r="A261" s="52">
        <v>122</v>
      </c>
      <c r="B261" s="37" t="s">
        <v>48</v>
      </c>
      <c r="C261" s="37" t="s">
        <v>156</v>
      </c>
      <c r="D261" s="58">
        <v>3</v>
      </c>
      <c r="E261" s="53">
        <f t="shared" si="227"/>
        <v>0</v>
      </c>
      <c r="F261" s="53">
        <f t="shared" si="228"/>
        <v>0</v>
      </c>
      <c r="G261" s="53">
        <f t="shared" si="229"/>
        <v>0</v>
      </c>
      <c r="H261" s="53">
        <f t="shared" si="230"/>
        <v>0</v>
      </c>
      <c r="I261" s="53">
        <f t="shared" si="231"/>
        <v>0</v>
      </c>
      <c r="J261" s="53">
        <f t="shared" si="232"/>
        <v>0</v>
      </c>
      <c r="K261" s="53">
        <f t="shared" si="233"/>
        <v>0</v>
      </c>
      <c r="L261" s="53">
        <f t="shared" si="234"/>
        <v>0</v>
      </c>
      <c r="M261" s="53">
        <f t="shared" si="235"/>
        <v>0</v>
      </c>
      <c r="N261" s="53">
        <f t="shared" si="236"/>
        <v>0</v>
      </c>
      <c r="O261" s="53">
        <f t="shared" si="237"/>
        <v>0</v>
      </c>
      <c r="P261" s="53">
        <f t="shared" si="238"/>
        <v>0</v>
      </c>
      <c r="Q261" s="53">
        <f t="shared" si="239"/>
        <v>0</v>
      </c>
      <c r="R261" s="53">
        <f t="shared" si="240"/>
        <v>0</v>
      </c>
      <c r="S261" s="53">
        <f t="shared" si="241"/>
        <v>0</v>
      </c>
      <c r="T261" s="53">
        <f t="shared" si="242"/>
        <v>0</v>
      </c>
      <c r="U261" s="53">
        <f t="shared" si="243"/>
        <v>0</v>
      </c>
      <c r="V261" s="53">
        <f t="shared" si="244"/>
        <v>0</v>
      </c>
      <c r="W261" s="53">
        <f t="shared" si="245"/>
        <v>0</v>
      </c>
      <c r="X261" s="53">
        <f t="shared" si="246"/>
        <v>0</v>
      </c>
      <c r="Y261" s="53">
        <f t="shared" si="247"/>
        <v>0</v>
      </c>
      <c r="Z261" s="53">
        <f t="shared" si="248"/>
        <v>0</v>
      </c>
      <c r="AA261" s="53">
        <f t="shared" si="249"/>
        <v>0</v>
      </c>
      <c r="AB261" s="53">
        <f t="shared" si="250"/>
        <v>0</v>
      </c>
      <c r="AC261" s="53">
        <f t="shared" si="251"/>
        <v>0</v>
      </c>
      <c r="AD261" s="53">
        <f t="shared" si="252"/>
        <v>0</v>
      </c>
      <c r="AE261" s="53">
        <f t="shared" si="253"/>
        <v>0</v>
      </c>
      <c r="AF261" s="53">
        <f t="shared" si="254"/>
        <v>0</v>
      </c>
      <c r="AG261" s="53">
        <f t="shared" si="255"/>
        <v>0</v>
      </c>
      <c r="AH261" s="53">
        <f t="shared" si="256"/>
        <v>0</v>
      </c>
      <c r="AI261" s="53">
        <f t="shared" si="257"/>
        <v>0</v>
      </c>
      <c r="AJ261" s="53">
        <f t="shared" si="258"/>
        <v>0</v>
      </c>
      <c r="AK261" s="53">
        <f t="shared" si="259"/>
        <v>0</v>
      </c>
      <c r="AL261" s="53">
        <f t="shared" si="260"/>
        <v>0</v>
      </c>
      <c r="AM261" s="53">
        <f t="shared" si="261"/>
        <v>0</v>
      </c>
      <c r="AN261" s="53">
        <f t="shared" si="262"/>
        <v>0</v>
      </c>
      <c r="AO261" s="53">
        <f t="shared" si="263"/>
        <v>0</v>
      </c>
      <c r="AP261" s="53">
        <f t="shared" si="264"/>
        <v>0</v>
      </c>
      <c r="AQ261" s="53">
        <f t="shared" si="265"/>
        <v>0</v>
      </c>
      <c r="AR261" s="53">
        <f t="shared" si="266"/>
        <v>0</v>
      </c>
      <c r="AS261" s="53"/>
    </row>
    <row r="262" spans="1:52" s="52" customFormat="1" ht="15" x14ac:dyDescent="0.25">
      <c r="A262" s="52">
        <v>123</v>
      </c>
      <c r="B262" s="37" t="s">
        <v>48</v>
      </c>
      <c r="C262" s="37" t="s">
        <v>157</v>
      </c>
      <c r="D262" s="58">
        <v>3</v>
      </c>
      <c r="E262" s="53">
        <f t="shared" si="227"/>
        <v>0</v>
      </c>
      <c r="F262" s="53">
        <f t="shared" si="228"/>
        <v>0</v>
      </c>
      <c r="G262" s="53">
        <f t="shared" si="229"/>
        <v>0</v>
      </c>
      <c r="H262" s="53">
        <f t="shared" si="230"/>
        <v>0</v>
      </c>
      <c r="I262" s="53">
        <f t="shared" si="231"/>
        <v>0</v>
      </c>
      <c r="J262" s="53">
        <f t="shared" si="232"/>
        <v>0</v>
      </c>
      <c r="K262" s="53">
        <f t="shared" si="233"/>
        <v>0</v>
      </c>
      <c r="L262" s="53">
        <f t="shared" si="234"/>
        <v>0</v>
      </c>
      <c r="M262" s="53">
        <f t="shared" si="235"/>
        <v>0</v>
      </c>
      <c r="N262" s="53">
        <f t="shared" si="236"/>
        <v>0</v>
      </c>
      <c r="O262" s="53">
        <f t="shared" si="237"/>
        <v>0</v>
      </c>
      <c r="P262" s="53">
        <f t="shared" si="238"/>
        <v>0</v>
      </c>
      <c r="Q262" s="53">
        <f t="shared" si="239"/>
        <v>0</v>
      </c>
      <c r="R262" s="53">
        <f t="shared" si="240"/>
        <v>0</v>
      </c>
      <c r="S262" s="53">
        <f t="shared" si="241"/>
        <v>0</v>
      </c>
      <c r="T262" s="53">
        <f t="shared" si="242"/>
        <v>0</v>
      </c>
      <c r="U262" s="53">
        <f t="shared" si="243"/>
        <v>0</v>
      </c>
      <c r="V262" s="53">
        <f t="shared" si="244"/>
        <v>0</v>
      </c>
      <c r="W262" s="53">
        <f t="shared" si="245"/>
        <v>0</v>
      </c>
      <c r="X262" s="53">
        <f t="shared" si="246"/>
        <v>0</v>
      </c>
      <c r="Y262" s="53">
        <f t="shared" si="247"/>
        <v>0</v>
      </c>
      <c r="Z262" s="53">
        <f t="shared" si="248"/>
        <v>0</v>
      </c>
      <c r="AA262" s="53">
        <f t="shared" si="249"/>
        <v>0</v>
      </c>
      <c r="AB262" s="53">
        <f t="shared" si="250"/>
        <v>0</v>
      </c>
      <c r="AC262" s="53">
        <f t="shared" si="251"/>
        <v>0</v>
      </c>
      <c r="AD262" s="53">
        <f t="shared" si="252"/>
        <v>0</v>
      </c>
      <c r="AE262" s="53">
        <f t="shared" si="253"/>
        <v>0</v>
      </c>
      <c r="AF262" s="53">
        <f t="shared" si="254"/>
        <v>0</v>
      </c>
      <c r="AG262" s="53">
        <f t="shared" si="255"/>
        <v>0</v>
      </c>
      <c r="AH262" s="53">
        <f t="shared" si="256"/>
        <v>0</v>
      </c>
      <c r="AI262" s="53">
        <f t="shared" si="257"/>
        <v>0</v>
      </c>
      <c r="AJ262" s="53">
        <f t="shared" si="258"/>
        <v>0</v>
      </c>
      <c r="AK262" s="53">
        <f t="shared" si="259"/>
        <v>0</v>
      </c>
      <c r="AL262" s="53">
        <f t="shared" si="260"/>
        <v>0</v>
      </c>
      <c r="AM262" s="53">
        <f t="shared" si="261"/>
        <v>0</v>
      </c>
      <c r="AN262" s="53">
        <f t="shared" si="262"/>
        <v>0</v>
      </c>
      <c r="AO262" s="53">
        <f t="shared" si="263"/>
        <v>0</v>
      </c>
      <c r="AP262" s="53">
        <f t="shared" si="264"/>
        <v>0</v>
      </c>
      <c r="AQ262" s="53">
        <f t="shared" si="265"/>
        <v>0</v>
      </c>
      <c r="AR262" s="53">
        <f t="shared" si="266"/>
        <v>0</v>
      </c>
      <c r="AS262" s="53"/>
    </row>
    <row r="263" spans="1:52" s="52" customFormat="1" ht="15" x14ac:dyDescent="0.25">
      <c r="A263" s="52">
        <v>124</v>
      </c>
      <c r="B263" s="37" t="s">
        <v>59</v>
      </c>
      <c r="C263" s="37" t="s">
        <v>118</v>
      </c>
      <c r="D263" s="58">
        <v>3</v>
      </c>
      <c r="E263" s="53">
        <f t="shared" si="227"/>
        <v>0</v>
      </c>
      <c r="F263" s="53">
        <f t="shared" si="228"/>
        <v>0</v>
      </c>
      <c r="G263" s="53">
        <f t="shared" si="229"/>
        <v>0</v>
      </c>
      <c r="H263" s="53">
        <f t="shared" si="230"/>
        <v>0</v>
      </c>
      <c r="I263" s="53">
        <f t="shared" si="231"/>
        <v>0</v>
      </c>
      <c r="J263" s="53">
        <f t="shared" si="232"/>
        <v>0</v>
      </c>
      <c r="K263" s="53">
        <f t="shared" si="233"/>
        <v>0</v>
      </c>
      <c r="L263" s="53">
        <f t="shared" si="234"/>
        <v>0</v>
      </c>
      <c r="M263" s="53">
        <f t="shared" si="235"/>
        <v>0</v>
      </c>
      <c r="N263" s="53">
        <f t="shared" si="236"/>
        <v>0</v>
      </c>
      <c r="O263" s="53">
        <f t="shared" si="237"/>
        <v>0</v>
      </c>
      <c r="P263" s="53">
        <f t="shared" si="238"/>
        <v>0</v>
      </c>
      <c r="Q263" s="53">
        <f t="shared" si="239"/>
        <v>0</v>
      </c>
      <c r="R263" s="53">
        <f t="shared" si="240"/>
        <v>0</v>
      </c>
      <c r="S263" s="53">
        <f t="shared" si="241"/>
        <v>0</v>
      </c>
      <c r="T263" s="53">
        <f t="shared" si="242"/>
        <v>0</v>
      </c>
      <c r="U263" s="53">
        <f t="shared" si="243"/>
        <v>0</v>
      </c>
      <c r="V263" s="53">
        <f t="shared" si="244"/>
        <v>0</v>
      </c>
      <c r="W263" s="53">
        <f t="shared" si="245"/>
        <v>0</v>
      </c>
      <c r="X263" s="53">
        <f t="shared" si="246"/>
        <v>0</v>
      </c>
      <c r="Y263" s="53">
        <f t="shared" si="247"/>
        <v>0</v>
      </c>
      <c r="Z263" s="53">
        <f t="shared" si="248"/>
        <v>0</v>
      </c>
      <c r="AA263" s="53">
        <f t="shared" si="249"/>
        <v>0</v>
      </c>
      <c r="AB263" s="53">
        <f t="shared" si="250"/>
        <v>0</v>
      </c>
      <c r="AC263" s="53">
        <f t="shared" si="251"/>
        <v>0</v>
      </c>
      <c r="AD263" s="53">
        <f t="shared" si="252"/>
        <v>0</v>
      </c>
      <c r="AE263" s="53">
        <f t="shared" si="253"/>
        <v>0</v>
      </c>
      <c r="AF263" s="53">
        <f t="shared" si="254"/>
        <v>0</v>
      </c>
      <c r="AG263" s="53">
        <f t="shared" si="255"/>
        <v>0</v>
      </c>
      <c r="AH263" s="53">
        <f t="shared" si="256"/>
        <v>0</v>
      </c>
      <c r="AI263" s="53">
        <f t="shared" si="257"/>
        <v>0</v>
      </c>
      <c r="AJ263" s="53">
        <f t="shared" si="258"/>
        <v>0</v>
      </c>
      <c r="AK263" s="53">
        <f t="shared" si="259"/>
        <v>0</v>
      </c>
      <c r="AL263" s="53">
        <f t="shared" si="260"/>
        <v>0</v>
      </c>
      <c r="AM263" s="53">
        <f t="shared" si="261"/>
        <v>0</v>
      </c>
      <c r="AN263" s="53">
        <f t="shared" si="262"/>
        <v>0</v>
      </c>
      <c r="AO263" s="53">
        <f t="shared" si="263"/>
        <v>0</v>
      </c>
      <c r="AP263" s="53">
        <f t="shared" si="264"/>
        <v>0</v>
      </c>
      <c r="AQ263" s="53">
        <f t="shared" si="265"/>
        <v>0</v>
      </c>
      <c r="AR263" s="53">
        <f t="shared" si="266"/>
        <v>0</v>
      </c>
      <c r="AS263" s="53"/>
    </row>
    <row r="264" spans="1:52" s="52" customFormat="1" ht="15" x14ac:dyDescent="0.25">
      <c r="A264" s="52">
        <v>125</v>
      </c>
      <c r="B264" s="37" t="s">
        <v>48</v>
      </c>
      <c r="C264" s="37" t="s">
        <v>158</v>
      </c>
      <c r="D264" s="58">
        <v>3</v>
      </c>
      <c r="E264" s="53">
        <f t="shared" si="227"/>
        <v>0</v>
      </c>
      <c r="F264" s="53">
        <f t="shared" si="228"/>
        <v>0</v>
      </c>
      <c r="G264" s="53">
        <f t="shared" si="229"/>
        <v>0</v>
      </c>
      <c r="H264" s="53">
        <f t="shared" si="230"/>
        <v>0</v>
      </c>
      <c r="I264" s="53">
        <f t="shared" si="231"/>
        <v>0</v>
      </c>
      <c r="J264" s="53">
        <f t="shared" si="232"/>
        <v>0</v>
      </c>
      <c r="K264" s="53">
        <f t="shared" si="233"/>
        <v>0</v>
      </c>
      <c r="L264" s="53">
        <f t="shared" si="234"/>
        <v>0</v>
      </c>
      <c r="M264" s="53">
        <f t="shared" si="235"/>
        <v>0</v>
      </c>
      <c r="N264" s="53">
        <f t="shared" si="236"/>
        <v>0</v>
      </c>
      <c r="O264" s="53">
        <f t="shared" si="237"/>
        <v>0</v>
      </c>
      <c r="P264" s="53">
        <f t="shared" si="238"/>
        <v>0</v>
      </c>
      <c r="Q264" s="53">
        <f t="shared" si="239"/>
        <v>0</v>
      </c>
      <c r="R264" s="53">
        <f t="shared" si="240"/>
        <v>0</v>
      </c>
      <c r="S264" s="53">
        <f t="shared" si="241"/>
        <v>0</v>
      </c>
      <c r="T264" s="53">
        <f t="shared" si="242"/>
        <v>0</v>
      </c>
      <c r="U264" s="53">
        <f t="shared" si="243"/>
        <v>0</v>
      </c>
      <c r="V264" s="53">
        <f t="shared" si="244"/>
        <v>0</v>
      </c>
      <c r="W264" s="53">
        <f t="shared" si="245"/>
        <v>0</v>
      </c>
      <c r="X264" s="53">
        <f t="shared" si="246"/>
        <v>0</v>
      </c>
      <c r="Y264" s="53">
        <f t="shared" si="247"/>
        <v>0</v>
      </c>
      <c r="Z264" s="53">
        <f t="shared" si="248"/>
        <v>0</v>
      </c>
      <c r="AA264" s="53">
        <f t="shared" si="249"/>
        <v>0</v>
      </c>
      <c r="AB264" s="53">
        <f t="shared" si="250"/>
        <v>0</v>
      </c>
      <c r="AC264" s="53">
        <f t="shared" si="251"/>
        <v>0</v>
      </c>
      <c r="AD264" s="53">
        <f t="shared" si="252"/>
        <v>0</v>
      </c>
      <c r="AE264" s="53">
        <f t="shared" si="253"/>
        <v>0</v>
      </c>
      <c r="AF264" s="53">
        <f t="shared" si="254"/>
        <v>0</v>
      </c>
      <c r="AG264" s="53">
        <f t="shared" si="255"/>
        <v>0</v>
      </c>
      <c r="AH264" s="53">
        <f t="shared" si="256"/>
        <v>0</v>
      </c>
      <c r="AI264" s="53">
        <f t="shared" si="257"/>
        <v>0</v>
      </c>
      <c r="AJ264" s="53">
        <f t="shared" si="258"/>
        <v>0</v>
      </c>
      <c r="AK264" s="53">
        <f t="shared" si="259"/>
        <v>0</v>
      </c>
      <c r="AL264" s="53">
        <f t="shared" si="260"/>
        <v>0</v>
      </c>
      <c r="AM264" s="53">
        <f t="shared" si="261"/>
        <v>0</v>
      </c>
      <c r="AN264" s="53">
        <f t="shared" si="262"/>
        <v>0</v>
      </c>
      <c r="AO264" s="53">
        <f t="shared" si="263"/>
        <v>0</v>
      </c>
      <c r="AP264" s="53">
        <f t="shared" si="264"/>
        <v>0</v>
      </c>
      <c r="AQ264" s="53">
        <f t="shared" si="265"/>
        <v>0</v>
      </c>
      <c r="AR264" s="53">
        <f t="shared" si="266"/>
        <v>0</v>
      </c>
      <c r="AS264" s="53"/>
    </row>
    <row r="265" spans="1:52" ht="15" x14ac:dyDescent="0.2">
      <c r="D265" s="53"/>
      <c r="E265" s="2">
        <f>COUNTIF(E140:E264,1)</f>
        <v>2</v>
      </c>
      <c r="F265" s="2">
        <f t="shared" ref="F265:AR265" si="267">COUNTIF(F140:F264,1)</f>
        <v>0</v>
      </c>
      <c r="G265" s="2">
        <f t="shared" si="267"/>
        <v>6</v>
      </c>
      <c r="H265" s="2">
        <f t="shared" si="267"/>
        <v>5</v>
      </c>
      <c r="I265" s="2">
        <f t="shared" si="267"/>
        <v>4</v>
      </c>
      <c r="J265" s="2">
        <f t="shared" si="267"/>
        <v>10</v>
      </c>
      <c r="K265" s="2">
        <f t="shared" si="267"/>
        <v>1</v>
      </c>
      <c r="L265" s="2">
        <f t="shared" si="267"/>
        <v>9</v>
      </c>
      <c r="M265" s="2">
        <f t="shared" si="267"/>
        <v>1</v>
      </c>
      <c r="N265" s="2">
        <f t="shared" si="267"/>
        <v>1</v>
      </c>
      <c r="O265" s="2">
        <f t="shared" si="267"/>
        <v>9</v>
      </c>
      <c r="P265" s="2">
        <f t="shared" si="267"/>
        <v>10</v>
      </c>
      <c r="Q265" s="2">
        <f t="shared" si="267"/>
        <v>0</v>
      </c>
      <c r="R265" s="2">
        <f t="shared" si="267"/>
        <v>3</v>
      </c>
      <c r="S265" s="2">
        <f t="shared" si="267"/>
        <v>4</v>
      </c>
      <c r="T265" s="2">
        <f t="shared" si="267"/>
        <v>3</v>
      </c>
      <c r="U265" s="2">
        <f t="shared" si="267"/>
        <v>3</v>
      </c>
      <c r="V265" s="2">
        <f t="shared" si="267"/>
        <v>3</v>
      </c>
      <c r="W265" s="2">
        <f t="shared" si="267"/>
        <v>1</v>
      </c>
      <c r="X265" s="2">
        <f t="shared" si="267"/>
        <v>2</v>
      </c>
      <c r="Y265" s="2">
        <f t="shared" si="267"/>
        <v>4</v>
      </c>
      <c r="Z265" s="2">
        <f t="shared" si="267"/>
        <v>1</v>
      </c>
      <c r="AA265" s="2">
        <f t="shared" si="267"/>
        <v>10</v>
      </c>
      <c r="AB265" s="2">
        <f t="shared" si="267"/>
        <v>6</v>
      </c>
      <c r="AC265" s="2">
        <f t="shared" si="267"/>
        <v>1</v>
      </c>
      <c r="AD265" s="2">
        <f t="shared" si="267"/>
        <v>7</v>
      </c>
      <c r="AE265" s="2">
        <f t="shared" si="267"/>
        <v>2</v>
      </c>
      <c r="AF265" s="2">
        <f t="shared" si="267"/>
        <v>4</v>
      </c>
      <c r="AG265" s="2">
        <f t="shared" si="267"/>
        <v>6</v>
      </c>
      <c r="AH265" s="2">
        <f t="shared" si="267"/>
        <v>6</v>
      </c>
      <c r="AI265" s="2">
        <f t="shared" si="267"/>
        <v>10</v>
      </c>
      <c r="AJ265" s="2">
        <f t="shared" si="267"/>
        <v>10</v>
      </c>
      <c r="AK265" s="2">
        <f t="shared" si="267"/>
        <v>10</v>
      </c>
      <c r="AL265" s="2">
        <f t="shared" si="267"/>
        <v>10</v>
      </c>
      <c r="AM265" s="2">
        <f t="shared" si="267"/>
        <v>2</v>
      </c>
      <c r="AN265" s="2">
        <f t="shared" si="267"/>
        <v>10</v>
      </c>
      <c r="AO265" s="2">
        <f t="shared" si="267"/>
        <v>4</v>
      </c>
      <c r="AP265" s="2">
        <f t="shared" si="267"/>
        <v>2</v>
      </c>
      <c r="AQ265" s="2">
        <f t="shared" si="267"/>
        <v>2</v>
      </c>
      <c r="AR265" s="2">
        <f t="shared" si="267"/>
        <v>4</v>
      </c>
    </row>
    <row r="266" spans="1:52" s="52" customFormat="1" ht="15" customHeight="1" x14ac:dyDescent="0.25">
      <c r="B266" s="54" t="s">
        <v>178</v>
      </c>
      <c r="D266" s="55"/>
      <c r="E266" s="56"/>
      <c r="F266" s="57"/>
      <c r="G266" s="57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</row>
    <row r="267" spans="1:52" s="37" customFormat="1" ht="15" x14ac:dyDescent="0.25">
      <c r="A267" s="62"/>
      <c r="B267" s="52"/>
      <c r="C267" s="63"/>
      <c r="D267" s="63"/>
      <c r="E267" s="192" t="s">
        <v>1</v>
      </c>
      <c r="F267" s="193"/>
      <c r="G267" s="193"/>
      <c r="H267" s="193"/>
      <c r="I267" s="193"/>
      <c r="J267" s="193"/>
      <c r="K267" s="193"/>
      <c r="L267" s="193"/>
      <c r="M267" s="193"/>
      <c r="N267" s="194"/>
      <c r="O267" s="183" t="s">
        <v>22</v>
      </c>
      <c r="P267" s="184"/>
      <c r="Q267" s="184"/>
      <c r="R267" s="184"/>
      <c r="S267" s="184"/>
      <c r="T267" s="184"/>
      <c r="U267" s="184"/>
      <c r="V267" s="184"/>
      <c r="W267" s="184"/>
      <c r="X267" s="185"/>
      <c r="Y267" s="195" t="s">
        <v>33</v>
      </c>
      <c r="Z267" s="196"/>
      <c r="AA267" s="196"/>
      <c r="AB267" s="196"/>
      <c r="AC267" s="196"/>
      <c r="AD267" s="196"/>
      <c r="AE267" s="196"/>
      <c r="AF267" s="196"/>
      <c r="AG267" s="196"/>
      <c r="AH267" s="197"/>
      <c r="AI267" s="198" t="s">
        <v>44</v>
      </c>
      <c r="AJ267" s="199"/>
      <c r="AK267" s="199"/>
      <c r="AL267" s="199"/>
      <c r="AM267" s="199"/>
      <c r="AN267" s="199"/>
      <c r="AO267" s="199"/>
      <c r="AP267" s="199"/>
      <c r="AQ267" s="199"/>
      <c r="AR267" s="199"/>
    </row>
    <row r="268" spans="1:52" s="61" customFormat="1" ht="43.9" customHeight="1" x14ac:dyDescent="0.25">
      <c r="A268" s="61" t="s">
        <v>172</v>
      </c>
      <c r="B268" s="61" t="s">
        <v>53</v>
      </c>
      <c r="C268" s="61" t="s">
        <v>0</v>
      </c>
      <c r="D268" s="32" t="s">
        <v>168</v>
      </c>
      <c r="E268" s="9" t="s">
        <v>2</v>
      </c>
      <c r="F268" s="25" t="s">
        <v>3</v>
      </c>
      <c r="G268" s="9" t="s">
        <v>4</v>
      </c>
      <c r="H268" s="25" t="s">
        <v>5</v>
      </c>
      <c r="I268" s="9" t="s">
        <v>6</v>
      </c>
      <c r="J268" s="25" t="s">
        <v>7</v>
      </c>
      <c r="K268" s="9" t="s">
        <v>8</v>
      </c>
      <c r="L268" s="25" t="s">
        <v>9</v>
      </c>
      <c r="M268" s="9" t="s">
        <v>10</v>
      </c>
      <c r="N268" s="25" t="s">
        <v>11</v>
      </c>
      <c r="O268" s="9" t="s">
        <v>12</v>
      </c>
      <c r="P268" s="25" t="s">
        <v>13</v>
      </c>
      <c r="Q268" s="9" t="s">
        <v>14</v>
      </c>
      <c r="R268" s="25" t="s">
        <v>15</v>
      </c>
      <c r="S268" s="9" t="s">
        <v>16</v>
      </c>
      <c r="T268" s="25" t="s">
        <v>17</v>
      </c>
      <c r="U268" s="9" t="s">
        <v>18</v>
      </c>
      <c r="V268" s="25" t="s">
        <v>19</v>
      </c>
      <c r="W268" s="9" t="s">
        <v>20</v>
      </c>
      <c r="X268" s="25" t="s">
        <v>21</v>
      </c>
      <c r="Y268" s="9" t="s">
        <v>23</v>
      </c>
      <c r="Z268" s="25" t="s">
        <v>24</v>
      </c>
      <c r="AA268" s="9" t="s">
        <v>25</v>
      </c>
      <c r="AB268" s="25" t="s">
        <v>26</v>
      </c>
      <c r="AC268" s="9" t="s">
        <v>27</v>
      </c>
      <c r="AD268" s="25" t="s">
        <v>28</v>
      </c>
      <c r="AE268" s="9" t="s">
        <v>29</v>
      </c>
      <c r="AF268" s="25" t="s">
        <v>30</v>
      </c>
      <c r="AG268" s="9" t="s">
        <v>31</v>
      </c>
      <c r="AH268" s="25" t="s">
        <v>32</v>
      </c>
      <c r="AI268" s="9" t="s">
        <v>34</v>
      </c>
      <c r="AJ268" s="25" t="s">
        <v>35</v>
      </c>
      <c r="AK268" s="9" t="s">
        <v>36</v>
      </c>
      <c r="AL268" s="25" t="s">
        <v>37</v>
      </c>
      <c r="AM268" s="9" t="s">
        <v>38</v>
      </c>
      <c r="AN268" s="25" t="s">
        <v>39</v>
      </c>
      <c r="AO268" s="9" t="s">
        <v>40</v>
      </c>
      <c r="AP268" s="25" t="s">
        <v>41</v>
      </c>
      <c r="AQ268" s="9" t="s">
        <v>42</v>
      </c>
      <c r="AR268" s="25" t="s">
        <v>43</v>
      </c>
    </row>
    <row r="269" spans="1:52" s="52" customFormat="1" ht="15" x14ac:dyDescent="0.25">
      <c r="A269" s="52">
        <v>1</v>
      </c>
      <c r="B269" s="37" t="s">
        <v>59</v>
      </c>
      <c r="C269" s="37" t="s">
        <v>159</v>
      </c>
      <c r="D269" s="58">
        <v>1</v>
      </c>
      <c r="E269" s="53">
        <f>IF(AND(G3="Yes",AK3="No"),1,0)</f>
        <v>0</v>
      </c>
      <c r="F269" s="53">
        <f>IF(AND(J3="Yes",AK3="No"),1,0)</f>
        <v>1</v>
      </c>
      <c r="G269" s="53">
        <f>IF(AND(M3="Yes",AK3="No"),1,0)</f>
        <v>0</v>
      </c>
      <c r="H269" s="53">
        <f>IF(AND(P3="Yes",AK3="No"),1,0)</f>
        <v>0</v>
      </c>
      <c r="I269" s="53">
        <f>IF(AND(S3="Yes",AK3="No"),1,0)</f>
        <v>0</v>
      </c>
      <c r="J269" s="53">
        <f>IF(AND(V3="Yes",AK3="No"),1,0)</f>
        <v>0</v>
      </c>
      <c r="K269" s="53">
        <f>IF(AND(Y3="Yes",AK3="No"),1,0)</f>
        <v>0</v>
      </c>
      <c r="L269" s="53">
        <f>IF(AND(AB3="Yes",AK3="No"),1,0)</f>
        <v>0</v>
      </c>
      <c r="M269" s="53">
        <f>IF(AND(AE3="Yes",AK3="No"),1,0)</f>
        <v>0</v>
      </c>
      <c r="N269" s="53">
        <f>IF(AND(AH3="Yes",AK3="No"),1,0)</f>
        <v>1</v>
      </c>
      <c r="O269" s="53">
        <f>IF(AND(AN3="Yes",BR3="No"),1,0)</f>
        <v>1</v>
      </c>
      <c r="P269" s="53">
        <f>IF(AND(AQ3="Yes",BR3="No"),1,0)</f>
        <v>1</v>
      </c>
      <c r="Q269" s="53">
        <f>IF(AND(AT3="Yes",BR3="No"),1,0)</f>
        <v>0</v>
      </c>
      <c r="R269" s="53">
        <f>IF(AND(AW3="Yes",BR3="No"),1,0)</f>
        <v>0</v>
      </c>
      <c r="S269" s="53">
        <f>IF(AND(AZ3="Yes",BR3="No"),1,0)</f>
        <v>0</v>
      </c>
      <c r="T269" s="53">
        <f>IF(AND(BC3="Yes",BR3="No"),1,0)</f>
        <v>0</v>
      </c>
      <c r="U269" s="53">
        <f>IF(AND(BF3="Yes",BR3="No"),1,0)</f>
        <v>0</v>
      </c>
      <c r="V269" s="53">
        <f>IF(AND(BI3="Yes",BR3="No"),1,0)</f>
        <v>1</v>
      </c>
      <c r="W269" s="53">
        <f>IF(AND(BL3="Yes",BR3="No"),1,0)</f>
        <v>0</v>
      </c>
      <c r="X269" s="53">
        <f>IF(AND(BO3="Yes",BR3="No"),1,0)</f>
        <v>0</v>
      </c>
      <c r="Y269" s="53">
        <f>IF(AND(BU3="Yes",CY3="No"),1,0)</f>
        <v>1</v>
      </c>
      <c r="Z269" s="53">
        <f>IF(AND(BX3="Yes",CY3="No"),1,0)</f>
        <v>0</v>
      </c>
      <c r="AA269" s="53">
        <f>IF(AND(CA3="Yes",CY3="No"),1,0)</f>
        <v>1</v>
      </c>
      <c r="AB269" s="53">
        <f>IF(AND(CD3="Yes",CY3="No"),1,0)</f>
        <v>0</v>
      </c>
      <c r="AC269" s="53">
        <f>IF(AND(CG3="Yes",BR3="No"),1,0)</f>
        <v>0</v>
      </c>
      <c r="AD269" s="53">
        <f>IF(AND(CJ3="Yes",CY3="No"),1,0)</f>
        <v>0</v>
      </c>
      <c r="AE269" s="53">
        <f>IF(AND(CM3="Yes",CY3="No"),1,0)</f>
        <v>1</v>
      </c>
      <c r="AF269" s="53">
        <f>IF(AND(CP3="Yes",CY3="No"),1,0)</f>
        <v>0</v>
      </c>
      <c r="AG269" s="53">
        <f>IF(AND(CS3="Yes",CY3="No"),1,0)</f>
        <v>0</v>
      </c>
      <c r="AH269" s="53">
        <f>IF(AND(CV3="Yes",CY3="No"),1,0)</f>
        <v>0</v>
      </c>
      <c r="AI269" s="53">
        <f>IF(AND(DB3="Yes",EF3="No"),1,0)</f>
        <v>1</v>
      </c>
      <c r="AJ269" s="53">
        <f>IF(AND(DE3="Yes",EF3="No"),1,0)</f>
        <v>1</v>
      </c>
      <c r="AK269" s="53">
        <f>IF(AND(DH3="Yes",EF3="No"),1,0)</f>
        <v>0</v>
      </c>
      <c r="AL269" s="53">
        <f>IF(AND(DK3="Yes",EF3="No"),1,0)</f>
        <v>0</v>
      </c>
      <c r="AM269" s="53">
        <f>IF(AND(DN3="Yes",EF3="No"),1,0)</f>
        <v>1</v>
      </c>
      <c r="AN269" s="53">
        <f>IF(AND(DQ3="Yes",EF3="No"),1,0)</f>
        <v>1</v>
      </c>
      <c r="AO269" s="53">
        <f>IF(AND(DT3="Yes",EF3="No"),1,0)</f>
        <v>0</v>
      </c>
      <c r="AP269" s="53">
        <f>IF(AND(DW3="Yes",EF3="No"),1,0)</f>
        <v>0</v>
      </c>
      <c r="AQ269" s="53">
        <f>IF(AND(DZ3="Yes",EF3="No"),1,0)</f>
        <v>0</v>
      </c>
      <c r="AR269" s="53">
        <f>IF(AND(EC3="Yes",EF3="No"),1,0)</f>
        <v>0</v>
      </c>
    </row>
    <row r="270" spans="1:52" s="52" customFormat="1" ht="15" x14ac:dyDescent="0.25">
      <c r="A270" s="52">
        <v>2</v>
      </c>
      <c r="B270" s="37" t="s">
        <v>48</v>
      </c>
      <c r="C270" s="37" t="s">
        <v>160</v>
      </c>
      <c r="D270" s="58">
        <v>1</v>
      </c>
      <c r="E270" s="53">
        <f t="shared" ref="E270:E333" si="268">IF(AND(G4="Yes",AK4="No"),1,0)</f>
        <v>0</v>
      </c>
      <c r="F270" s="53">
        <f t="shared" ref="F270:F333" si="269">IF(AND(J4="Yes",AK4="No"),1,0)</f>
        <v>0</v>
      </c>
      <c r="G270" s="53">
        <f t="shared" ref="G270:G333" si="270">IF(AND(M4="Yes",AK4="No"),1,0)</f>
        <v>0</v>
      </c>
      <c r="H270" s="53">
        <f t="shared" ref="H270:H333" si="271">IF(AND(P4="Yes",AK4="No"),1,0)</f>
        <v>0</v>
      </c>
      <c r="I270" s="53">
        <f t="shared" ref="I270:I333" si="272">IF(AND(S4="Yes",AK4="No"),1,0)</f>
        <v>0</v>
      </c>
      <c r="J270" s="53">
        <f t="shared" ref="J270:J333" si="273">IF(AND(V4="Yes",AK4="No"),1,0)</f>
        <v>1</v>
      </c>
      <c r="K270" s="53">
        <f t="shared" ref="K270:K333" si="274">IF(AND(Y4="Yes",AK4="No"),1,0)</f>
        <v>1</v>
      </c>
      <c r="L270" s="53">
        <f t="shared" ref="L270:L333" si="275">IF(AND(AB4="Yes",AK4="No"),1,0)</f>
        <v>0</v>
      </c>
      <c r="M270" s="53">
        <f t="shared" ref="M270:M333" si="276">IF(AND(AE4="Yes",AK4="No"),1,0)</f>
        <v>1</v>
      </c>
      <c r="N270" s="53">
        <f t="shared" ref="N270:N333" si="277">IF(AND(AH4="Yes",AK4="No"),1,0)</f>
        <v>0</v>
      </c>
      <c r="O270" s="53">
        <f t="shared" ref="O270:O333" si="278">IF(AND(AN4="Yes",BR4="No"),1,0)</f>
        <v>1</v>
      </c>
      <c r="P270" s="53">
        <f t="shared" ref="P270:P333" si="279">IF(AND(AQ4="Yes",BR4="No"),1,0)</f>
        <v>1</v>
      </c>
      <c r="Q270" s="53">
        <f t="shared" ref="Q270:Q333" si="280">IF(AND(AT4="Yes",BR4="No"),1,0)</f>
        <v>0</v>
      </c>
      <c r="R270" s="53">
        <f t="shared" ref="R270:R333" si="281">IF(AND(AW4="Yes",BR4="No"),1,0)</f>
        <v>0</v>
      </c>
      <c r="S270" s="53">
        <f t="shared" ref="S270:S333" si="282">IF(AND(AZ4="Yes",BR4="No"),1,0)</f>
        <v>0</v>
      </c>
      <c r="T270" s="53">
        <f t="shared" ref="T270:T333" si="283">IF(AND(BC4="Yes",BR4="No"),1,0)</f>
        <v>0</v>
      </c>
      <c r="U270" s="53">
        <f t="shared" ref="U270:U333" si="284">IF(AND(BF4="Yes",BR4="No"),1,0)</f>
        <v>0</v>
      </c>
      <c r="V270" s="53">
        <f t="shared" ref="V270:V333" si="285">IF(AND(BI4="Yes",BR4="No"),1,0)</f>
        <v>0</v>
      </c>
      <c r="W270" s="53">
        <f t="shared" ref="W270:W333" si="286">IF(AND(BL4="Yes",BR4="No"),1,0)</f>
        <v>0</v>
      </c>
      <c r="X270" s="53">
        <f t="shared" ref="X270:X333" si="287">IF(AND(BO4="Yes",BR4="No"),1,0)</f>
        <v>0</v>
      </c>
      <c r="Y270" s="53">
        <f t="shared" ref="Y270:Y333" si="288">IF(AND(BU4="Yes",CY4="No"),1,0)</f>
        <v>1</v>
      </c>
      <c r="Z270" s="53">
        <f t="shared" ref="Z270:Z333" si="289">IF(AND(BX4="Yes",CY4="No"),1,0)</f>
        <v>0</v>
      </c>
      <c r="AA270" s="53">
        <f t="shared" ref="AA270:AA333" si="290">IF(AND(CA4="Yes",CY4="No"),1,0)</f>
        <v>1</v>
      </c>
      <c r="AB270" s="53">
        <f t="shared" ref="AB270:AB333" si="291">IF(AND(CD4="Yes",CY4="No"),1,0)</f>
        <v>1</v>
      </c>
      <c r="AC270" s="53">
        <f t="shared" ref="AC270:AC333" si="292">IF(AND(CG4="Yes",BR4="No"),1,0)</f>
        <v>1</v>
      </c>
      <c r="AD270" s="53">
        <f t="shared" ref="AD270:AD333" si="293">IF(AND(CJ4="Yes",CY4="No"),1,0)</f>
        <v>0</v>
      </c>
      <c r="AE270" s="53">
        <f t="shared" ref="AE270:AE333" si="294">IF(AND(CM4="Yes",CY4="No"),1,0)</f>
        <v>0</v>
      </c>
      <c r="AF270" s="53">
        <f t="shared" ref="AF270:AF333" si="295">IF(AND(CP4="Yes",CY4="No"),1,0)</f>
        <v>0</v>
      </c>
      <c r="AG270" s="53">
        <f t="shared" ref="AG270:AG333" si="296">IF(AND(CS4="Yes",CY4="No"),1,0)</f>
        <v>0</v>
      </c>
      <c r="AH270" s="53">
        <f t="shared" ref="AH270:AH333" si="297">IF(AND(CV4="Yes",CY4="No"),1,0)</f>
        <v>0</v>
      </c>
      <c r="AI270" s="53">
        <f t="shared" ref="AI270:AI333" si="298">IF(AND(DB4="Yes",EF4="No"),1,0)</f>
        <v>1</v>
      </c>
      <c r="AJ270" s="53">
        <f t="shared" ref="AJ270:AJ333" si="299">IF(AND(DE4="Yes",EF4="No"),1,0)</f>
        <v>1</v>
      </c>
      <c r="AK270" s="53">
        <f t="shared" ref="AK270:AK333" si="300">IF(AND(DH4="Yes",EF4="No"),1,0)</f>
        <v>1</v>
      </c>
      <c r="AL270" s="53">
        <f t="shared" ref="AL270:AL333" si="301">IF(AND(DK4="Yes",EF4="No"),1,0)</f>
        <v>1</v>
      </c>
      <c r="AM270" s="53">
        <f t="shared" ref="AM270:AM333" si="302">IF(AND(DN4="Yes",EF4="No"),1,0)</f>
        <v>1</v>
      </c>
      <c r="AN270" s="53">
        <f t="shared" ref="AN270:AN333" si="303">IF(AND(DQ4="Yes",EF4="No"),1,0)</f>
        <v>1</v>
      </c>
      <c r="AO270" s="53">
        <f t="shared" ref="AO270:AO333" si="304">IF(AND(DT4="Yes",EF4="No"),1,0)</f>
        <v>0</v>
      </c>
      <c r="AP270" s="53">
        <f t="shared" ref="AP270:AP333" si="305">IF(AND(DW4="Yes",EF4="No"),1,0)</f>
        <v>0</v>
      </c>
      <c r="AQ270" s="53">
        <f t="shared" ref="AQ270:AQ333" si="306">IF(AND(DZ4="Yes",EF4="No"),1,0)</f>
        <v>0</v>
      </c>
      <c r="AR270" s="53">
        <f t="shared" ref="AR270:AR333" si="307">IF(AND(EC4="Yes",EF4="No"),1,0)</f>
        <v>0</v>
      </c>
    </row>
    <row r="271" spans="1:52" s="52" customFormat="1" ht="15" x14ac:dyDescent="0.25">
      <c r="A271" s="52">
        <v>3</v>
      </c>
      <c r="B271" s="37" t="s">
        <v>50</v>
      </c>
      <c r="C271" s="37" t="s">
        <v>161</v>
      </c>
      <c r="D271" s="58">
        <v>1</v>
      </c>
      <c r="E271" s="53">
        <f t="shared" si="268"/>
        <v>0</v>
      </c>
      <c r="F271" s="53">
        <f t="shared" si="269"/>
        <v>0</v>
      </c>
      <c r="G271" s="53">
        <f t="shared" si="270"/>
        <v>0</v>
      </c>
      <c r="H271" s="53">
        <f t="shared" si="271"/>
        <v>0</v>
      </c>
      <c r="I271" s="53">
        <f t="shared" si="272"/>
        <v>0</v>
      </c>
      <c r="J271" s="53">
        <f t="shared" si="273"/>
        <v>1</v>
      </c>
      <c r="K271" s="53">
        <f t="shared" si="274"/>
        <v>0</v>
      </c>
      <c r="L271" s="53">
        <f t="shared" si="275"/>
        <v>0</v>
      </c>
      <c r="M271" s="53">
        <f t="shared" si="276"/>
        <v>0</v>
      </c>
      <c r="N271" s="53">
        <f t="shared" si="277"/>
        <v>0</v>
      </c>
      <c r="O271" s="53">
        <f t="shared" si="278"/>
        <v>0</v>
      </c>
      <c r="P271" s="53">
        <f t="shared" si="279"/>
        <v>0</v>
      </c>
      <c r="Q271" s="53">
        <f t="shared" si="280"/>
        <v>0</v>
      </c>
      <c r="R271" s="53">
        <f t="shared" si="281"/>
        <v>0</v>
      </c>
      <c r="S271" s="53">
        <f t="shared" si="282"/>
        <v>0</v>
      </c>
      <c r="T271" s="53">
        <f t="shared" si="283"/>
        <v>0</v>
      </c>
      <c r="U271" s="53">
        <f t="shared" si="284"/>
        <v>0</v>
      </c>
      <c r="V271" s="53">
        <f t="shared" si="285"/>
        <v>0</v>
      </c>
      <c r="W271" s="53">
        <f t="shared" si="286"/>
        <v>0</v>
      </c>
      <c r="X271" s="53">
        <f t="shared" si="287"/>
        <v>0</v>
      </c>
      <c r="Y271" s="53">
        <f t="shared" si="288"/>
        <v>1</v>
      </c>
      <c r="Z271" s="53">
        <f t="shared" si="289"/>
        <v>0</v>
      </c>
      <c r="AA271" s="53">
        <f t="shared" si="290"/>
        <v>1</v>
      </c>
      <c r="AB271" s="53">
        <f t="shared" si="291"/>
        <v>0</v>
      </c>
      <c r="AC271" s="53">
        <f t="shared" si="292"/>
        <v>0</v>
      </c>
      <c r="AD271" s="53">
        <f t="shared" si="293"/>
        <v>0</v>
      </c>
      <c r="AE271" s="53">
        <f t="shared" si="294"/>
        <v>1</v>
      </c>
      <c r="AF271" s="53">
        <f t="shared" si="295"/>
        <v>0</v>
      </c>
      <c r="AG271" s="53">
        <f t="shared" si="296"/>
        <v>0</v>
      </c>
      <c r="AH271" s="53">
        <f t="shared" si="297"/>
        <v>0</v>
      </c>
      <c r="AI271" s="53">
        <f t="shared" si="298"/>
        <v>1</v>
      </c>
      <c r="AJ271" s="53">
        <f t="shared" si="299"/>
        <v>1</v>
      </c>
      <c r="AK271" s="53">
        <f t="shared" si="300"/>
        <v>1</v>
      </c>
      <c r="AL271" s="53">
        <f t="shared" si="301"/>
        <v>1</v>
      </c>
      <c r="AM271" s="53">
        <f t="shared" si="302"/>
        <v>1</v>
      </c>
      <c r="AN271" s="53">
        <f t="shared" si="303"/>
        <v>1</v>
      </c>
      <c r="AO271" s="53">
        <f t="shared" si="304"/>
        <v>0</v>
      </c>
      <c r="AP271" s="53">
        <f t="shared" si="305"/>
        <v>0</v>
      </c>
      <c r="AQ271" s="53">
        <f t="shared" si="306"/>
        <v>0</v>
      </c>
      <c r="AR271" s="53">
        <f t="shared" si="307"/>
        <v>0</v>
      </c>
    </row>
    <row r="272" spans="1:52" s="52" customFormat="1" ht="15" x14ac:dyDescent="0.25">
      <c r="A272" s="52">
        <v>4</v>
      </c>
      <c r="B272" s="37" t="s">
        <v>48</v>
      </c>
      <c r="C272" s="37" t="s">
        <v>162</v>
      </c>
      <c r="D272" s="58">
        <v>1</v>
      </c>
      <c r="E272" s="53">
        <f t="shared" si="268"/>
        <v>0</v>
      </c>
      <c r="F272" s="53">
        <f t="shared" si="269"/>
        <v>1</v>
      </c>
      <c r="G272" s="53">
        <f t="shared" si="270"/>
        <v>0</v>
      </c>
      <c r="H272" s="53">
        <f t="shared" si="271"/>
        <v>0</v>
      </c>
      <c r="I272" s="53">
        <f t="shared" si="272"/>
        <v>0</v>
      </c>
      <c r="J272" s="53">
        <f t="shared" si="273"/>
        <v>1</v>
      </c>
      <c r="K272" s="53">
        <f t="shared" si="274"/>
        <v>0</v>
      </c>
      <c r="L272" s="53">
        <f t="shared" si="275"/>
        <v>0</v>
      </c>
      <c r="M272" s="53">
        <f t="shared" si="276"/>
        <v>1</v>
      </c>
      <c r="N272" s="53">
        <f t="shared" si="277"/>
        <v>0</v>
      </c>
      <c r="O272" s="53">
        <f t="shared" si="278"/>
        <v>1</v>
      </c>
      <c r="P272" s="53">
        <f t="shared" si="279"/>
        <v>1</v>
      </c>
      <c r="Q272" s="53">
        <f t="shared" si="280"/>
        <v>0</v>
      </c>
      <c r="R272" s="53">
        <f t="shared" si="281"/>
        <v>0</v>
      </c>
      <c r="S272" s="53">
        <f t="shared" si="282"/>
        <v>0</v>
      </c>
      <c r="T272" s="53">
        <f t="shared" si="283"/>
        <v>1</v>
      </c>
      <c r="U272" s="53">
        <f t="shared" si="284"/>
        <v>1</v>
      </c>
      <c r="V272" s="53">
        <f t="shared" si="285"/>
        <v>1</v>
      </c>
      <c r="W272" s="53">
        <f t="shared" si="286"/>
        <v>0</v>
      </c>
      <c r="X272" s="53">
        <f t="shared" si="287"/>
        <v>0</v>
      </c>
      <c r="Y272" s="53">
        <f t="shared" si="288"/>
        <v>0</v>
      </c>
      <c r="Z272" s="53">
        <f t="shared" si="289"/>
        <v>0</v>
      </c>
      <c r="AA272" s="53">
        <f t="shared" si="290"/>
        <v>1</v>
      </c>
      <c r="AB272" s="53">
        <f t="shared" si="291"/>
        <v>1</v>
      </c>
      <c r="AC272" s="53">
        <f t="shared" si="292"/>
        <v>1</v>
      </c>
      <c r="AD272" s="53">
        <f t="shared" si="293"/>
        <v>0</v>
      </c>
      <c r="AE272" s="53">
        <f t="shared" si="294"/>
        <v>0</v>
      </c>
      <c r="AF272" s="53">
        <f t="shared" si="295"/>
        <v>0</v>
      </c>
      <c r="AG272" s="53">
        <f t="shared" si="296"/>
        <v>0</v>
      </c>
      <c r="AH272" s="53">
        <f t="shared" si="297"/>
        <v>0</v>
      </c>
      <c r="AI272" s="53">
        <f t="shared" si="298"/>
        <v>1</v>
      </c>
      <c r="AJ272" s="53">
        <f t="shared" si="299"/>
        <v>1</v>
      </c>
      <c r="AK272" s="53">
        <f t="shared" si="300"/>
        <v>1</v>
      </c>
      <c r="AL272" s="53">
        <f t="shared" si="301"/>
        <v>1</v>
      </c>
      <c r="AM272" s="53">
        <f t="shared" si="302"/>
        <v>1</v>
      </c>
      <c r="AN272" s="53">
        <f t="shared" si="303"/>
        <v>1</v>
      </c>
      <c r="AO272" s="53">
        <f t="shared" si="304"/>
        <v>0</v>
      </c>
      <c r="AP272" s="53">
        <f t="shared" si="305"/>
        <v>0</v>
      </c>
      <c r="AQ272" s="53">
        <f t="shared" si="306"/>
        <v>0</v>
      </c>
      <c r="AR272" s="53">
        <f t="shared" si="307"/>
        <v>0</v>
      </c>
    </row>
    <row r="273" spans="1:45" s="52" customFormat="1" ht="15" x14ac:dyDescent="0.25">
      <c r="A273" s="52">
        <v>5</v>
      </c>
      <c r="B273" s="37" t="s">
        <v>48</v>
      </c>
      <c r="C273" s="37" t="s">
        <v>163</v>
      </c>
      <c r="D273" s="58">
        <v>1</v>
      </c>
      <c r="E273" s="53">
        <f t="shared" si="268"/>
        <v>0</v>
      </c>
      <c r="F273" s="53">
        <f t="shared" si="269"/>
        <v>1</v>
      </c>
      <c r="G273" s="53">
        <f t="shared" si="270"/>
        <v>0</v>
      </c>
      <c r="H273" s="53">
        <f t="shared" si="271"/>
        <v>0</v>
      </c>
      <c r="I273" s="53">
        <f t="shared" si="272"/>
        <v>0</v>
      </c>
      <c r="J273" s="53">
        <f t="shared" si="273"/>
        <v>1</v>
      </c>
      <c r="K273" s="53">
        <f t="shared" si="274"/>
        <v>0</v>
      </c>
      <c r="L273" s="53">
        <f t="shared" si="275"/>
        <v>0</v>
      </c>
      <c r="M273" s="53">
        <f t="shared" si="276"/>
        <v>0</v>
      </c>
      <c r="N273" s="53">
        <f t="shared" si="277"/>
        <v>0</v>
      </c>
      <c r="O273" s="53">
        <f t="shared" si="278"/>
        <v>1</v>
      </c>
      <c r="P273" s="53">
        <f t="shared" si="279"/>
        <v>1</v>
      </c>
      <c r="Q273" s="53">
        <f t="shared" si="280"/>
        <v>0</v>
      </c>
      <c r="R273" s="53">
        <f t="shared" si="281"/>
        <v>0</v>
      </c>
      <c r="S273" s="53">
        <f t="shared" si="282"/>
        <v>0</v>
      </c>
      <c r="T273" s="53">
        <f t="shared" si="283"/>
        <v>1</v>
      </c>
      <c r="U273" s="53">
        <f t="shared" si="284"/>
        <v>1</v>
      </c>
      <c r="V273" s="53">
        <f t="shared" si="285"/>
        <v>0</v>
      </c>
      <c r="W273" s="53">
        <f t="shared" si="286"/>
        <v>0</v>
      </c>
      <c r="X273" s="53">
        <f t="shared" si="287"/>
        <v>0</v>
      </c>
      <c r="Y273" s="53">
        <f t="shared" si="288"/>
        <v>1</v>
      </c>
      <c r="Z273" s="53">
        <f t="shared" si="289"/>
        <v>0</v>
      </c>
      <c r="AA273" s="53">
        <f t="shared" si="290"/>
        <v>1</v>
      </c>
      <c r="AB273" s="53">
        <f t="shared" si="291"/>
        <v>0</v>
      </c>
      <c r="AC273" s="53">
        <f t="shared" si="292"/>
        <v>1</v>
      </c>
      <c r="AD273" s="53">
        <f t="shared" si="293"/>
        <v>0</v>
      </c>
      <c r="AE273" s="53">
        <f t="shared" si="294"/>
        <v>1</v>
      </c>
      <c r="AF273" s="53">
        <f t="shared" si="295"/>
        <v>1</v>
      </c>
      <c r="AG273" s="53">
        <f t="shared" si="296"/>
        <v>0</v>
      </c>
      <c r="AH273" s="53">
        <f t="shared" si="297"/>
        <v>0</v>
      </c>
      <c r="AI273" s="53">
        <f t="shared" si="298"/>
        <v>1</v>
      </c>
      <c r="AJ273" s="53">
        <f t="shared" si="299"/>
        <v>1</v>
      </c>
      <c r="AK273" s="53">
        <f t="shared" si="300"/>
        <v>1</v>
      </c>
      <c r="AL273" s="53">
        <f t="shared" si="301"/>
        <v>1</v>
      </c>
      <c r="AM273" s="53">
        <f t="shared" si="302"/>
        <v>1</v>
      </c>
      <c r="AN273" s="53">
        <f t="shared" si="303"/>
        <v>1</v>
      </c>
      <c r="AO273" s="53">
        <f t="shared" si="304"/>
        <v>0</v>
      </c>
      <c r="AP273" s="53">
        <f t="shared" si="305"/>
        <v>0</v>
      </c>
      <c r="AQ273" s="53">
        <f t="shared" si="306"/>
        <v>0</v>
      </c>
      <c r="AR273" s="53">
        <f t="shared" si="307"/>
        <v>0</v>
      </c>
      <c r="AS273" s="53"/>
    </row>
    <row r="274" spans="1:45" s="52" customFormat="1" ht="15" x14ac:dyDescent="0.25">
      <c r="A274" s="52">
        <v>6</v>
      </c>
      <c r="B274" s="37" t="s">
        <v>59</v>
      </c>
      <c r="C274" s="37" t="s">
        <v>164</v>
      </c>
      <c r="D274" s="58">
        <v>1</v>
      </c>
      <c r="E274" s="53">
        <f t="shared" si="268"/>
        <v>0</v>
      </c>
      <c r="F274" s="53">
        <f t="shared" si="269"/>
        <v>1</v>
      </c>
      <c r="G274" s="53">
        <f t="shared" si="270"/>
        <v>0</v>
      </c>
      <c r="H274" s="53">
        <f t="shared" si="271"/>
        <v>0</v>
      </c>
      <c r="I274" s="53">
        <f t="shared" si="272"/>
        <v>0</v>
      </c>
      <c r="J274" s="53">
        <f t="shared" si="273"/>
        <v>0</v>
      </c>
      <c r="K274" s="53">
        <f t="shared" si="274"/>
        <v>0</v>
      </c>
      <c r="L274" s="53">
        <f t="shared" si="275"/>
        <v>0</v>
      </c>
      <c r="M274" s="53">
        <f t="shared" si="276"/>
        <v>0</v>
      </c>
      <c r="N274" s="53">
        <f t="shared" si="277"/>
        <v>0</v>
      </c>
      <c r="O274" s="53">
        <f t="shared" si="278"/>
        <v>0</v>
      </c>
      <c r="P274" s="53">
        <f t="shared" si="279"/>
        <v>0</v>
      </c>
      <c r="Q274" s="53">
        <f t="shared" si="280"/>
        <v>0</v>
      </c>
      <c r="R274" s="53">
        <f t="shared" si="281"/>
        <v>0</v>
      </c>
      <c r="S274" s="53">
        <f t="shared" si="282"/>
        <v>0</v>
      </c>
      <c r="T274" s="53">
        <f t="shared" si="283"/>
        <v>0</v>
      </c>
      <c r="U274" s="53">
        <f t="shared" si="284"/>
        <v>0</v>
      </c>
      <c r="V274" s="53">
        <f t="shared" si="285"/>
        <v>0</v>
      </c>
      <c r="W274" s="53">
        <f t="shared" si="286"/>
        <v>0</v>
      </c>
      <c r="X274" s="53">
        <f t="shared" si="287"/>
        <v>0</v>
      </c>
      <c r="Y274" s="53">
        <f t="shared" si="288"/>
        <v>0</v>
      </c>
      <c r="Z274" s="53">
        <f t="shared" si="289"/>
        <v>0</v>
      </c>
      <c r="AA274" s="53">
        <f t="shared" si="290"/>
        <v>0</v>
      </c>
      <c r="AB274" s="53">
        <f t="shared" si="291"/>
        <v>0</v>
      </c>
      <c r="AC274" s="53">
        <f t="shared" si="292"/>
        <v>0</v>
      </c>
      <c r="AD274" s="53">
        <f t="shared" si="293"/>
        <v>0</v>
      </c>
      <c r="AE274" s="53">
        <f t="shared" si="294"/>
        <v>0</v>
      </c>
      <c r="AF274" s="53">
        <f t="shared" si="295"/>
        <v>0</v>
      </c>
      <c r="AG274" s="53">
        <f t="shared" si="296"/>
        <v>0</v>
      </c>
      <c r="AH274" s="53">
        <f t="shared" si="297"/>
        <v>0</v>
      </c>
      <c r="AI274" s="53">
        <f t="shared" si="298"/>
        <v>1</v>
      </c>
      <c r="AJ274" s="53">
        <f t="shared" si="299"/>
        <v>1</v>
      </c>
      <c r="AK274" s="53">
        <f t="shared" si="300"/>
        <v>1</v>
      </c>
      <c r="AL274" s="53">
        <f t="shared" si="301"/>
        <v>1</v>
      </c>
      <c r="AM274" s="53">
        <f t="shared" si="302"/>
        <v>1</v>
      </c>
      <c r="AN274" s="53">
        <f t="shared" si="303"/>
        <v>1</v>
      </c>
      <c r="AO274" s="53">
        <f t="shared" si="304"/>
        <v>0</v>
      </c>
      <c r="AP274" s="53">
        <f t="shared" si="305"/>
        <v>0</v>
      </c>
      <c r="AQ274" s="53">
        <f t="shared" si="306"/>
        <v>0</v>
      </c>
      <c r="AR274" s="53">
        <f t="shared" si="307"/>
        <v>1</v>
      </c>
      <c r="AS274" s="53"/>
    </row>
    <row r="275" spans="1:45" s="52" customFormat="1" ht="15" x14ac:dyDescent="0.25">
      <c r="A275" s="52">
        <v>7</v>
      </c>
      <c r="B275" s="37" t="s">
        <v>50</v>
      </c>
      <c r="C275" s="37" t="s">
        <v>165</v>
      </c>
      <c r="D275" s="58">
        <v>1</v>
      </c>
      <c r="E275" s="53">
        <f t="shared" si="268"/>
        <v>0</v>
      </c>
      <c r="F275" s="53">
        <f t="shared" si="269"/>
        <v>1</v>
      </c>
      <c r="G275" s="53">
        <f t="shared" si="270"/>
        <v>0</v>
      </c>
      <c r="H275" s="53">
        <f t="shared" si="271"/>
        <v>0</v>
      </c>
      <c r="I275" s="53">
        <f t="shared" si="272"/>
        <v>0</v>
      </c>
      <c r="J275" s="53">
        <f t="shared" si="273"/>
        <v>1</v>
      </c>
      <c r="K275" s="53">
        <f t="shared" si="274"/>
        <v>0</v>
      </c>
      <c r="L275" s="53">
        <f t="shared" si="275"/>
        <v>0</v>
      </c>
      <c r="M275" s="53">
        <f t="shared" si="276"/>
        <v>1</v>
      </c>
      <c r="N275" s="53">
        <f t="shared" si="277"/>
        <v>0</v>
      </c>
      <c r="O275" s="53">
        <f t="shared" si="278"/>
        <v>0</v>
      </c>
      <c r="P275" s="53">
        <f t="shared" si="279"/>
        <v>0</v>
      </c>
      <c r="Q275" s="53">
        <f t="shared" si="280"/>
        <v>0</v>
      </c>
      <c r="R275" s="53">
        <f t="shared" si="281"/>
        <v>0</v>
      </c>
      <c r="S275" s="53">
        <f t="shared" si="282"/>
        <v>0</v>
      </c>
      <c r="T275" s="53">
        <f t="shared" si="283"/>
        <v>0</v>
      </c>
      <c r="U275" s="53">
        <f t="shared" si="284"/>
        <v>0</v>
      </c>
      <c r="V275" s="53">
        <f t="shared" si="285"/>
        <v>0</v>
      </c>
      <c r="W275" s="53">
        <f t="shared" si="286"/>
        <v>0</v>
      </c>
      <c r="X275" s="53">
        <f t="shared" si="287"/>
        <v>0</v>
      </c>
      <c r="Y275" s="53">
        <f t="shared" si="288"/>
        <v>0</v>
      </c>
      <c r="Z275" s="53">
        <f t="shared" si="289"/>
        <v>0</v>
      </c>
      <c r="AA275" s="53">
        <f t="shared" si="290"/>
        <v>0</v>
      </c>
      <c r="AB275" s="53">
        <f t="shared" si="291"/>
        <v>0</v>
      </c>
      <c r="AC275" s="53">
        <f t="shared" si="292"/>
        <v>0</v>
      </c>
      <c r="AD275" s="53">
        <f t="shared" si="293"/>
        <v>0</v>
      </c>
      <c r="AE275" s="53">
        <f t="shared" si="294"/>
        <v>0</v>
      </c>
      <c r="AF275" s="53">
        <f t="shared" si="295"/>
        <v>0</v>
      </c>
      <c r="AG275" s="53">
        <f t="shared" si="296"/>
        <v>0</v>
      </c>
      <c r="AH275" s="53">
        <f t="shared" si="297"/>
        <v>0</v>
      </c>
      <c r="AI275" s="53">
        <f t="shared" si="298"/>
        <v>1</v>
      </c>
      <c r="AJ275" s="53">
        <f t="shared" si="299"/>
        <v>1</v>
      </c>
      <c r="AK275" s="53">
        <f t="shared" si="300"/>
        <v>1</v>
      </c>
      <c r="AL275" s="53">
        <f t="shared" si="301"/>
        <v>1</v>
      </c>
      <c r="AM275" s="53">
        <f t="shared" si="302"/>
        <v>1</v>
      </c>
      <c r="AN275" s="53">
        <f t="shared" si="303"/>
        <v>1</v>
      </c>
      <c r="AO275" s="53">
        <f t="shared" si="304"/>
        <v>0</v>
      </c>
      <c r="AP275" s="53">
        <f t="shared" si="305"/>
        <v>1</v>
      </c>
      <c r="AQ275" s="53">
        <f t="shared" si="306"/>
        <v>0</v>
      </c>
      <c r="AR275" s="53">
        <f t="shared" si="307"/>
        <v>1</v>
      </c>
      <c r="AS275" s="53"/>
    </row>
    <row r="276" spans="1:45" s="52" customFormat="1" ht="15" x14ac:dyDescent="0.25">
      <c r="A276" s="52">
        <v>8</v>
      </c>
      <c r="B276" s="37" t="s">
        <v>47</v>
      </c>
      <c r="C276" s="37" t="s">
        <v>166</v>
      </c>
      <c r="D276" s="58">
        <v>1</v>
      </c>
      <c r="E276" s="53">
        <f t="shared" si="268"/>
        <v>0</v>
      </c>
      <c r="F276" s="53">
        <f t="shared" si="269"/>
        <v>1</v>
      </c>
      <c r="G276" s="53">
        <f t="shared" si="270"/>
        <v>0</v>
      </c>
      <c r="H276" s="53">
        <f t="shared" si="271"/>
        <v>0</v>
      </c>
      <c r="I276" s="53">
        <f t="shared" si="272"/>
        <v>1</v>
      </c>
      <c r="J276" s="53">
        <f t="shared" si="273"/>
        <v>1</v>
      </c>
      <c r="K276" s="53">
        <f t="shared" si="274"/>
        <v>0</v>
      </c>
      <c r="L276" s="53">
        <f t="shared" si="275"/>
        <v>0</v>
      </c>
      <c r="M276" s="53">
        <f t="shared" si="276"/>
        <v>0</v>
      </c>
      <c r="N276" s="53">
        <f t="shared" si="277"/>
        <v>0</v>
      </c>
      <c r="O276" s="53">
        <f t="shared" si="278"/>
        <v>0</v>
      </c>
      <c r="P276" s="53">
        <f t="shared" si="279"/>
        <v>0</v>
      </c>
      <c r="Q276" s="53">
        <f t="shared" si="280"/>
        <v>0</v>
      </c>
      <c r="R276" s="53">
        <f t="shared" si="281"/>
        <v>0</v>
      </c>
      <c r="S276" s="53">
        <f t="shared" si="282"/>
        <v>0</v>
      </c>
      <c r="T276" s="53">
        <f t="shared" si="283"/>
        <v>0</v>
      </c>
      <c r="U276" s="53">
        <f t="shared" si="284"/>
        <v>0</v>
      </c>
      <c r="V276" s="53">
        <f t="shared" si="285"/>
        <v>0</v>
      </c>
      <c r="W276" s="53">
        <f t="shared" si="286"/>
        <v>0</v>
      </c>
      <c r="X276" s="53">
        <f t="shared" si="287"/>
        <v>0</v>
      </c>
      <c r="Y276" s="53">
        <f t="shared" si="288"/>
        <v>0</v>
      </c>
      <c r="Z276" s="53">
        <f t="shared" si="289"/>
        <v>0</v>
      </c>
      <c r="AA276" s="53">
        <f t="shared" si="290"/>
        <v>0</v>
      </c>
      <c r="AB276" s="53">
        <f t="shared" si="291"/>
        <v>0</v>
      </c>
      <c r="AC276" s="53">
        <f t="shared" si="292"/>
        <v>0</v>
      </c>
      <c r="AD276" s="53">
        <f t="shared" si="293"/>
        <v>0</v>
      </c>
      <c r="AE276" s="53">
        <f t="shared" si="294"/>
        <v>0</v>
      </c>
      <c r="AF276" s="53">
        <f t="shared" si="295"/>
        <v>0</v>
      </c>
      <c r="AG276" s="53">
        <f t="shared" si="296"/>
        <v>0</v>
      </c>
      <c r="AH276" s="53">
        <f t="shared" si="297"/>
        <v>0</v>
      </c>
      <c r="AI276" s="53">
        <f t="shared" si="298"/>
        <v>1</v>
      </c>
      <c r="AJ276" s="53">
        <f t="shared" si="299"/>
        <v>1</v>
      </c>
      <c r="AK276" s="53">
        <f t="shared" si="300"/>
        <v>1</v>
      </c>
      <c r="AL276" s="53">
        <f t="shared" si="301"/>
        <v>1</v>
      </c>
      <c r="AM276" s="53">
        <f t="shared" si="302"/>
        <v>1</v>
      </c>
      <c r="AN276" s="53">
        <f t="shared" si="303"/>
        <v>1</v>
      </c>
      <c r="AO276" s="53">
        <f t="shared" si="304"/>
        <v>0</v>
      </c>
      <c r="AP276" s="53">
        <f t="shared" si="305"/>
        <v>0</v>
      </c>
      <c r="AQ276" s="53">
        <f t="shared" si="306"/>
        <v>0</v>
      </c>
      <c r="AR276" s="53">
        <f t="shared" si="307"/>
        <v>0</v>
      </c>
      <c r="AS276" s="53"/>
    </row>
    <row r="277" spans="1:45" s="52" customFormat="1" ht="15" x14ac:dyDescent="0.25">
      <c r="A277" s="52">
        <v>9</v>
      </c>
      <c r="B277" s="37" t="s">
        <v>48</v>
      </c>
      <c r="C277" s="37" t="s">
        <v>167</v>
      </c>
      <c r="D277" s="58">
        <v>1</v>
      </c>
      <c r="E277" s="53">
        <f t="shared" si="268"/>
        <v>0</v>
      </c>
      <c r="F277" s="53">
        <f t="shared" si="269"/>
        <v>0</v>
      </c>
      <c r="G277" s="53">
        <f t="shared" si="270"/>
        <v>0</v>
      </c>
      <c r="H277" s="53">
        <f t="shared" si="271"/>
        <v>0</v>
      </c>
      <c r="I277" s="53">
        <f t="shared" si="272"/>
        <v>1</v>
      </c>
      <c r="J277" s="53">
        <f t="shared" si="273"/>
        <v>1</v>
      </c>
      <c r="K277" s="53">
        <f t="shared" si="274"/>
        <v>0</v>
      </c>
      <c r="L277" s="53">
        <f t="shared" si="275"/>
        <v>0</v>
      </c>
      <c r="M277" s="53">
        <f t="shared" si="276"/>
        <v>0</v>
      </c>
      <c r="N277" s="53">
        <f t="shared" si="277"/>
        <v>1</v>
      </c>
      <c r="O277" s="53">
        <f t="shared" si="278"/>
        <v>0</v>
      </c>
      <c r="P277" s="53">
        <f t="shared" si="279"/>
        <v>0</v>
      </c>
      <c r="Q277" s="53">
        <f t="shared" si="280"/>
        <v>0</v>
      </c>
      <c r="R277" s="53">
        <f t="shared" si="281"/>
        <v>0</v>
      </c>
      <c r="S277" s="53">
        <f t="shared" si="282"/>
        <v>0</v>
      </c>
      <c r="T277" s="53">
        <f t="shared" si="283"/>
        <v>0</v>
      </c>
      <c r="U277" s="53">
        <f t="shared" si="284"/>
        <v>0</v>
      </c>
      <c r="V277" s="53">
        <f t="shared" si="285"/>
        <v>0</v>
      </c>
      <c r="W277" s="53">
        <f t="shared" si="286"/>
        <v>0</v>
      </c>
      <c r="X277" s="53">
        <f t="shared" si="287"/>
        <v>0</v>
      </c>
      <c r="Y277" s="53">
        <f t="shared" si="288"/>
        <v>0</v>
      </c>
      <c r="Z277" s="53">
        <f t="shared" si="289"/>
        <v>0</v>
      </c>
      <c r="AA277" s="53">
        <f t="shared" si="290"/>
        <v>0</v>
      </c>
      <c r="AB277" s="53">
        <f t="shared" si="291"/>
        <v>0</v>
      </c>
      <c r="AC277" s="53">
        <f t="shared" si="292"/>
        <v>0</v>
      </c>
      <c r="AD277" s="53">
        <f t="shared" si="293"/>
        <v>0</v>
      </c>
      <c r="AE277" s="53">
        <f t="shared" si="294"/>
        <v>0</v>
      </c>
      <c r="AF277" s="53">
        <f t="shared" si="295"/>
        <v>0</v>
      </c>
      <c r="AG277" s="53">
        <f t="shared" si="296"/>
        <v>0</v>
      </c>
      <c r="AH277" s="53">
        <f t="shared" si="297"/>
        <v>0</v>
      </c>
      <c r="AI277" s="53">
        <f t="shared" si="298"/>
        <v>0</v>
      </c>
      <c r="AJ277" s="53">
        <f t="shared" si="299"/>
        <v>0</v>
      </c>
      <c r="AK277" s="53">
        <f t="shared" si="300"/>
        <v>0</v>
      </c>
      <c r="AL277" s="53">
        <f t="shared" si="301"/>
        <v>0</v>
      </c>
      <c r="AM277" s="53">
        <f t="shared" si="302"/>
        <v>0</v>
      </c>
      <c r="AN277" s="53">
        <f t="shared" si="303"/>
        <v>0</v>
      </c>
      <c r="AO277" s="53">
        <f t="shared" si="304"/>
        <v>0</v>
      </c>
      <c r="AP277" s="53">
        <f t="shared" si="305"/>
        <v>0</v>
      </c>
      <c r="AQ277" s="53">
        <f t="shared" si="306"/>
        <v>0</v>
      </c>
      <c r="AR277" s="53">
        <f t="shared" si="307"/>
        <v>0</v>
      </c>
      <c r="AS277" s="53"/>
    </row>
    <row r="278" spans="1:45" s="52" customFormat="1" ht="15" x14ac:dyDescent="0.25">
      <c r="A278" s="52">
        <v>10</v>
      </c>
      <c r="B278" s="37" t="s">
        <v>47</v>
      </c>
      <c r="C278" s="37" t="s">
        <v>45</v>
      </c>
      <c r="D278" s="58">
        <v>2</v>
      </c>
      <c r="E278" s="53">
        <f t="shared" si="268"/>
        <v>0</v>
      </c>
      <c r="F278" s="53">
        <f t="shared" si="269"/>
        <v>0</v>
      </c>
      <c r="G278" s="53">
        <f t="shared" si="270"/>
        <v>0</v>
      </c>
      <c r="H278" s="53">
        <f t="shared" si="271"/>
        <v>0</v>
      </c>
      <c r="I278" s="53">
        <f t="shared" si="272"/>
        <v>0</v>
      </c>
      <c r="J278" s="53">
        <f t="shared" si="273"/>
        <v>0</v>
      </c>
      <c r="K278" s="53">
        <f t="shared" si="274"/>
        <v>0</v>
      </c>
      <c r="L278" s="53">
        <f t="shared" si="275"/>
        <v>0</v>
      </c>
      <c r="M278" s="53">
        <f t="shared" si="276"/>
        <v>0</v>
      </c>
      <c r="N278" s="53">
        <f t="shared" si="277"/>
        <v>0</v>
      </c>
      <c r="O278" s="53">
        <f t="shared" si="278"/>
        <v>0</v>
      </c>
      <c r="P278" s="53">
        <f t="shared" si="279"/>
        <v>0</v>
      </c>
      <c r="Q278" s="53">
        <f t="shared" si="280"/>
        <v>0</v>
      </c>
      <c r="R278" s="53">
        <f t="shared" si="281"/>
        <v>0</v>
      </c>
      <c r="S278" s="53">
        <f t="shared" si="282"/>
        <v>0</v>
      </c>
      <c r="T278" s="53">
        <f t="shared" si="283"/>
        <v>0</v>
      </c>
      <c r="U278" s="53">
        <f t="shared" si="284"/>
        <v>0</v>
      </c>
      <c r="V278" s="53">
        <f t="shared" si="285"/>
        <v>0</v>
      </c>
      <c r="W278" s="53">
        <f t="shared" si="286"/>
        <v>0</v>
      </c>
      <c r="X278" s="53">
        <f t="shared" si="287"/>
        <v>0</v>
      </c>
      <c r="Y278" s="53">
        <f t="shared" si="288"/>
        <v>0</v>
      </c>
      <c r="Z278" s="53">
        <f t="shared" si="289"/>
        <v>0</v>
      </c>
      <c r="AA278" s="53">
        <f t="shared" si="290"/>
        <v>0</v>
      </c>
      <c r="AB278" s="53">
        <f t="shared" si="291"/>
        <v>0</v>
      </c>
      <c r="AC278" s="53">
        <f t="shared" si="292"/>
        <v>0</v>
      </c>
      <c r="AD278" s="53">
        <f t="shared" si="293"/>
        <v>0</v>
      </c>
      <c r="AE278" s="53">
        <f t="shared" si="294"/>
        <v>0</v>
      </c>
      <c r="AF278" s="53">
        <f t="shared" si="295"/>
        <v>0</v>
      </c>
      <c r="AG278" s="53">
        <f t="shared" si="296"/>
        <v>0</v>
      </c>
      <c r="AH278" s="53">
        <f t="shared" si="297"/>
        <v>0</v>
      </c>
      <c r="AI278" s="53">
        <f t="shared" si="298"/>
        <v>0</v>
      </c>
      <c r="AJ278" s="53">
        <f t="shared" si="299"/>
        <v>0</v>
      </c>
      <c r="AK278" s="53">
        <f t="shared" si="300"/>
        <v>0</v>
      </c>
      <c r="AL278" s="53">
        <f t="shared" si="301"/>
        <v>0</v>
      </c>
      <c r="AM278" s="53">
        <f t="shared" si="302"/>
        <v>0</v>
      </c>
      <c r="AN278" s="53">
        <f t="shared" si="303"/>
        <v>0</v>
      </c>
      <c r="AO278" s="53">
        <f t="shared" si="304"/>
        <v>0</v>
      </c>
      <c r="AP278" s="53">
        <f t="shared" si="305"/>
        <v>0</v>
      </c>
      <c r="AQ278" s="53">
        <f t="shared" si="306"/>
        <v>0</v>
      </c>
      <c r="AR278" s="53">
        <f t="shared" si="307"/>
        <v>0</v>
      </c>
      <c r="AS278" s="53"/>
    </row>
    <row r="279" spans="1:45" s="52" customFormat="1" ht="15" x14ac:dyDescent="0.25">
      <c r="A279" s="52">
        <v>11</v>
      </c>
      <c r="B279" s="37" t="s">
        <v>48</v>
      </c>
      <c r="C279" s="37" t="s">
        <v>46</v>
      </c>
      <c r="D279" s="58">
        <v>2</v>
      </c>
      <c r="E279" s="53">
        <f t="shared" si="268"/>
        <v>0</v>
      </c>
      <c r="F279" s="53">
        <f t="shared" si="269"/>
        <v>0</v>
      </c>
      <c r="G279" s="53">
        <f t="shared" si="270"/>
        <v>0</v>
      </c>
      <c r="H279" s="53">
        <f t="shared" si="271"/>
        <v>0</v>
      </c>
      <c r="I279" s="53">
        <f t="shared" si="272"/>
        <v>0</v>
      </c>
      <c r="J279" s="53">
        <f t="shared" si="273"/>
        <v>0</v>
      </c>
      <c r="K279" s="53">
        <f t="shared" si="274"/>
        <v>0</v>
      </c>
      <c r="L279" s="53">
        <f t="shared" si="275"/>
        <v>0</v>
      </c>
      <c r="M279" s="53">
        <f t="shared" si="276"/>
        <v>0</v>
      </c>
      <c r="N279" s="53">
        <f t="shared" si="277"/>
        <v>0</v>
      </c>
      <c r="O279" s="53">
        <f t="shared" si="278"/>
        <v>0</v>
      </c>
      <c r="P279" s="53">
        <f t="shared" si="279"/>
        <v>0</v>
      </c>
      <c r="Q279" s="53">
        <f t="shared" si="280"/>
        <v>0</v>
      </c>
      <c r="R279" s="53">
        <f t="shared" si="281"/>
        <v>0</v>
      </c>
      <c r="S279" s="53">
        <f t="shared" si="282"/>
        <v>0</v>
      </c>
      <c r="T279" s="53">
        <f t="shared" si="283"/>
        <v>0</v>
      </c>
      <c r="U279" s="53">
        <f t="shared" si="284"/>
        <v>0</v>
      </c>
      <c r="V279" s="53">
        <f t="shared" si="285"/>
        <v>0</v>
      </c>
      <c r="W279" s="53">
        <f t="shared" si="286"/>
        <v>0</v>
      </c>
      <c r="X279" s="53">
        <f t="shared" si="287"/>
        <v>0</v>
      </c>
      <c r="Y279" s="53">
        <f t="shared" si="288"/>
        <v>0</v>
      </c>
      <c r="Z279" s="53">
        <f t="shared" si="289"/>
        <v>0</v>
      </c>
      <c r="AA279" s="53">
        <f t="shared" si="290"/>
        <v>0</v>
      </c>
      <c r="AB279" s="53">
        <f t="shared" si="291"/>
        <v>0</v>
      </c>
      <c r="AC279" s="53">
        <f t="shared" si="292"/>
        <v>0</v>
      </c>
      <c r="AD279" s="53">
        <f t="shared" si="293"/>
        <v>0</v>
      </c>
      <c r="AE279" s="53">
        <f t="shared" si="294"/>
        <v>0</v>
      </c>
      <c r="AF279" s="53">
        <f t="shared" si="295"/>
        <v>0</v>
      </c>
      <c r="AG279" s="53">
        <f t="shared" si="296"/>
        <v>0</v>
      </c>
      <c r="AH279" s="53">
        <f t="shared" si="297"/>
        <v>0</v>
      </c>
      <c r="AI279" s="53">
        <f t="shared" si="298"/>
        <v>1</v>
      </c>
      <c r="AJ279" s="53">
        <f t="shared" si="299"/>
        <v>1</v>
      </c>
      <c r="AK279" s="53">
        <f t="shared" si="300"/>
        <v>1</v>
      </c>
      <c r="AL279" s="53">
        <f t="shared" si="301"/>
        <v>1</v>
      </c>
      <c r="AM279" s="53">
        <f t="shared" si="302"/>
        <v>0</v>
      </c>
      <c r="AN279" s="53">
        <f t="shared" si="303"/>
        <v>1</v>
      </c>
      <c r="AO279" s="53">
        <f t="shared" si="304"/>
        <v>0</v>
      </c>
      <c r="AP279" s="53">
        <f t="shared" si="305"/>
        <v>0</v>
      </c>
      <c r="AQ279" s="53">
        <f t="shared" si="306"/>
        <v>1</v>
      </c>
      <c r="AR279" s="53">
        <f t="shared" si="307"/>
        <v>0</v>
      </c>
      <c r="AS279" s="53"/>
    </row>
    <row r="280" spans="1:45" s="52" customFormat="1" ht="15" x14ac:dyDescent="0.25">
      <c r="A280" s="52">
        <v>12</v>
      </c>
      <c r="B280" s="37" t="s">
        <v>48</v>
      </c>
      <c r="C280" s="37" t="s">
        <v>49</v>
      </c>
      <c r="D280" s="58">
        <v>2</v>
      </c>
      <c r="E280" s="53">
        <f t="shared" si="268"/>
        <v>0</v>
      </c>
      <c r="F280" s="53">
        <f t="shared" si="269"/>
        <v>0</v>
      </c>
      <c r="G280" s="53">
        <f t="shared" si="270"/>
        <v>0</v>
      </c>
      <c r="H280" s="53">
        <f t="shared" si="271"/>
        <v>0</v>
      </c>
      <c r="I280" s="53">
        <f t="shared" si="272"/>
        <v>0</v>
      </c>
      <c r="J280" s="53">
        <f t="shared" si="273"/>
        <v>0</v>
      </c>
      <c r="K280" s="53">
        <f t="shared" si="274"/>
        <v>0</v>
      </c>
      <c r="L280" s="53">
        <f t="shared" si="275"/>
        <v>0</v>
      </c>
      <c r="M280" s="53">
        <f t="shared" si="276"/>
        <v>0</v>
      </c>
      <c r="N280" s="53">
        <f t="shared" si="277"/>
        <v>0</v>
      </c>
      <c r="O280" s="53">
        <f t="shared" si="278"/>
        <v>1</v>
      </c>
      <c r="P280" s="53">
        <f t="shared" si="279"/>
        <v>1</v>
      </c>
      <c r="Q280" s="53">
        <f t="shared" si="280"/>
        <v>0</v>
      </c>
      <c r="R280" s="53">
        <f t="shared" si="281"/>
        <v>0</v>
      </c>
      <c r="S280" s="53">
        <f t="shared" si="282"/>
        <v>0</v>
      </c>
      <c r="T280" s="53">
        <f t="shared" si="283"/>
        <v>0</v>
      </c>
      <c r="U280" s="53">
        <f t="shared" si="284"/>
        <v>0</v>
      </c>
      <c r="V280" s="53">
        <f t="shared" si="285"/>
        <v>0</v>
      </c>
      <c r="W280" s="53">
        <f t="shared" si="286"/>
        <v>0</v>
      </c>
      <c r="X280" s="53">
        <f t="shared" si="287"/>
        <v>1</v>
      </c>
      <c r="Y280" s="53">
        <f t="shared" si="288"/>
        <v>0</v>
      </c>
      <c r="Z280" s="53">
        <f t="shared" si="289"/>
        <v>0</v>
      </c>
      <c r="AA280" s="53">
        <f t="shared" si="290"/>
        <v>0</v>
      </c>
      <c r="AB280" s="53">
        <f t="shared" si="291"/>
        <v>0</v>
      </c>
      <c r="AC280" s="53">
        <f t="shared" si="292"/>
        <v>0</v>
      </c>
      <c r="AD280" s="53">
        <f t="shared" si="293"/>
        <v>0</v>
      </c>
      <c r="AE280" s="53">
        <f t="shared" si="294"/>
        <v>0</v>
      </c>
      <c r="AF280" s="53">
        <f t="shared" si="295"/>
        <v>0</v>
      </c>
      <c r="AG280" s="53">
        <f t="shared" si="296"/>
        <v>0</v>
      </c>
      <c r="AH280" s="53">
        <f t="shared" si="297"/>
        <v>0</v>
      </c>
      <c r="AI280" s="53">
        <f t="shared" si="298"/>
        <v>1</v>
      </c>
      <c r="AJ280" s="53">
        <f t="shared" si="299"/>
        <v>1</v>
      </c>
      <c r="AK280" s="53">
        <f t="shared" si="300"/>
        <v>1</v>
      </c>
      <c r="AL280" s="53">
        <f t="shared" si="301"/>
        <v>1</v>
      </c>
      <c r="AM280" s="53">
        <f t="shared" si="302"/>
        <v>0</v>
      </c>
      <c r="AN280" s="53">
        <f t="shared" si="303"/>
        <v>1</v>
      </c>
      <c r="AO280" s="53">
        <f t="shared" si="304"/>
        <v>0</v>
      </c>
      <c r="AP280" s="53">
        <f t="shared" si="305"/>
        <v>1</v>
      </c>
      <c r="AQ280" s="53">
        <f t="shared" si="306"/>
        <v>1</v>
      </c>
      <c r="AR280" s="53">
        <f t="shared" si="307"/>
        <v>0</v>
      </c>
      <c r="AS280" s="53"/>
    </row>
    <row r="281" spans="1:45" s="52" customFormat="1" ht="15" x14ac:dyDescent="0.25">
      <c r="A281" s="52">
        <v>13</v>
      </c>
      <c r="B281" s="37" t="s">
        <v>50</v>
      </c>
      <c r="C281" s="37" t="s">
        <v>51</v>
      </c>
      <c r="D281" s="58">
        <v>2</v>
      </c>
      <c r="E281" s="53">
        <f t="shared" si="268"/>
        <v>0</v>
      </c>
      <c r="F281" s="53">
        <f t="shared" si="269"/>
        <v>0</v>
      </c>
      <c r="G281" s="53">
        <f t="shared" si="270"/>
        <v>0</v>
      </c>
      <c r="H281" s="53">
        <f t="shared" si="271"/>
        <v>0</v>
      </c>
      <c r="I281" s="53">
        <f t="shared" si="272"/>
        <v>0</v>
      </c>
      <c r="J281" s="53">
        <f t="shared" si="273"/>
        <v>0</v>
      </c>
      <c r="K281" s="53">
        <f t="shared" si="274"/>
        <v>0</v>
      </c>
      <c r="L281" s="53">
        <f t="shared" si="275"/>
        <v>0</v>
      </c>
      <c r="M281" s="53">
        <f t="shared" si="276"/>
        <v>0</v>
      </c>
      <c r="N281" s="53">
        <f t="shared" si="277"/>
        <v>0</v>
      </c>
      <c r="O281" s="53">
        <f t="shared" si="278"/>
        <v>1</v>
      </c>
      <c r="P281" s="53">
        <f t="shared" si="279"/>
        <v>1</v>
      </c>
      <c r="Q281" s="53">
        <f t="shared" si="280"/>
        <v>0</v>
      </c>
      <c r="R281" s="53">
        <f t="shared" si="281"/>
        <v>0</v>
      </c>
      <c r="S281" s="53">
        <f t="shared" si="282"/>
        <v>1</v>
      </c>
      <c r="T281" s="53">
        <f t="shared" si="283"/>
        <v>0</v>
      </c>
      <c r="U281" s="53">
        <f t="shared" si="284"/>
        <v>0</v>
      </c>
      <c r="V281" s="53">
        <f t="shared" si="285"/>
        <v>0</v>
      </c>
      <c r="W281" s="53">
        <f t="shared" si="286"/>
        <v>0</v>
      </c>
      <c r="X281" s="53">
        <f t="shared" si="287"/>
        <v>0</v>
      </c>
      <c r="Y281" s="53">
        <f t="shared" si="288"/>
        <v>0</v>
      </c>
      <c r="Z281" s="53">
        <f t="shared" si="289"/>
        <v>0</v>
      </c>
      <c r="AA281" s="53">
        <f t="shared" si="290"/>
        <v>1</v>
      </c>
      <c r="AB281" s="53">
        <f t="shared" si="291"/>
        <v>0</v>
      </c>
      <c r="AC281" s="53">
        <f t="shared" si="292"/>
        <v>0</v>
      </c>
      <c r="AD281" s="53">
        <f t="shared" si="293"/>
        <v>0</v>
      </c>
      <c r="AE281" s="53">
        <f t="shared" si="294"/>
        <v>0</v>
      </c>
      <c r="AF281" s="53">
        <f t="shared" si="295"/>
        <v>0</v>
      </c>
      <c r="AG281" s="53">
        <f t="shared" si="296"/>
        <v>0</v>
      </c>
      <c r="AH281" s="53">
        <f t="shared" si="297"/>
        <v>0</v>
      </c>
      <c r="AI281" s="53">
        <f t="shared" si="298"/>
        <v>0</v>
      </c>
      <c r="AJ281" s="53">
        <f t="shared" si="299"/>
        <v>0</v>
      </c>
      <c r="AK281" s="53">
        <f t="shared" si="300"/>
        <v>0</v>
      </c>
      <c r="AL281" s="53">
        <f t="shared" si="301"/>
        <v>0</v>
      </c>
      <c r="AM281" s="53">
        <f t="shared" si="302"/>
        <v>0</v>
      </c>
      <c r="AN281" s="53">
        <f t="shared" si="303"/>
        <v>0</v>
      </c>
      <c r="AO281" s="53">
        <f t="shared" si="304"/>
        <v>0</v>
      </c>
      <c r="AP281" s="53">
        <f t="shared" si="305"/>
        <v>0</v>
      </c>
      <c r="AQ281" s="53">
        <f t="shared" si="306"/>
        <v>0</v>
      </c>
      <c r="AR281" s="53">
        <f t="shared" si="307"/>
        <v>0</v>
      </c>
      <c r="AS281" s="53"/>
    </row>
    <row r="282" spans="1:45" s="52" customFormat="1" ht="15" x14ac:dyDescent="0.25">
      <c r="A282" s="52">
        <v>14</v>
      </c>
      <c r="B282" s="37" t="s">
        <v>47</v>
      </c>
      <c r="C282" s="37" t="s">
        <v>52</v>
      </c>
      <c r="D282" s="58">
        <v>2</v>
      </c>
      <c r="E282" s="53">
        <f t="shared" si="268"/>
        <v>0</v>
      </c>
      <c r="F282" s="53">
        <f t="shared" si="269"/>
        <v>0</v>
      </c>
      <c r="G282" s="53">
        <f t="shared" si="270"/>
        <v>0</v>
      </c>
      <c r="H282" s="53">
        <f t="shared" si="271"/>
        <v>0</v>
      </c>
      <c r="I282" s="53">
        <f t="shared" si="272"/>
        <v>0</v>
      </c>
      <c r="J282" s="53">
        <f t="shared" si="273"/>
        <v>0</v>
      </c>
      <c r="K282" s="53">
        <f t="shared" si="274"/>
        <v>0</v>
      </c>
      <c r="L282" s="53">
        <f t="shared" si="275"/>
        <v>0</v>
      </c>
      <c r="M282" s="53">
        <f t="shared" si="276"/>
        <v>0</v>
      </c>
      <c r="N282" s="53">
        <f t="shared" si="277"/>
        <v>0</v>
      </c>
      <c r="O282" s="53">
        <f t="shared" si="278"/>
        <v>1</v>
      </c>
      <c r="P282" s="53">
        <f t="shared" si="279"/>
        <v>1</v>
      </c>
      <c r="Q282" s="53">
        <f t="shared" si="280"/>
        <v>0</v>
      </c>
      <c r="R282" s="53">
        <f t="shared" si="281"/>
        <v>0</v>
      </c>
      <c r="S282" s="53">
        <f t="shared" si="282"/>
        <v>0</v>
      </c>
      <c r="T282" s="53">
        <f t="shared" si="283"/>
        <v>0</v>
      </c>
      <c r="U282" s="53">
        <f t="shared" si="284"/>
        <v>0</v>
      </c>
      <c r="V282" s="53">
        <f t="shared" si="285"/>
        <v>0</v>
      </c>
      <c r="W282" s="53">
        <f t="shared" si="286"/>
        <v>0</v>
      </c>
      <c r="X282" s="53">
        <f t="shared" si="287"/>
        <v>1</v>
      </c>
      <c r="Y282" s="53">
        <f t="shared" si="288"/>
        <v>0</v>
      </c>
      <c r="Z282" s="53">
        <f t="shared" si="289"/>
        <v>1</v>
      </c>
      <c r="AA282" s="53">
        <f t="shared" si="290"/>
        <v>1</v>
      </c>
      <c r="AB282" s="53">
        <f t="shared" si="291"/>
        <v>0</v>
      </c>
      <c r="AC282" s="53">
        <f t="shared" si="292"/>
        <v>0</v>
      </c>
      <c r="AD282" s="53">
        <f t="shared" si="293"/>
        <v>0</v>
      </c>
      <c r="AE282" s="53">
        <f t="shared" si="294"/>
        <v>0</v>
      </c>
      <c r="AF282" s="53">
        <f t="shared" si="295"/>
        <v>1</v>
      </c>
      <c r="AG282" s="53">
        <f t="shared" si="296"/>
        <v>1</v>
      </c>
      <c r="AH282" s="53">
        <f t="shared" si="297"/>
        <v>0</v>
      </c>
      <c r="AI282" s="53">
        <f t="shared" si="298"/>
        <v>1</v>
      </c>
      <c r="AJ282" s="53">
        <f t="shared" si="299"/>
        <v>1</v>
      </c>
      <c r="AK282" s="53">
        <f t="shared" si="300"/>
        <v>1</v>
      </c>
      <c r="AL282" s="53">
        <f t="shared" si="301"/>
        <v>1</v>
      </c>
      <c r="AM282" s="53">
        <f t="shared" si="302"/>
        <v>0</v>
      </c>
      <c r="AN282" s="53">
        <f t="shared" si="303"/>
        <v>1</v>
      </c>
      <c r="AO282" s="53">
        <f t="shared" si="304"/>
        <v>0</v>
      </c>
      <c r="AP282" s="53">
        <f t="shared" si="305"/>
        <v>0</v>
      </c>
      <c r="AQ282" s="53">
        <f t="shared" si="306"/>
        <v>0</v>
      </c>
      <c r="AR282" s="53">
        <f t="shared" si="307"/>
        <v>0</v>
      </c>
      <c r="AS282" s="53"/>
    </row>
    <row r="283" spans="1:45" s="52" customFormat="1" ht="15" x14ac:dyDescent="0.25">
      <c r="A283" s="52">
        <v>15</v>
      </c>
      <c r="B283" s="37" t="s">
        <v>48</v>
      </c>
      <c r="C283" s="37" t="s">
        <v>54</v>
      </c>
      <c r="D283" s="58">
        <v>2</v>
      </c>
      <c r="E283" s="53">
        <f t="shared" si="268"/>
        <v>0</v>
      </c>
      <c r="F283" s="53">
        <f t="shared" si="269"/>
        <v>0</v>
      </c>
      <c r="G283" s="53">
        <f t="shared" si="270"/>
        <v>0</v>
      </c>
      <c r="H283" s="53">
        <f t="shared" si="271"/>
        <v>1</v>
      </c>
      <c r="I283" s="53">
        <f t="shared" si="272"/>
        <v>0</v>
      </c>
      <c r="J283" s="53">
        <f t="shared" si="273"/>
        <v>1</v>
      </c>
      <c r="K283" s="53">
        <f t="shared" si="274"/>
        <v>0</v>
      </c>
      <c r="L283" s="53">
        <f t="shared" si="275"/>
        <v>0</v>
      </c>
      <c r="M283" s="53">
        <f t="shared" si="276"/>
        <v>0</v>
      </c>
      <c r="N283" s="53">
        <f t="shared" si="277"/>
        <v>0</v>
      </c>
      <c r="O283" s="53">
        <f t="shared" si="278"/>
        <v>0</v>
      </c>
      <c r="P283" s="53">
        <f t="shared" si="279"/>
        <v>0</v>
      </c>
      <c r="Q283" s="53">
        <f t="shared" si="280"/>
        <v>0</v>
      </c>
      <c r="R283" s="53">
        <f t="shared" si="281"/>
        <v>0</v>
      </c>
      <c r="S283" s="53">
        <f t="shared" si="282"/>
        <v>0</v>
      </c>
      <c r="T283" s="53">
        <f t="shared" si="283"/>
        <v>0</v>
      </c>
      <c r="U283" s="53">
        <f t="shared" si="284"/>
        <v>0</v>
      </c>
      <c r="V283" s="53">
        <f t="shared" si="285"/>
        <v>0</v>
      </c>
      <c r="W283" s="53">
        <f t="shared" si="286"/>
        <v>0</v>
      </c>
      <c r="X283" s="53">
        <f t="shared" si="287"/>
        <v>0</v>
      </c>
      <c r="Y283" s="53">
        <f t="shared" si="288"/>
        <v>0</v>
      </c>
      <c r="Z283" s="53">
        <f t="shared" si="289"/>
        <v>0</v>
      </c>
      <c r="AA283" s="53">
        <f t="shared" si="290"/>
        <v>0</v>
      </c>
      <c r="AB283" s="53">
        <f t="shared" si="291"/>
        <v>0</v>
      </c>
      <c r="AC283" s="53">
        <f t="shared" si="292"/>
        <v>0</v>
      </c>
      <c r="AD283" s="53">
        <f t="shared" si="293"/>
        <v>0</v>
      </c>
      <c r="AE283" s="53">
        <f t="shared" si="294"/>
        <v>0</v>
      </c>
      <c r="AF283" s="53">
        <f t="shared" si="295"/>
        <v>0</v>
      </c>
      <c r="AG283" s="53">
        <f t="shared" si="296"/>
        <v>0</v>
      </c>
      <c r="AH283" s="53">
        <f t="shared" si="297"/>
        <v>0</v>
      </c>
      <c r="AI283" s="53">
        <f t="shared" si="298"/>
        <v>1</v>
      </c>
      <c r="AJ283" s="53">
        <f t="shared" si="299"/>
        <v>1</v>
      </c>
      <c r="AK283" s="53">
        <f t="shared" si="300"/>
        <v>1</v>
      </c>
      <c r="AL283" s="53">
        <f t="shared" si="301"/>
        <v>1</v>
      </c>
      <c r="AM283" s="53">
        <f t="shared" si="302"/>
        <v>0</v>
      </c>
      <c r="AN283" s="53">
        <f t="shared" si="303"/>
        <v>1</v>
      </c>
      <c r="AO283" s="53">
        <f t="shared" si="304"/>
        <v>0</v>
      </c>
      <c r="AP283" s="53">
        <f t="shared" si="305"/>
        <v>0</v>
      </c>
      <c r="AQ283" s="53">
        <f t="shared" si="306"/>
        <v>1</v>
      </c>
      <c r="AR283" s="53">
        <f t="shared" si="307"/>
        <v>0</v>
      </c>
      <c r="AS283" s="53"/>
    </row>
    <row r="284" spans="1:45" s="52" customFormat="1" ht="15" x14ac:dyDescent="0.25">
      <c r="A284" s="52">
        <v>16</v>
      </c>
      <c r="B284" s="37" t="s">
        <v>48</v>
      </c>
      <c r="C284" s="37" t="s">
        <v>55</v>
      </c>
      <c r="D284" s="58">
        <v>2</v>
      </c>
      <c r="E284" s="53">
        <f t="shared" si="268"/>
        <v>0</v>
      </c>
      <c r="F284" s="53">
        <f t="shared" si="269"/>
        <v>0</v>
      </c>
      <c r="G284" s="53">
        <f t="shared" si="270"/>
        <v>0</v>
      </c>
      <c r="H284" s="53">
        <f t="shared" si="271"/>
        <v>0</v>
      </c>
      <c r="I284" s="53">
        <f t="shared" si="272"/>
        <v>0</v>
      </c>
      <c r="J284" s="53">
        <f t="shared" si="273"/>
        <v>1</v>
      </c>
      <c r="K284" s="53">
        <f t="shared" si="274"/>
        <v>0</v>
      </c>
      <c r="L284" s="53">
        <f t="shared" si="275"/>
        <v>0</v>
      </c>
      <c r="M284" s="53">
        <f t="shared" si="276"/>
        <v>0</v>
      </c>
      <c r="N284" s="53">
        <f t="shared" si="277"/>
        <v>0</v>
      </c>
      <c r="O284" s="53">
        <f t="shared" si="278"/>
        <v>1</v>
      </c>
      <c r="P284" s="53">
        <f t="shared" si="279"/>
        <v>1</v>
      </c>
      <c r="Q284" s="53">
        <f t="shared" si="280"/>
        <v>0</v>
      </c>
      <c r="R284" s="53">
        <f t="shared" si="281"/>
        <v>0</v>
      </c>
      <c r="S284" s="53">
        <f t="shared" si="282"/>
        <v>1</v>
      </c>
      <c r="T284" s="53">
        <f t="shared" si="283"/>
        <v>0</v>
      </c>
      <c r="U284" s="53">
        <f t="shared" si="284"/>
        <v>0</v>
      </c>
      <c r="V284" s="53">
        <f t="shared" si="285"/>
        <v>0</v>
      </c>
      <c r="W284" s="53">
        <f t="shared" si="286"/>
        <v>0</v>
      </c>
      <c r="X284" s="53">
        <f t="shared" si="287"/>
        <v>1</v>
      </c>
      <c r="Y284" s="53">
        <f t="shared" si="288"/>
        <v>0</v>
      </c>
      <c r="Z284" s="53">
        <f t="shared" si="289"/>
        <v>0</v>
      </c>
      <c r="AA284" s="53">
        <f t="shared" si="290"/>
        <v>0</v>
      </c>
      <c r="AB284" s="53">
        <f t="shared" si="291"/>
        <v>0</v>
      </c>
      <c r="AC284" s="53">
        <f t="shared" si="292"/>
        <v>1</v>
      </c>
      <c r="AD284" s="53">
        <f t="shared" si="293"/>
        <v>0</v>
      </c>
      <c r="AE284" s="53">
        <f t="shared" si="294"/>
        <v>0</v>
      </c>
      <c r="AF284" s="53">
        <f t="shared" si="295"/>
        <v>0</v>
      </c>
      <c r="AG284" s="53">
        <f t="shared" si="296"/>
        <v>0</v>
      </c>
      <c r="AH284" s="53">
        <f t="shared" si="297"/>
        <v>0</v>
      </c>
      <c r="AI284" s="53">
        <f t="shared" si="298"/>
        <v>1</v>
      </c>
      <c r="AJ284" s="53">
        <f t="shared" si="299"/>
        <v>1</v>
      </c>
      <c r="AK284" s="53">
        <f t="shared" si="300"/>
        <v>1</v>
      </c>
      <c r="AL284" s="53">
        <f t="shared" si="301"/>
        <v>1</v>
      </c>
      <c r="AM284" s="53">
        <f t="shared" si="302"/>
        <v>0</v>
      </c>
      <c r="AN284" s="53">
        <f t="shared" si="303"/>
        <v>1</v>
      </c>
      <c r="AO284" s="53">
        <f t="shared" si="304"/>
        <v>0</v>
      </c>
      <c r="AP284" s="53">
        <f t="shared" si="305"/>
        <v>0</v>
      </c>
      <c r="AQ284" s="53">
        <f t="shared" si="306"/>
        <v>1</v>
      </c>
      <c r="AR284" s="53">
        <f t="shared" si="307"/>
        <v>0</v>
      </c>
      <c r="AS284" s="53"/>
    </row>
    <row r="285" spans="1:45" s="52" customFormat="1" ht="15" x14ac:dyDescent="0.25">
      <c r="A285" s="52">
        <v>17</v>
      </c>
      <c r="B285" s="37" t="s">
        <v>47</v>
      </c>
      <c r="C285" s="37" t="s">
        <v>56</v>
      </c>
      <c r="D285" s="58">
        <v>2</v>
      </c>
      <c r="E285" s="53">
        <f t="shared" si="268"/>
        <v>0</v>
      </c>
      <c r="F285" s="53">
        <f t="shared" si="269"/>
        <v>0</v>
      </c>
      <c r="G285" s="53">
        <f t="shared" si="270"/>
        <v>0</v>
      </c>
      <c r="H285" s="53">
        <f t="shared" si="271"/>
        <v>0</v>
      </c>
      <c r="I285" s="53">
        <f t="shared" si="272"/>
        <v>0</v>
      </c>
      <c r="J285" s="53">
        <f t="shared" si="273"/>
        <v>1</v>
      </c>
      <c r="K285" s="53">
        <f t="shared" si="274"/>
        <v>0</v>
      </c>
      <c r="L285" s="53">
        <f t="shared" si="275"/>
        <v>0</v>
      </c>
      <c r="M285" s="53">
        <f t="shared" si="276"/>
        <v>0</v>
      </c>
      <c r="N285" s="53">
        <f t="shared" si="277"/>
        <v>0</v>
      </c>
      <c r="O285" s="53">
        <f t="shared" si="278"/>
        <v>1</v>
      </c>
      <c r="P285" s="53">
        <f t="shared" si="279"/>
        <v>1</v>
      </c>
      <c r="Q285" s="53">
        <f t="shared" si="280"/>
        <v>0</v>
      </c>
      <c r="R285" s="53">
        <f t="shared" si="281"/>
        <v>0</v>
      </c>
      <c r="S285" s="53">
        <f t="shared" si="282"/>
        <v>0</v>
      </c>
      <c r="T285" s="53">
        <f t="shared" si="283"/>
        <v>0</v>
      </c>
      <c r="U285" s="53">
        <f t="shared" si="284"/>
        <v>0</v>
      </c>
      <c r="V285" s="53">
        <f t="shared" si="285"/>
        <v>1</v>
      </c>
      <c r="W285" s="53">
        <f t="shared" si="286"/>
        <v>0</v>
      </c>
      <c r="X285" s="53">
        <f t="shared" si="287"/>
        <v>0</v>
      </c>
      <c r="Y285" s="53">
        <f t="shared" si="288"/>
        <v>0</v>
      </c>
      <c r="Z285" s="53">
        <f t="shared" si="289"/>
        <v>0</v>
      </c>
      <c r="AA285" s="53">
        <f t="shared" si="290"/>
        <v>1</v>
      </c>
      <c r="AB285" s="53">
        <f t="shared" si="291"/>
        <v>0</v>
      </c>
      <c r="AC285" s="53">
        <f t="shared" si="292"/>
        <v>0</v>
      </c>
      <c r="AD285" s="53">
        <f t="shared" si="293"/>
        <v>0</v>
      </c>
      <c r="AE285" s="53">
        <f t="shared" si="294"/>
        <v>0</v>
      </c>
      <c r="AF285" s="53">
        <f t="shared" si="295"/>
        <v>0</v>
      </c>
      <c r="AG285" s="53">
        <f t="shared" si="296"/>
        <v>0</v>
      </c>
      <c r="AH285" s="53">
        <f t="shared" si="297"/>
        <v>0</v>
      </c>
      <c r="AI285" s="53">
        <f t="shared" si="298"/>
        <v>0</v>
      </c>
      <c r="AJ285" s="53">
        <f t="shared" si="299"/>
        <v>0</v>
      </c>
      <c r="AK285" s="53">
        <f t="shared" si="300"/>
        <v>0</v>
      </c>
      <c r="AL285" s="53">
        <f t="shared" si="301"/>
        <v>0</v>
      </c>
      <c r="AM285" s="53">
        <f t="shared" si="302"/>
        <v>0</v>
      </c>
      <c r="AN285" s="53">
        <f t="shared" si="303"/>
        <v>0</v>
      </c>
      <c r="AO285" s="53">
        <f t="shared" si="304"/>
        <v>0</v>
      </c>
      <c r="AP285" s="53">
        <f t="shared" si="305"/>
        <v>0</v>
      </c>
      <c r="AQ285" s="53">
        <f t="shared" si="306"/>
        <v>0</v>
      </c>
      <c r="AR285" s="53">
        <f t="shared" si="307"/>
        <v>0</v>
      </c>
      <c r="AS285" s="53"/>
    </row>
    <row r="286" spans="1:45" s="52" customFormat="1" ht="15" x14ac:dyDescent="0.25">
      <c r="A286" s="52">
        <v>18</v>
      </c>
      <c r="B286" s="37" t="s">
        <v>50</v>
      </c>
      <c r="C286" s="37" t="s">
        <v>57</v>
      </c>
      <c r="D286" s="58">
        <v>2</v>
      </c>
      <c r="E286" s="53">
        <f t="shared" si="268"/>
        <v>0</v>
      </c>
      <c r="F286" s="53">
        <f t="shared" si="269"/>
        <v>0</v>
      </c>
      <c r="G286" s="53">
        <f t="shared" si="270"/>
        <v>0</v>
      </c>
      <c r="H286" s="53">
        <f t="shared" si="271"/>
        <v>0</v>
      </c>
      <c r="I286" s="53">
        <f t="shared" si="272"/>
        <v>0</v>
      </c>
      <c r="J286" s="53">
        <f t="shared" si="273"/>
        <v>0</v>
      </c>
      <c r="K286" s="53">
        <f t="shared" si="274"/>
        <v>0</v>
      </c>
      <c r="L286" s="53">
        <f t="shared" si="275"/>
        <v>0</v>
      </c>
      <c r="M286" s="53">
        <f t="shared" si="276"/>
        <v>0</v>
      </c>
      <c r="N286" s="53">
        <f t="shared" si="277"/>
        <v>0</v>
      </c>
      <c r="O286" s="53">
        <f t="shared" si="278"/>
        <v>1</v>
      </c>
      <c r="P286" s="53">
        <f t="shared" si="279"/>
        <v>1</v>
      </c>
      <c r="Q286" s="53">
        <f t="shared" si="280"/>
        <v>0</v>
      </c>
      <c r="R286" s="53">
        <f t="shared" si="281"/>
        <v>0</v>
      </c>
      <c r="S286" s="53">
        <f t="shared" si="282"/>
        <v>1</v>
      </c>
      <c r="T286" s="53">
        <f t="shared" si="283"/>
        <v>0</v>
      </c>
      <c r="U286" s="53">
        <f t="shared" si="284"/>
        <v>0</v>
      </c>
      <c r="V286" s="53">
        <f t="shared" si="285"/>
        <v>0</v>
      </c>
      <c r="W286" s="53">
        <f t="shared" si="286"/>
        <v>0</v>
      </c>
      <c r="X286" s="53">
        <f t="shared" si="287"/>
        <v>0</v>
      </c>
      <c r="Y286" s="53">
        <f t="shared" si="288"/>
        <v>0</v>
      </c>
      <c r="Z286" s="53">
        <f t="shared" si="289"/>
        <v>0</v>
      </c>
      <c r="AA286" s="53">
        <f t="shared" si="290"/>
        <v>1</v>
      </c>
      <c r="AB286" s="53">
        <f t="shared" si="291"/>
        <v>0</v>
      </c>
      <c r="AC286" s="53">
        <f t="shared" si="292"/>
        <v>0</v>
      </c>
      <c r="AD286" s="53">
        <f t="shared" si="293"/>
        <v>0</v>
      </c>
      <c r="AE286" s="53">
        <f t="shared" si="294"/>
        <v>0</v>
      </c>
      <c r="AF286" s="53">
        <f t="shared" si="295"/>
        <v>0</v>
      </c>
      <c r="AG286" s="53">
        <f t="shared" si="296"/>
        <v>0</v>
      </c>
      <c r="AH286" s="53">
        <f t="shared" si="297"/>
        <v>0</v>
      </c>
      <c r="AI286" s="53">
        <f t="shared" si="298"/>
        <v>1</v>
      </c>
      <c r="AJ286" s="53">
        <f t="shared" si="299"/>
        <v>1</v>
      </c>
      <c r="AK286" s="53">
        <f t="shared" si="300"/>
        <v>1</v>
      </c>
      <c r="AL286" s="53">
        <f t="shared" si="301"/>
        <v>1</v>
      </c>
      <c r="AM286" s="53">
        <f t="shared" si="302"/>
        <v>0</v>
      </c>
      <c r="AN286" s="53">
        <f t="shared" si="303"/>
        <v>1</v>
      </c>
      <c r="AO286" s="53">
        <f t="shared" si="304"/>
        <v>0</v>
      </c>
      <c r="AP286" s="53">
        <f t="shared" si="305"/>
        <v>0</v>
      </c>
      <c r="AQ286" s="53">
        <f t="shared" si="306"/>
        <v>0</v>
      </c>
      <c r="AR286" s="53">
        <f t="shared" si="307"/>
        <v>0</v>
      </c>
      <c r="AS286" s="53"/>
    </row>
    <row r="287" spans="1:45" s="52" customFormat="1" ht="15" x14ac:dyDescent="0.25">
      <c r="A287" s="52">
        <v>19</v>
      </c>
      <c r="B287" s="37" t="s">
        <v>50</v>
      </c>
      <c r="C287" s="37" t="s">
        <v>58</v>
      </c>
      <c r="D287" s="58">
        <v>2</v>
      </c>
      <c r="E287" s="53">
        <f t="shared" si="268"/>
        <v>0</v>
      </c>
      <c r="F287" s="53">
        <f t="shared" si="269"/>
        <v>0</v>
      </c>
      <c r="G287" s="53">
        <f t="shared" si="270"/>
        <v>1</v>
      </c>
      <c r="H287" s="53">
        <f t="shared" si="271"/>
        <v>0</v>
      </c>
      <c r="I287" s="53">
        <f t="shared" si="272"/>
        <v>1</v>
      </c>
      <c r="J287" s="53">
        <f t="shared" si="273"/>
        <v>1</v>
      </c>
      <c r="K287" s="53">
        <f t="shared" si="274"/>
        <v>0</v>
      </c>
      <c r="L287" s="53">
        <f t="shared" si="275"/>
        <v>0</v>
      </c>
      <c r="M287" s="53">
        <f t="shared" si="276"/>
        <v>0</v>
      </c>
      <c r="N287" s="53">
        <f t="shared" si="277"/>
        <v>1</v>
      </c>
      <c r="O287" s="53">
        <f t="shared" si="278"/>
        <v>1</v>
      </c>
      <c r="P287" s="53">
        <f t="shared" si="279"/>
        <v>1</v>
      </c>
      <c r="Q287" s="53">
        <f t="shared" si="280"/>
        <v>0</v>
      </c>
      <c r="R287" s="53">
        <f t="shared" si="281"/>
        <v>0</v>
      </c>
      <c r="S287" s="53">
        <f t="shared" si="282"/>
        <v>0</v>
      </c>
      <c r="T287" s="53">
        <f t="shared" si="283"/>
        <v>0</v>
      </c>
      <c r="U287" s="53">
        <f t="shared" si="284"/>
        <v>0</v>
      </c>
      <c r="V287" s="53">
        <f t="shared" si="285"/>
        <v>1</v>
      </c>
      <c r="W287" s="53">
        <f t="shared" si="286"/>
        <v>0</v>
      </c>
      <c r="X287" s="53">
        <f t="shared" si="287"/>
        <v>0</v>
      </c>
      <c r="Y287" s="53">
        <f t="shared" si="288"/>
        <v>0</v>
      </c>
      <c r="Z287" s="53">
        <f t="shared" si="289"/>
        <v>0</v>
      </c>
      <c r="AA287" s="53">
        <f t="shared" si="290"/>
        <v>1</v>
      </c>
      <c r="AB287" s="53">
        <f t="shared" si="291"/>
        <v>0</v>
      </c>
      <c r="AC287" s="53">
        <f t="shared" si="292"/>
        <v>0</v>
      </c>
      <c r="AD287" s="53">
        <f t="shared" si="293"/>
        <v>0</v>
      </c>
      <c r="AE287" s="53">
        <f t="shared" si="294"/>
        <v>0</v>
      </c>
      <c r="AF287" s="53">
        <f t="shared" si="295"/>
        <v>0</v>
      </c>
      <c r="AG287" s="53">
        <f t="shared" si="296"/>
        <v>0</v>
      </c>
      <c r="AH287" s="53">
        <f t="shared" si="297"/>
        <v>0</v>
      </c>
      <c r="AI287" s="53">
        <f t="shared" si="298"/>
        <v>0</v>
      </c>
      <c r="AJ287" s="53">
        <f t="shared" si="299"/>
        <v>0</v>
      </c>
      <c r="AK287" s="53">
        <f t="shared" si="300"/>
        <v>0</v>
      </c>
      <c r="AL287" s="53">
        <f t="shared" si="301"/>
        <v>0</v>
      </c>
      <c r="AM287" s="53">
        <f t="shared" si="302"/>
        <v>0</v>
      </c>
      <c r="AN287" s="53">
        <f t="shared" si="303"/>
        <v>0</v>
      </c>
      <c r="AO287" s="53">
        <f t="shared" si="304"/>
        <v>0</v>
      </c>
      <c r="AP287" s="53">
        <f t="shared" si="305"/>
        <v>0</v>
      </c>
      <c r="AQ287" s="53">
        <f t="shared" si="306"/>
        <v>0</v>
      </c>
      <c r="AR287" s="53">
        <f t="shared" si="307"/>
        <v>0</v>
      </c>
      <c r="AS287" s="53"/>
    </row>
    <row r="288" spans="1:45" s="52" customFormat="1" ht="15" x14ac:dyDescent="0.25">
      <c r="A288" s="52">
        <v>20</v>
      </c>
      <c r="B288" s="37" t="s">
        <v>59</v>
      </c>
      <c r="C288" s="37" t="s">
        <v>60</v>
      </c>
      <c r="D288" s="58">
        <v>2</v>
      </c>
      <c r="E288" s="53">
        <f t="shared" si="268"/>
        <v>1</v>
      </c>
      <c r="F288" s="53">
        <f t="shared" si="269"/>
        <v>0</v>
      </c>
      <c r="G288" s="53">
        <f t="shared" si="270"/>
        <v>0</v>
      </c>
      <c r="H288" s="53">
        <f t="shared" si="271"/>
        <v>1</v>
      </c>
      <c r="I288" s="53">
        <f t="shared" si="272"/>
        <v>1</v>
      </c>
      <c r="J288" s="53">
        <f t="shared" si="273"/>
        <v>1</v>
      </c>
      <c r="K288" s="53">
        <f t="shared" si="274"/>
        <v>0</v>
      </c>
      <c r="L288" s="53">
        <f t="shared" si="275"/>
        <v>0</v>
      </c>
      <c r="M288" s="53">
        <f t="shared" si="276"/>
        <v>0</v>
      </c>
      <c r="N288" s="53">
        <f t="shared" si="277"/>
        <v>0</v>
      </c>
      <c r="O288" s="53">
        <f t="shared" si="278"/>
        <v>1</v>
      </c>
      <c r="P288" s="53">
        <f t="shared" si="279"/>
        <v>1</v>
      </c>
      <c r="Q288" s="53">
        <f t="shared" si="280"/>
        <v>0</v>
      </c>
      <c r="R288" s="53">
        <f t="shared" si="281"/>
        <v>0</v>
      </c>
      <c r="S288" s="53">
        <f t="shared" si="282"/>
        <v>0</v>
      </c>
      <c r="T288" s="53">
        <f t="shared" si="283"/>
        <v>0</v>
      </c>
      <c r="U288" s="53">
        <f t="shared" si="284"/>
        <v>0</v>
      </c>
      <c r="V288" s="53">
        <f t="shared" si="285"/>
        <v>0</v>
      </c>
      <c r="W288" s="53">
        <f t="shared" si="286"/>
        <v>0</v>
      </c>
      <c r="X288" s="53">
        <f t="shared" si="287"/>
        <v>0</v>
      </c>
      <c r="Y288" s="53">
        <f t="shared" si="288"/>
        <v>0</v>
      </c>
      <c r="Z288" s="53">
        <f t="shared" si="289"/>
        <v>1</v>
      </c>
      <c r="AA288" s="53">
        <f t="shared" si="290"/>
        <v>1</v>
      </c>
      <c r="AB288" s="53">
        <f t="shared" si="291"/>
        <v>0</v>
      </c>
      <c r="AC288" s="53">
        <f t="shared" si="292"/>
        <v>0</v>
      </c>
      <c r="AD288" s="53">
        <f t="shared" si="293"/>
        <v>0</v>
      </c>
      <c r="AE288" s="53">
        <f t="shared" si="294"/>
        <v>0</v>
      </c>
      <c r="AF288" s="53">
        <f t="shared" si="295"/>
        <v>0</v>
      </c>
      <c r="AG288" s="53">
        <f t="shared" si="296"/>
        <v>1</v>
      </c>
      <c r="AH288" s="53">
        <f t="shared" si="297"/>
        <v>1</v>
      </c>
      <c r="AI288" s="53">
        <f t="shared" si="298"/>
        <v>1</v>
      </c>
      <c r="AJ288" s="53">
        <f t="shared" si="299"/>
        <v>1</v>
      </c>
      <c r="AK288" s="53">
        <f t="shared" si="300"/>
        <v>1</v>
      </c>
      <c r="AL288" s="53">
        <f t="shared" si="301"/>
        <v>1</v>
      </c>
      <c r="AM288" s="53">
        <f t="shared" si="302"/>
        <v>0</v>
      </c>
      <c r="AN288" s="53">
        <f t="shared" si="303"/>
        <v>1</v>
      </c>
      <c r="AO288" s="53">
        <f t="shared" si="304"/>
        <v>0</v>
      </c>
      <c r="AP288" s="53">
        <f t="shared" si="305"/>
        <v>0</v>
      </c>
      <c r="AQ288" s="53">
        <f t="shared" si="306"/>
        <v>1</v>
      </c>
      <c r="AR288" s="53">
        <f t="shared" si="307"/>
        <v>0</v>
      </c>
      <c r="AS288" s="53"/>
    </row>
    <row r="289" spans="1:45" s="52" customFormat="1" ht="15" x14ac:dyDescent="0.25">
      <c r="A289" s="52">
        <v>21</v>
      </c>
      <c r="B289" s="37" t="s">
        <v>47</v>
      </c>
      <c r="C289" s="37" t="s">
        <v>61</v>
      </c>
      <c r="D289" s="58">
        <v>2</v>
      </c>
      <c r="E289" s="53">
        <f t="shared" si="268"/>
        <v>1</v>
      </c>
      <c r="F289" s="53">
        <f t="shared" si="269"/>
        <v>1</v>
      </c>
      <c r="G289" s="53">
        <f t="shared" si="270"/>
        <v>0</v>
      </c>
      <c r="H289" s="53">
        <f t="shared" si="271"/>
        <v>0</v>
      </c>
      <c r="I289" s="53">
        <f t="shared" si="272"/>
        <v>0</v>
      </c>
      <c r="J289" s="53">
        <f t="shared" si="273"/>
        <v>1</v>
      </c>
      <c r="K289" s="53">
        <f t="shared" si="274"/>
        <v>0</v>
      </c>
      <c r="L289" s="53">
        <f t="shared" si="275"/>
        <v>0</v>
      </c>
      <c r="M289" s="53">
        <f t="shared" si="276"/>
        <v>0</v>
      </c>
      <c r="N289" s="53">
        <f t="shared" si="277"/>
        <v>1</v>
      </c>
      <c r="O289" s="53">
        <f t="shared" si="278"/>
        <v>1</v>
      </c>
      <c r="P289" s="53">
        <f t="shared" si="279"/>
        <v>1</v>
      </c>
      <c r="Q289" s="53">
        <f t="shared" si="280"/>
        <v>0</v>
      </c>
      <c r="R289" s="53">
        <f t="shared" si="281"/>
        <v>0</v>
      </c>
      <c r="S289" s="53">
        <f t="shared" si="282"/>
        <v>0</v>
      </c>
      <c r="T289" s="53">
        <f t="shared" si="283"/>
        <v>0</v>
      </c>
      <c r="U289" s="53">
        <f t="shared" si="284"/>
        <v>0</v>
      </c>
      <c r="V289" s="53">
        <f t="shared" si="285"/>
        <v>1</v>
      </c>
      <c r="W289" s="53">
        <f t="shared" si="286"/>
        <v>0</v>
      </c>
      <c r="X289" s="53">
        <f t="shared" si="287"/>
        <v>0</v>
      </c>
      <c r="Y289" s="53">
        <f t="shared" si="288"/>
        <v>0</v>
      </c>
      <c r="Z289" s="53">
        <f t="shared" si="289"/>
        <v>0</v>
      </c>
      <c r="AA289" s="53">
        <f t="shared" si="290"/>
        <v>1</v>
      </c>
      <c r="AB289" s="53">
        <f t="shared" si="291"/>
        <v>0</v>
      </c>
      <c r="AC289" s="53">
        <f t="shared" si="292"/>
        <v>0</v>
      </c>
      <c r="AD289" s="53">
        <f t="shared" si="293"/>
        <v>0</v>
      </c>
      <c r="AE289" s="53">
        <f t="shared" si="294"/>
        <v>0</v>
      </c>
      <c r="AF289" s="53">
        <f t="shared" si="295"/>
        <v>1</v>
      </c>
      <c r="AG289" s="53">
        <f t="shared" si="296"/>
        <v>0</v>
      </c>
      <c r="AH289" s="53">
        <f t="shared" si="297"/>
        <v>0</v>
      </c>
      <c r="AI289" s="53">
        <f t="shared" si="298"/>
        <v>1</v>
      </c>
      <c r="AJ289" s="53">
        <f t="shared" si="299"/>
        <v>1</v>
      </c>
      <c r="AK289" s="53">
        <f t="shared" si="300"/>
        <v>1</v>
      </c>
      <c r="AL289" s="53">
        <f t="shared" si="301"/>
        <v>1</v>
      </c>
      <c r="AM289" s="53">
        <f t="shared" si="302"/>
        <v>0</v>
      </c>
      <c r="AN289" s="53">
        <f t="shared" si="303"/>
        <v>1</v>
      </c>
      <c r="AO289" s="53">
        <f t="shared" si="304"/>
        <v>0</v>
      </c>
      <c r="AP289" s="53">
        <f t="shared" si="305"/>
        <v>0</v>
      </c>
      <c r="AQ289" s="53">
        <f t="shared" si="306"/>
        <v>0</v>
      </c>
      <c r="AR289" s="53">
        <f t="shared" si="307"/>
        <v>0</v>
      </c>
      <c r="AS289" s="53"/>
    </row>
    <row r="290" spans="1:45" s="52" customFormat="1" ht="15" x14ac:dyDescent="0.25">
      <c r="A290" s="52">
        <v>22</v>
      </c>
      <c r="B290" s="37" t="s">
        <v>47</v>
      </c>
      <c r="C290" s="37" t="s">
        <v>62</v>
      </c>
      <c r="D290" s="58">
        <v>2</v>
      </c>
      <c r="E290" s="53">
        <f t="shared" si="268"/>
        <v>1</v>
      </c>
      <c r="F290" s="53">
        <f t="shared" si="269"/>
        <v>0</v>
      </c>
      <c r="G290" s="53">
        <f t="shared" si="270"/>
        <v>0</v>
      </c>
      <c r="H290" s="53">
        <f t="shared" si="271"/>
        <v>0</v>
      </c>
      <c r="I290" s="53">
        <f t="shared" si="272"/>
        <v>0</v>
      </c>
      <c r="J290" s="53">
        <f t="shared" si="273"/>
        <v>1</v>
      </c>
      <c r="K290" s="53">
        <f t="shared" si="274"/>
        <v>0</v>
      </c>
      <c r="L290" s="53">
        <f t="shared" si="275"/>
        <v>0</v>
      </c>
      <c r="M290" s="53">
        <f t="shared" si="276"/>
        <v>0</v>
      </c>
      <c r="N290" s="53">
        <f t="shared" si="277"/>
        <v>0</v>
      </c>
      <c r="O290" s="53">
        <f t="shared" si="278"/>
        <v>1</v>
      </c>
      <c r="P290" s="53">
        <f t="shared" si="279"/>
        <v>1</v>
      </c>
      <c r="Q290" s="53">
        <f t="shared" si="280"/>
        <v>0</v>
      </c>
      <c r="R290" s="53">
        <f t="shared" si="281"/>
        <v>0</v>
      </c>
      <c r="S290" s="53">
        <f t="shared" si="282"/>
        <v>0</v>
      </c>
      <c r="T290" s="53">
        <f t="shared" si="283"/>
        <v>0</v>
      </c>
      <c r="U290" s="53">
        <f t="shared" si="284"/>
        <v>0</v>
      </c>
      <c r="V290" s="53">
        <f t="shared" si="285"/>
        <v>0</v>
      </c>
      <c r="W290" s="53">
        <f t="shared" si="286"/>
        <v>0</v>
      </c>
      <c r="X290" s="53">
        <f t="shared" si="287"/>
        <v>0</v>
      </c>
      <c r="Y290" s="53">
        <f t="shared" si="288"/>
        <v>0</v>
      </c>
      <c r="Z290" s="53">
        <f t="shared" si="289"/>
        <v>0</v>
      </c>
      <c r="AA290" s="53">
        <f t="shared" si="290"/>
        <v>1</v>
      </c>
      <c r="AB290" s="53">
        <f t="shared" si="291"/>
        <v>0</v>
      </c>
      <c r="AC290" s="53">
        <f t="shared" si="292"/>
        <v>0</v>
      </c>
      <c r="AD290" s="53">
        <f t="shared" si="293"/>
        <v>0</v>
      </c>
      <c r="AE290" s="53">
        <f t="shared" si="294"/>
        <v>0</v>
      </c>
      <c r="AF290" s="53">
        <f t="shared" si="295"/>
        <v>0</v>
      </c>
      <c r="AG290" s="53">
        <f t="shared" si="296"/>
        <v>0</v>
      </c>
      <c r="AH290" s="53">
        <f t="shared" si="297"/>
        <v>0</v>
      </c>
      <c r="AI290" s="53">
        <f t="shared" si="298"/>
        <v>0</v>
      </c>
      <c r="AJ290" s="53">
        <f t="shared" si="299"/>
        <v>0</v>
      </c>
      <c r="AK290" s="53">
        <f t="shared" si="300"/>
        <v>0</v>
      </c>
      <c r="AL290" s="53">
        <f t="shared" si="301"/>
        <v>0</v>
      </c>
      <c r="AM290" s="53">
        <f t="shared" si="302"/>
        <v>0</v>
      </c>
      <c r="AN290" s="53">
        <f t="shared" si="303"/>
        <v>0</v>
      </c>
      <c r="AO290" s="53">
        <f t="shared" si="304"/>
        <v>0</v>
      </c>
      <c r="AP290" s="53">
        <f t="shared" si="305"/>
        <v>0</v>
      </c>
      <c r="AQ290" s="53">
        <f t="shared" si="306"/>
        <v>0</v>
      </c>
      <c r="AR290" s="53">
        <f t="shared" si="307"/>
        <v>0</v>
      </c>
      <c r="AS290" s="53"/>
    </row>
    <row r="291" spans="1:45" s="52" customFormat="1" ht="15" x14ac:dyDescent="0.25">
      <c r="A291" s="52">
        <v>23</v>
      </c>
      <c r="B291" s="37" t="s">
        <v>47</v>
      </c>
      <c r="C291" s="37" t="s">
        <v>63</v>
      </c>
      <c r="D291" s="58">
        <v>2</v>
      </c>
      <c r="E291" s="53">
        <f t="shared" si="268"/>
        <v>0</v>
      </c>
      <c r="F291" s="53">
        <f t="shared" si="269"/>
        <v>0</v>
      </c>
      <c r="G291" s="53">
        <f t="shared" si="270"/>
        <v>1</v>
      </c>
      <c r="H291" s="53">
        <f t="shared" si="271"/>
        <v>0</v>
      </c>
      <c r="I291" s="53">
        <f t="shared" si="272"/>
        <v>0</v>
      </c>
      <c r="J291" s="53">
        <f t="shared" si="273"/>
        <v>1</v>
      </c>
      <c r="K291" s="53">
        <f t="shared" si="274"/>
        <v>0</v>
      </c>
      <c r="L291" s="53">
        <f t="shared" si="275"/>
        <v>0</v>
      </c>
      <c r="M291" s="53">
        <f t="shared" si="276"/>
        <v>0</v>
      </c>
      <c r="N291" s="53">
        <f t="shared" si="277"/>
        <v>0</v>
      </c>
      <c r="O291" s="53">
        <f t="shared" si="278"/>
        <v>1</v>
      </c>
      <c r="P291" s="53">
        <f t="shared" si="279"/>
        <v>1</v>
      </c>
      <c r="Q291" s="53">
        <f t="shared" si="280"/>
        <v>0</v>
      </c>
      <c r="R291" s="53">
        <f t="shared" si="281"/>
        <v>0</v>
      </c>
      <c r="S291" s="53">
        <f t="shared" si="282"/>
        <v>0</v>
      </c>
      <c r="T291" s="53">
        <f t="shared" si="283"/>
        <v>0</v>
      </c>
      <c r="U291" s="53">
        <f t="shared" si="284"/>
        <v>0</v>
      </c>
      <c r="V291" s="53">
        <f t="shared" si="285"/>
        <v>1</v>
      </c>
      <c r="W291" s="53">
        <f t="shared" si="286"/>
        <v>0</v>
      </c>
      <c r="X291" s="53">
        <f t="shared" si="287"/>
        <v>0</v>
      </c>
      <c r="Y291" s="53">
        <f t="shared" si="288"/>
        <v>0</v>
      </c>
      <c r="Z291" s="53">
        <f t="shared" si="289"/>
        <v>0</v>
      </c>
      <c r="AA291" s="53">
        <f t="shared" si="290"/>
        <v>1</v>
      </c>
      <c r="AB291" s="53">
        <f t="shared" si="291"/>
        <v>0</v>
      </c>
      <c r="AC291" s="53">
        <f t="shared" si="292"/>
        <v>0</v>
      </c>
      <c r="AD291" s="53">
        <f t="shared" si="293"/>
        <v>0</v>
      </c>
      <c r="AE291" s="53">
        <f t="shared" si="294"/>
        <v>0</v>
      </c>
      <c r="AF291" s="53">
        <f t="shared" si="295"/>
        <v>0</v>
      </c>
      <c r="AG291" s="53">
        <f t="shared" si="296"/>
        <v>1</v>
      </c>
      <c r="AH291" s="53">
        <f t="shared" si="297"/>
        <v>0</v>
      </c>
      <c r="AI291" s="53">
        <f t="shared" si="298"/>
        <v>1</v>
      </c>
      <c r="AJ291" s="53">
        <f t="shared" si="299"/>
        <v>1</v>
      </c>
      <c r="AK291" s="53">
        <f t="shared" si="300"/>
        <v>1</v>
      </c>
      <c r="AL291" s="53">
        <f t="shared" si="301"/>
        <v>1</v>
      </c>
      <c r="AM291" s="53">
        <f t="shared" si="302"/>
        <v>0</v>
      </c>
      <c r="AN291" s="53">
        <f t="shared" si="303"/>
        <v>1</v>
      </c>
      <c r="AO291" s="53">
        <f t="shared" si="304"/>
        <v>0</v>
      </c>
      <c r="AP291" s="53">
        <f t="shared" si="305"/>
        <v>0</v>
      </c>
      <c r="AQ291" s="53">
        <f t="shared" si="306"/>
        <v>0</v>
      </c>
      <c r="AR291" s="53">
        <f t="shared" si="307"/>
        <v>0</v>
      </c>
      <c r="AS291" s="53"/>
    </row>
    <row r="292" spans="1:45" s="52" customFormat="1" ht="15" x14ac:dyDescent="0.25">
      <c r="A292" s="52">
        <v>24</v>
      </c>
      <c r="B292" s="37" t="s">
        <v>48</v>
      </c>
      <c r="C292" s="37" t="s">
        <v>60</v>
      </c>
      <c r="D292" s="58">
        <v>2</v>
      </c>
      <c r="E292" s="53">
        <f t="shared" si="268"/>
        <v>0</v>
      </c>
      <c r="F292" s="53">
        <f t="shared" si="269"/>
        <v>0</v>
      </c>
      <c r="G292" s="53">
        <f t="shared" si="270"/>
        <v>0</v>
      </c>
      <c r="H292" s="53">
        <f t="shared" si="271"/>
        <v>0</v>
      </c>
      <c r="I292" s="53">
        <f t="shared" si="272"/>
        <v>0</v>
      </c>
      <c r="J292" s="53">
        <f t="shared" si="273"/>
        <v>1</v>
      </c>
      <c r="K292" s="53">
        <f t="shared" si="274"/>
        <v>0</v>
      </c>
      <c r="L292" s="53">
        <f t="shared" si="275"/>
        <v>0</v>
      </c>
      <c r="M292" s="53">
        <f t="shared" si="276"/>
        <v>0</v>
      </c>
      <c r="N292" s="53">
        <f t="shared" si="277"/>
        <v>0</v>
      </c>
      <c r="O292" s="53">
        <f t="shared" si="278"/>
        <v>1</v>
      </c>
      <c r="P292" s="53">
        <f t="shared" si="279"/>
        <v>1</v>
      </c>
      <c r="Q292" s="53">
        <f t="shared" si="280"/>
        <v>0</v>
      </c>
      <c r="R292" s="53">
        <f t="shared" si="281"/>
        <v>1</v>
      </c>
      <c r="S292" s="53">
        <f t="shared" si="282"/>
        <v>0</v>
      </c>
      <c r="T292" s="53">
        <f t="shared" si="283"/>
        <v>0</v>
      </c>
      <c r="U292" s="53">
        <f t="shared" si="284"/>
        <v>0</v>
      </c>
      <c r="V292" s="53">
        <f t="shared" si="285"/>
        <v>1</v>
      </c>
      <c r="W292" s="53">
        <f t="shared" si="286"/>
        <v>0</v>
      </c>
      <c r="X292" s="53">
        <f t="shared" si="287"/>
        <v>0</v>
      </c>
      <c r="Y292" s="53">
        <f t="shared" si="288"/>
        <v>0</v>
      </c>
      <c r="Z292" s="53">
        <f t="shared" si="289"/>
        <v>0</v>
      </c>
      <c r="AA292" s="53">
        <f t="shared" si="290"/>
        <v>1</v>
      </c>
      <c r="AB292" s="53">
        <f t="shared" si="291"/>
        <v>0</v>
      </c>
      <c r="AC292" s="53">
        <f t="shared" si="292"/>
        <v>0</v>
      </c>
      <c r="AD292" s="53">
        <f t="shared" si="293"/>
        <v>0</v>
      </c>
      <c r="AE292" s="53">
        <f t="shared" si="294"/>
        <v>0</v>
      </c>
      <c r="AF292" s="53">
        <f t="shared" si="295"/>
        <v>0</v>
      </c>
      <c r="AG292" s="53">
        <f t="shared" si="296"/>
        <v>0</v>
      </c>
      <c r="AH292" s="53">
        <f t="shared" si="297"/>
        <v>0</v>
      </c>
      <c r="AI292" s="53">
        <f t="shared" si="298"/>
        <v>1</v>
      </c>
      <c r="AJ292" s="53">
        <f t="shared" si="299"/>
        <v>1</v>
      </c>
      <c r="AK292" s="53">
        <f t="shared" si="300"/>
        <v>1</v>
      </c>
      <c r="AL292" s="53">
        <f t="shared" si="301"/>
        <v>1</v>
      </c>
      <c r="AM292" s="53">
        <f t="shared" si="302"/>
        <v>0</v>
      </c>
      <c r="AN292" s="53">
        <f t="shared" si="303"/>
        <v>1</v>
      </c>
      <c r="AO292" s="53">
        <f t="shared" si="304"/>
        <v>0</v>
      </c>
      <c r="AP292" s="53">
        <f t="shared" si="305"/>
        <v>0</v>
      </c>
      <c r="AQ292" s="53">
        <f t="shared" si="306"/>
        <v>0</v>
      </c>
      <c r="AR292" s="53">
        <f t="shared" si="307"/>
        <v>0</v>
      </c>
      <c r="AS292" s="53"/>
    </row>
    <row r="293" spans="1:45" s="52" customFormat="1" ht="15" x14ac:dyDescent="0.25">
      <c r="A293" s="52">
        <v>25</v>
      </c>
      <c r="B293" s="37" t="s">
        <v>48</v>
      </c>
      <c r="C293" s="37" t="s">
        <v>64</v>
      </c>
      <c r="D293" s="58">
        <v>2</v>
      </c>
      <c r="E293" s="53">
        <f t="shared" si="268"/>
        <v>1</v>
      </c>
      <c r="F293" s="53">
        <f t="shared" si="269"/>
        <v>0</v>
      </c>
      <c r="G293" s="53">
        <f t="shared" si="270"/>
        <v>1</v>
      </c>
      <c r="H293" s="53">
        <f t="shared" si="271"/>
        <v>0</v>
      </c>
      <c r="I293" s="53">
        <f t="shared" si="272"/>
        <v>0</v>
      </c>
      <c r="J293" s="53">
        <f t="shared" si="273"/>
        <v>1</v>
      </c>
      <c r="K293" s="53">
        <f t="shared" si="274"/>
        <v>0</v>
      </c>
      <c r="L293" s="53">
        <f t="shared" si="275"/>
        <v>0</v>
      </c>
      <c r="M293" s="53">
        <f t="shared" si="276"/>
        <v>1</v>
      </c>
      <c r="N293" s="53">
        <f t="shared" si="277"/>
        <v>0</v>
      </c>
      <c r="O293" s="53">
        <f t="shared" si="278"/>
        <v>1</v>
      </c>
      <c r="P293" s="53">
        <f t="shared" si="279"/>
        <v>1</v>
      </c>
      <c r="Q293" s="53">
        <f t="shared" si="280"/>
        <v>0</v>
      </c>
      <c r="R293" s="53">
        <f t="shared" si="281"/>
        <v>1</v>
      </c>
      <c r="S293" s="53">
        <f t="shared" si="282"/>
        <v>0</v>
      </c>
      <c r="T293" s="53">
        <f t="shared" si="283"/>
        <v>0</v>
      </c>
      <c r="U293" s="53">
        <f t="shared" si="284"/>
        <v>0</v>
      </c>
      <c r="V293" s="53">
        <f t="shared" si="285"/>
        <v>0</v>
      </c>
      <c r="W293" s="53">
        <f t="shared" si="286"/>
        <v>0</v>
      </c>
      <c r="X293" s="53">
        <f t="shared" si="287"/>
        <v>0</v>
      </c>
      <c r="Y293" s="53">
        <f t="shared" si="288"/>
        <v>0</v>
      </c>
      <c r="Z293" s="53">
        <f t="shared" si="289"/>
        <v>0</v>
      </c>
      <c r="AA293" s="53">
        <f t="shared" si="290"/>
        <v>1</v>
      </c>
      <c r="AB293" s="53">
        <f t="shared" si="291"/>
        <v>0</v>
      </c>
      <c r="AC293" s="53">
        <f t="shared" si="292"/>
        <v>0</v>
      </c>
      <c r="AD293" s="53">
        <f t="shared" si="293"/>
        <v>0</v>
      </c>
      <c r="AE293" s="53">
        <f t="shared" si="294"/>
        <v>0</v>
      </c>
      <c r="AF293" s="53">
        <f t="shared" si="295"/>
        <v>0</v>
      </c>
      <c r="AG293" s="53">
        <f t="shared" si="296"/>
        <v>0</v>
      </c>
      <c r="AH293" s="53">
        <f t="shared" si="297"/>
        <v>0</v>
      </c>
      <c r="AI293" s="53">
        <f t="shared" si="298"/>
        <v>1</v>
      </c>
      <c r="AJ293" s="53">
        <f t="shared" si="299"/>
        <v>1</v>
      </c>
      <c r="AK293" s="53">
        <f t="shared" si="300"/>
        <v>1</v>
      </c>
      <c r="AL293" s="53">
        <f t="shared" si="301"/>
        <v>1</v>
      </c>
      <c r="AM293" s="53">
        <f t="shared" si="302"/>
        <v>0</v>
      </c>
      <c r="AN293" s="53">
        <f t="shared" si="303"/>
        <v>1</v>
      </c>
      <c r="AO293" s="53">
        <f t="shared" si="304"/>
        <v>0</v>
      </c>
      <c r="AP293" s="53">
        <f t="shared" si="305"/>
        <v>0</v>
      </c>
      <c r="AQ293" s="53">
        <f t="shared" si="306"/>
        <v>0</v>
      </c>
      <c r="AR293" s="53">
        <f t="shared" si="307"/>
        <v>0</v>
      </c>
      <c r="AS293" s="53"/>
    </row>
    <row r="294" spans="1:45" s="52" customFormat="1" ht="15" x14ac:dyDescent="0.25">
      <c r="A294" s="52">
        <v>26</v>
      </c>
      <c r="B294" s="37" t="s">
        <v>48</v>
      </c>
      <c r="C294" s="37" t="s">
        <v>65</v>
      </c>
      <c r="D294" s="58">
        <v>2</v>
      </c>
      <c r="E294" s="53">
        <f t="shared" si="268"/>
        <v>0</v>
      </c>
      <c r="F294" s="53">
        <f t="shared" si="269"/>
        <v>0</v>
      </c>
      <c r="G294" s="53">
        <f t="shared" si="270"/>
        <v>0</v>
      </c>
      <c r="H294" s="53">
        <f t="shared" si="271"/>
        <v>0</v>
      </c>
      <c r="I294" s="53">
        <f t="shared" si="272"/>
        <v>0</v>
      </c>
      <c r="J294" s="53">
        <f t="shared" si="273"/>
        <v>1</v>
      </c>
      <c r="K294" s="53">
        <f t="shared" si="274"/>
        <v>0</v>
      </c>
      <c r="L294" s="53">
        <f t="shared" si="275"/>
        <v>0</v>
      </c>
      <c r="M294" s="53">
        <f t="shared" si="276"/>
        <v>0</v>
      </c>
      <c r="N294" s="53">
        <f t="shared" si="277"/>
        <v>0</v>
      </c>
      <c r="O294" s="53">
        <f t="shared" si="278"/>
        <v>0</v>
      </c>
      <c r="P294" s="53">
        <f t="shared" si="279"/>
        <v>1</v>
      </c>
      <c r="Q294" s="53">
        <f t="shared" si="280"/>
        <v>0</v>
      </c>
      <c r="R294" s="53">
        <f t="shared" si="281"/>
        <v>0</v>
      </c>
      <c r="S294" s="53">
        <f t="shared" si="282"/>
        <v>0</v>
      </c>
      <c r="T294" s="53">
        <f t="shared" si="283"/>
        <v>0</v>
      </c>
      <c r="U294" s="53">
        <f t="shared" si="284"/>
        <v>0</v>
      </c>
      <c r="V294" s="53">
        <f t="shared" si="285"/>
        <v>0</v>
      </c>
      <c r="W294" s="53">
        <f t="shared" si="286"/>
        <v>0</v>
      </c>
      <c r="X294" s="53">
        <f t="shared" si="287"/>
        <v>0</v>
      </c>
      <c r="Y294" s="53">
        <f t="shared" si="288"/>
        <v>0</v>
      </c>
      <c r="Z294" s="53">
        <f t="shared" si="289"/>
        <v>0</v>
      </c>
      <c r="AA294" s="53">
        <f t="shared" si="290"/>
        <v>1</v>
      </c>
      <c r="AB294" s="53">
        <f t="shared" si="291"/>
        <v>0</v>
      </c>
      <c r="AC294" s="53">
        <f t="shared" si="292"/>
        <v>0</v>
      </c>
      <c r="AD294" s="53">
        <f t="shared" si="293"/>
        <v>0</v>
      </c>
      <c r="AE294" s="53">
        <f t="shared" si="294"/>
        <v>0</v>
      </c>
      <c r="AF294" s="53">
        <f t="shared" si="295"/>
        <v>0</v>
      </c>
      <c r="AG294" s="53">
        <f t="shared" si="296"/>
        <v>1</v>
      </c>
      <c r="AH294" s="53">
        <f t="shared" si="297"/>
        <v>0</v>
      </c>
      <c r="AI294" s="53">
        <f t="shared" si="298"/>
        <v>0</v>
      </c>
      <c r="AJ294" s="53">
        <f t="shared" si="299"/>
        <v>0</v>
      </c>
      <c r="AK294" s="53">
        <f t="shared" si="300"/>
        <v>0</v>
      </c>
      <c r="AL294" s="53">
        <f t="shared" si="301"/>
        <v>0</v>
      </c>
      <c r="AM294" s="53">
        <f t="shared" si="302"/>
        <v>0</v>
      </c>
      <c r="AN294" s="53">
        <f t="shared" si="303"/>
        <v>0</v>
      </c>
      <c r="AO294" s="53">
        <f t="shared" si="304"/>
        <v>0</v>
      </c>
      <c r="AP294" s="53">
        <f t="shared" si="305"/>
        <v>0</v>
      </c>
      <c r="AQ294" s="53">
        <f t="shared" si="306"/>
        <v>0</v>
      </c>
      <c r="AR294" s="53">
        <f t="shared" si="307"/>
        <v>0</v>
      </c>
      <c r="AS294" s="53"/>
    </row>
    <row r="295" spans="1:45" s="52" customFormat="1" ht="15" x14ac:dyDescent="0.25">
      <c r="A295" s="52">
        <v>27</v>
      </c>
      <c r="B295" s="37" t="s">
        <v>50</v>
      </c>
      <c r="C295" s="37" t="s">
        <v>66</v>
      </c>
      <c r="D295" s="58">
        <v>2</v>
      </c>
      <c r="E295" s="53">
        <f t="shared" si="268"/>
        <v>0</v>
      </c>
      <c r="F295" s="53">
        <f t="shared" si="269"/>
        <v>0</v>
      </c>
      <c r="G295" s="53">
        <f t="shared" si="270"/>
        <v>0</v>
      </c>
      <c r="H295" s="53">
        <f t="shared" si="271"/>
        <v>0</v>
      </c>
      <c r="I295" s="53">
        <f t="shared" si="272"/>
        <v>0</v>
      </c>
      <c r="J295" s="53">
        <f t="shared" si="273"/>
        <v>1</v>
      </c>
      <c r="K295" s="53">
        <f t="shared" si="274"/>
        <v>0</v>
      </c>
      <c r="L295" s="53">
        <f t="shared" si="275"/>
        <v>0</v>
      </c>
      <c r="M295" s="53">
        <f t="shared" si="276"/>
        <v>0</v>
      </c>
      <c r="N295" s="53">
        <f t="shared" si="277"/>
        <v>0</v>
      </c>
      <c r="O295" s="53">
        <f t="shared" si="278"/>
        <v>1</v>
      </c>
      <c r="P295" s="53">
        <f t="shared" si="279"/>
        <v>1</v>
      </c>
      <c r="Q295" s="53">
        <f t="shared" si="280"/>
        <v>0</v>
      </c>
      <c r="R295" s="53">
        <f t="shared" si="281"/>
        <v>0</v>
      </c>
      <c r="S295" s="53">
        <f t="shared" si="282"/>
        <v>0</v>
      </c>
      <c r="T295" s="53">
        <f t="shared" si="283"/>
        <v>0</v>
      </c>
      <c r="U295" s="53">
        <f t="shared" si="284"/>
        <v>0</v>
      </c>
      <c r="V295" s="53">
        <f t="shared" si="285"/>
        <v>1</v>
      </c>
      <c r="W295" s="53">
        <f t="shared" si="286"/>
        <v>0</v>
      </c>
      <c r="X295" s="53">
        <f t="shared" si="287"/>
        <v>0</v>
      </c>
      <c r="Y295" s="53">
        <f t="shared" si="288"/>
        <v>0</v>
      </c>
      <c r="Z295" s="53">
        <f t="shared" si="289"/>
        <v>0</v>
      </c>
      <c r="AA295" s="53">
        <f t="shared" si="290"/>
        <v>1</v>
      </c>
      <c r="AB295" s="53">
        <f t="shared" si="291"/>
        <v>0</v>
      </c>
      <c r="AC295" s="53">
        <f t="shared" si="292"/>
        <v>0</v>
      </c>
      <c r="AD295" s="53">
        <f t="shared" si="293"/>
        <v>1</v>
      </c>
      <c r="AE295" s="53">
        <f t="shared" si="294"/>
        <v>0</v>
      </c>
      <c r="AF295" s="53">
        <f t="shared" si="295"/>
        <v>0</v>
      </c>
      <c r="AG295" s="53">
        <f t="shared" si="296"/>
        <v>0</v>
      </c>
      <c r="AH295" s="53">
        <f t="shared" si="297"/>
        <v>0</v>
      </c>
      <c r="AI295" s="53">
        <f t="shared" si="298"/>
        <v>0</v>
      </c>
      <c r="AJ295" s="53">
        <f t="shared" si="299"/>
        <v>1</v>
      </c>
      <c r="AK295" s="53">
        <f t="shared" si="300"/>
        <v>1</v>
      </c>
      <c r="AL295" s="53">
        <f t="shared" si="301"/>
        <v>1</v>
      </c>
      <c r="AM295" s="53">
        <f t="shared" si="302"/>
        <v>0</v>
      </c>
      <c r="AN295" s="53">
        <f t="shared" si="303"/>
        <v>1</v>
      </c>
      <c r="AO295" s="53">
        <f t="shared" si="304"/>
        <v>0</v>
      </c>
      <c r="AP295" s="53">
        <f t="shared" si="305"/>
        <v>0</v>
      </c>
      <c r="AQ295" s="53">
        <f t="shared" si="306"/>
        <v>0</v>
      </c>
      <c r="AR295" s="53">
        <f t="shared" si="307"/>
        <v>0</v>
      </c>
      <c r="AS295" s="53"/>
    </row>
    <row r="296" spans="1:45" s="52" customFormat="1" ht="15" x14ac:dyDescent="0.25">
      <c r="A296" s="52">
        <v>28</v>
      </c>
      <c r="B296" s="37" t="s">
        <v>48</v>
      </c>
      <c r="C296" s="37" t="s">
        <v>67</v>
      </c>
      <c r="D296" s="58">
        <v>2</v>
      </c>
      <c r="E296" s="53">
        <f t="shared" si="268"/>
        <v>0</v>
      </c>
      <c r="F296" s="53">
        <f t="shared" si="269"/>
        <v>0</v>
      </c>
      <c r="G296" s="53">
        <f t="shared" si="270"/>
        <v>0</v>
      </c>
      <c r="H296" s="53">
        <f t="shared" si="271"/>
        <v>0</v>
      </c>
      <c r="I296" s="53">
        <f t="shared" si="272"/>
        <v>0</v>
      </c>
      <c r="J296" s="53">
        <f t="shared" si="273"/>
        <v>0</v>
      </c>
      <c r="K296" s="53">
        <f t="shared" si="274"/>
        <v>0</v>
      </c>
      <c r="L296" s="53">
        <f t="shared" si="275"/>
        <v>0</v>
      </c>
      <c r="M296" s="53">
        <f t="shared" si="276"/>
        <v>0</v>
      </c>
      <c r="N296" s="53">
        <f t="shared" si="277"/>
        <v>0</v>
      </c>
      <c r="O296" s="53">
        <f t="shared" si="278"/>
        <v>1</v>
      </c>
      <c r="P296" s="53">
        <f t="shared" si="279"/>
        <v>1</v>
      </c>
      <c r="Q296" s="53">
        <f t="shared" si="280"/>
        <v>0</v>
      </c>
      <c r="R296" s="53">
        <f t="shared" si="281"/>
        <v>0</v>
      </c>
      <c r="S296" s="53">
        <f t="shared" si="282"/>
        <v>0</v>
      </c>
      <c r="T296" s="53">
        <f t="shared" si="283"/>
        <v>0</v>
      </c>
      <c r="U296" s="53">
        <f t="shared" si="284"/>
        <v>0</v>
      </c>
      <c r="V296" s="53">
        <f t="shared" si="285"/>
        <v>1</v>
      </c>
      <c r="W296" s="53">
        <f t="shared" si="286"/>
        <v>0</v>
      </c>
      <c r="X296" s="53">
        <f t="shared" si="287"/>
        <v>0</v>
      </c>
      <c r="Y296" s="53">
        <f t="shared" si="288"/>
        <v>0</v>
      </c>
      <c r="Z296" s="53">
        <f t="shared" si="289"/>
        <v>0</v>
      </c>
      <c r="AA296" s="53">
        <f t="shared" si="290"/>
        <v>1</v>
      </c>
      <c r="AB296" s="53">
        <f t="shared" si="291"/>
        <v>0</v>
      </c>
      <c r="AC296" s="53">
        <f t="shared" si="292"/>
        <v>0</v>
      </c>
      <c r="AD296" s="53">
        <f t="shared" si="293"/>
        <v>0</v>
      </c>
      <c r="AE296" s="53">
        <f t="shared" si="294"/>
        <v>0</v>
      </c>
      <c r="AF296" s="53">
        <f t="shared" si="295"/>
        <v>0</v>
      </c>
      <c r="AG296" s="53">
        <f t="shared" si="296"/>
        <v>1</v>
      </c>
      <c r="AH296" s="53">
        <f t="shared" si="297"/>
        <v>0</v>
      </c>
      <c r="AI296" s="53">
        <f t="shared" si="298"/>
        <v>1</v>
      </c>
      <c r="AJ296" s="53">
        <f t="shared" si="299"/>
        <v>1</v>
      </c>
      <c r="AK296" s="53">
        <f t="shared" si="300"/>
        <v>0</v>
      </c>
      <c r="AL296" s="53">
        <f t="shared" si="301"/>
        <v>1</v>
      </c>
      <c r="AM296" s="53">
        <f t="shared" si="302"/>
        <v>0</v>
      </c>
      <c r="AN296" s="53">
        <f t="shared" si="303"/>
        <v>1</v>
      </c>
      <c r="AO296" s="53">
        <f t="shared" si="304"/>
        <v>0</v>
      </c>
      <c r="AP296" s="53">
        <f t="shared" si="305"/>
        <v>0</v>
      </c>
      <c r="AQ296" s="53">
        <f t="shared" si="306"/>
        <v>0</v>
      </c>
      <c r="AR296" s="53">
        <f t="shared" si="307"/>
        <v>0</v>
      </c>
      <c r="AS296" s="53"/>
    </row>
    <row r="297" spans="1:45" s="52" customFormat="1" ht="15" x14ac:dyDescent="0.25">
      <c r="A297" s="52">
        <v>29</v>
      </c>
      <c r="B297" s="37" t="s">
        <v>47</v>
      </c>
      <c r="C297" s="37" t="s">
        <v>68</v>
      </c>
      <c r="D297" s="58">
        <v>2</v>
      </c>
      <c r="E297" s="53">
        <f t="shared" si="268"/>
        <v>0</v>
      </c>
      <c r="F297" s="53">
        <f t="shared" si="269"/>
        <v>0</v>
      </c>
      <c r="G297" s="53">
        <f t="shared" si="270"/>
        <v>0</v>
      </c>
      <c r="H297" s="53">
        <f t="shared" si="271"/>
        <v>0</v>
      </c>
      <c r="I297" s="53">
        <f t="shared" si="272"/>
        <v>0</v>
      </c>
      <c r="J297" s="53">
        <f t="shared" si="273"/>
        <v>1</v>
      </c>
      <c r="K297" s="53">
        <f t="shared" si="274"/>
        <v>1</v>
      </c>
      <c r="L297" s="53">
        <f t="shared" si="275"/>
        <v>0</v>
      </c>
      <c r="M297" s="53">
        <f t="shared" si="276"/>
        <v>0</v>
      </c>
      <c r="N297" s="53">
        <f t="shared" si="277"/>
        <v>0</v>
      </c>
      <c r="O297" s="53">
        <f t="shared" si="278"/>
        <v>1</v>
      </c>
      <c r="P297" s="53">
        <f t="shared" si="279"/>
        <v>1</v>
      </c>
      <c r="Q297" s="53">
        <f t="shared" si="280"/>
        <v>0</v>
      </c>
      <c r="R297" s="53">
        <f t="shared" si="281"/>
        <v>0</v>
      </c>
      <c r="S297" s="53">
        <f t="shared" si="282"/>
        <v>0</v>
      </c>
      <c r="T297" s="53">
        <f t="shared" si="283"/>
        <v>0</v>
      </c>
      <c r="U297" s="53">
        <f t="shared" si="284"/>
        <v>0</v>
      </c>
      <c r="V297" s="53">
        <f t="shared" si="285"/>
        <v>0</v>
      </c>
      <c r="W297" s="53">
        <f t="shared" si="286"/>
        <v>0</v>
      </c>
      <c r="X297" s="53">
        <f t="shared" si="287"/>
        <v>0</v>
      </c>
      <c r="Y297" s="53">
        <f t="shared" si="288"/>
        <v>0</v>
      </c>
      <c r="Z297" s="53">
        <f t="shared" si="289"/>
        <v>0</v>
      </c>
      <c r="AA297" s="53">
        <f t="shared" si="290"/>
        <v>1</v>
      </c>
      <c r="AB297" s="53">
        <f t="shared" si="291"/>
        <v>0</v>
      </c>
      <c r="AC297" s="53">
        <f t="shared" si="292"/>
        <v>0</v>
      </c>
      <c r="AD297" s="53">
        <f t="shared" si="293"/>
        <v>0</v>
      </c>
      <c r="AE297" s="53">
        <f t="shared" si="294"/>
        <v>0</v>
      </c>
      <c r="AF297" s="53">
        <f t="shared" si="295"/>
        <v>0</v>
      </c>
      <c r="AG297" s="53">
        <f t="shared" si="296"/>
        <v>0</v>
      </c>
      <c r="AH297" s="53">
        <f t="shared" si="297"/>
        <v>0</v>
      </c>
      <c r="AI297" s="53">
        <f t="shared" si="298"/>
        <v>1</v>
      </c>
      <c r="AJ297" s="53">
        <f t="shared" si="299"/>
        <v>1</v>
      </c>
      <c r="AK297" s="53">
        <f t="shared" si="300"/>
        <v>1</v>
      </c>
      <c r="AL297" s="53">
        <f t="shared" si="301"/>
        <v>1</v>
      </c>
      <c r="AM297" s="53">
        <f t="shared" si="302"/>
        <v>0</v>
      </c>
      <c r="AN297" s="53">
        <f t="shared" si="303"/>
        <v>1</v>
      </c>
      <c r="AO297" s="53">
        <f t="shared" si="304"/>
        <v>0</v>
      </c>
      <c r="AP297" s="53">
        <f t="shared" si="305"/>
        <v>0</v>
      </c>
      <c r="AQ297" s="53">
        <f t="shared" si="306"/>
        <v>0</v>
      </c>
      <c r="AR297" s="53">
        <f t="shared" si="307"/>
        <v>1</v>
      </c>
      <c r="AS297" s="53"/>
    </row>
    <row r="298" spans="1:45" s="52" customFormat="1" ht="15" x14ac:dyDescent="0.25">
      <c r="A298" s="52">
        <v>30</v>
      </c>
      <c r="B298" s="37" t="s">
        <v>48</v>
      </c>
      <c r="C298" s="37" t="s">
        <v>69</v>
      </c>
      <c r="D298" s="58">
        <v>2</v>
      </c>
      <c r="E298" s="53">
        <f t="shared" si="268"/>
        <v>0</v>
      </c>
      <c r="F298" s="53">
        <f t="shared" si="269"/>
        <v>0</v>
      </c>
      <c r="G298" s="53">
        <f t="shared" si="270"/>
        <v>0</v>
      </c>
      <c r="H298" s="53">
        <f t="shared" si="271"/>
        <v>1</v>
      </c>
      <c r="I298" s="53">
        <f t="shared" si="272"/>
        <v>0</v>
      </c>
      <c r="J298" s="53">
        <f t="shared" si="273"/>
        <v>1</v>
      </c>
      <c r="K298" s="53">
        <f t="shared" si="274"/>
        <v>0</v>
      </c>
      <c r="L298" s="53">
        <f t="shared" si="275"/>
        <v>1</v>
      </c>
      <c r="M298" s="53">
        <f t="shared" si="276"/>
        <v>0</v>
      </c>
      <c r="N298" s="53">
        <f t="shared" si="277"/>
        <v>0</v>
      </c>
      <c r="O298" s="53">
        <f t="shared" si="278"/>
        <v>1</v>
      </c>
      <c r="P298" s="53">
        <f t="shared" si="279"/>
        <v>1</v>
      </c>
      <c r="Q298" s="53">
        <f t="shared" si="280"/>
        <v>0</v>
      </c>
      <c r="R298" s="53">
        <f t="shared" si="281"/>
        <v>0</v>
      </c>
      <c r="S298" s="53">
        <f t="shared" si="282"/>
        <v>0</v>
      </c>
      <c r="T298" s="53">
        <f t="shared" si="283"/>
        <v>0</v>
      </c>
      <c r="U298" s="53">
        <f t="shared" si="284"/>
        <v>0</v>
      </c>
      <c r="V298" s="53">
        <f t="shared" si="285"/>
        <v>0</v>
      </c>
      <c r="W298" s="53">
        <f t="shared" si="286"/>
        <v>0</v>
      </c>
      <c r="X298" s="53">
        <f t="shared" si="287"/>
        <v>0</v>
      </c>
      <c r="Y298" s="53">
        <f t="shared" si="288"/>
        <v>0</v>
      </c>
      <c r="Z298" s="53">
        <f t="shared" si="289"/>
        <v>0</v>
      </c>
      <c r="AA298" s="53">
        <f t="shared" si="290"/>
        <v>1</v>
      </c>
      <c r="AB298" s="53">
        <f t="shared" si="291"/>
        <v>1</v>
      </c>
      <c r="AC298" s="53">
        <f t="shared" si="292"/>
        <v>0</v>
      </c>
      <c r="AD298" s="53">
        <f t="shared" si="293"/>
        <v>0</v>
      </c>
      <c r="AE298" s="53">
        <f t="shared" si="294"/>
        <v>0</v>
      </c>
      <c r="AF298" s="53">
        <f t="shared" si="295"/>
        <v>0</v>
      </c>
      <c r="AG298" s="53">
        <f t="shared" si="296"/>
        <v>0</v>
      </c>
      <c r="AH298" s="53">
        <f t="shared" si="297"/>
        <v>0</v>
      </c>
      <c r="AI298" s="53">
        <f t="shared" si="298"/>
        <v>1</v>
      </c>
      <c r="AJ298" s="53">
        <f t="shared" si="299"/>
        <v>1</v>
      </c>
      <c r="AK298" s="53">
        <f t="shared" si="300"/>
        <v>0</v>
      </c>
      <c r="AL298" s="53">
        <f t="shared" si="301"/>
        <v>1</v>
      </c>
      <c r="AM298" s="53">
        <f t="shared" si="302"/>
        <v>0</v>
      </c>
      <c r="AN298" s="53">
        <f t="shared" si="303"/>
        <v>1</v>
      </c>
      <c r="AO298" s="53">
        <f t="shared" si="304"/>
        <v>1</v>
      </c>
      <c r="AP298" s="53">
        <f t="shared" si="305"/>
        <v>0</v>
      </c>
      <c r="AQ298" s="53">
        <f t="shared" si="306"/>
        <v>0</v>
      </c>
      <c r="AR298" s="53">
        <f t="shared" si="307"/>
        <v>0</v>
      </c>
      <c r="AS298" s="53"/>
    </row>
    <row r="299" spans="1:45" s="52" customFormat="1" ht="15" x14ac:dyDescent="0.25">
      <c r="A299" s="52">
        <v>31</v>
      </c>
      <c r="B299" s="37" t="s">
        <v>48</v>
      </c>
      <c r="C299" s="37" t="s">
        <v>70</v>
      </c>
      <c r="D299" s="58">
        <v>2</v>
      </c>
      <c r="E299" s="53">
        <f t="shared" si="268"/>
        <v>0</v>
      </c>
      <c r="F299" s="53">
        <f t="shared" si="269"/>
        <v>0</v>
      </c>
      <c r="G299" s="53">
        <f t="shared" si="270"/>
        <v>0</v>
      </c>
      <c r="H299" s="53">
        <f t="shared" si="271"/>
        <v>0</v>
      </c>
      <c r="I299" s="53">
        <f t="shared" si="272"/>
        <v>0</v>
      </c>
      <c r="J299" s="53">
        <f t="shared" si="273"/>
        <v>0</v>
      </c>
      <c r="K299" s="53">
        <f t="shared" si="274"/>
        <v>0</v>
      </c>
      <c r="L299" s="53">
        <f t="shared" si="275"/>
        <v>0</v>
      </c>
      <c r="M299" s="53">
        <f t="shared" si="276"/>
        <v>0</v>
      </c>
      <c r="N299" s="53">
        <f t="shared" si="277"/>
        <v>0</v>
      </c>
      <c r="O299" s="53">
        <f t="shared" si="278"/>
        <v>1</v>
      </c>
      <c r="P299" s="53">
        <f t="shared" si="279"/>
        <v>0</v>
      </c>
      <c r="Q299" s="53">
        <f t="shared" si="280"/>
        <v>0</v>
      </c>
      <c r="R299" s="53">
        <f t="shared" si="281"/>
        <v>0</v>
      </c>
      <c r="S299" s="53">
        <f t="shared" si="282"/>
        <v>1</v>
      </c>
      <c r="T299" s="53">
        <f t="shared" si="283"/>
        <v>0</v>
      </c>
      <c r="U299" s="53">
        <f t="shared" si="284"/>
        <v>0</v>
      </c>
      <c r="V299" s="53">
        <f t="shared" si="285"/>
        <v>0</v>
      </c>
      <c r="W299" s="53">
        <f t="shared" si="286"/>
        <v>0</v>
      </c>
      <c r="X299" s="53">
        <f t="shared" si="287"/>
        <v>0</v>
      </c>
      <c r="Y299" s="53">
        <f t="shared" si="288"/>
        <v>0</v>
      </c>
      <c r="Z299" s="53">
        <f t="shared" si="289"/>
        <v>0</v>
      </c>
      <c r="AA299" s="53">
        <f t="shared" si="290"/>
        <v>0</v>
      </c>
      <c r="AB299" s="53">
        <f t="shared" si="291"/>
        <v>0</v>
      </c>
      <c r="AC299" s="53">
        <f t="shared" si="292"/>
        <v>0</v>
      </c>
      <c r="AD299" s="53">
        <f t="shared" si="293"/>
        <v>0</v>
      </c>
      <c r="AE299" s="53">
        <f t="shared" si="294"/>
        <v>0</v>
      </c>
      <c r="AF299" s="53">
        <f t="shared" si="295"/>
        <v>0</v>
      </c>
      <c r="AG299" s="53">
        <f t="shared" si="296"/>
        <v>0</v>
      </c>
      <c r="AH299" s="53">
        <f t="shared" si="297"/>
        <v>0</v>
      </c>
      <c r="AI299" s="53">
        <f t="shared" si="298"/>
        <v>0</v>
      </c>
      <c r="AJ299" s="53">
        <f t="shared" si="299"/>
        <v>1</v>
      </c>
      <c r="AK299" s="53">
        <f t="shared" si="300"/>
        <v>1</v>
      </c>
      <c r="AL299" s="53">
        <f t="shared" si="301"/>
        <v>1</v>
      </c>
      <c r="AM299" s="53">
        <f t="shared" si="302"/>
        <v>0</v>
      </c>
      <c r="AN299" s="53">
        <f t="shared" si="303"/>
        <v>1</v>
      </c>
      <c r="AO299" s="53">
        <f t="shared" si="304"/>
        <v>0</v>
      </c>
      <c r="AP299" s="53">
        <f t="shared" si="305"/>
        <v>0</v>
      </c>
      <c r="AQ299" s="53">
        <f t="shared" si="306"/>
        <v>0</v>
      </c>
      <c r="AR299" s="53">
        <f t="shared" si="307"/>
        <v>0</v>
      </c>
      <c r="AS299" s="53"/>
    </row>
    <row r="300" spans="1:45" s="52" customFormat="1" ht="15" x14ac:dyDescent="0.25">
      <c r="A300" s="52">
        <v>32</v>
      </c>
      <c r="B300" s="37" t="s">
        <v>48</v>
      </c>
      <c r="C300" s="37" t="s">
        <v>71</v>
      </c>
      <c r="D300" s="58">
        <v>2</v>
      </c>
      <c r="E300" s="53">
        <f t="shared" si="268"/>
        <v>1</v>
      </c>
      <c r="F300" s="53">
        <f t="shared" si="269"/>
        <v>0</v>
      </c>
      <c r="G300" s="53">
        <f t="shared" si="270"/>
        <v>0</v>
      </c>
      <c r="H300" s="53">
        <f t="shared" si="271"/>
        <v>0</v>
      </c>
      <c r="I300" s="53">
        <f t="shared" si="272"/>
        <v>0</v>
      </c>
      <c r="J300" s="53">
        <f t="shared" si="273"/>
        <v>1</v>
      </c>
      <c r="K300" s="53">
        <f t="shared" si="274"/>
        <v>0</v>
      </c>
      <c r="L300" s="53">
        <f t="shared" si="275"/>
        <v>0</v>
      </c>
      <c r="M300" s="53">
        <f t="shared" si="276"/>
        <v>1</v>
      </c>
      <c r="N300" s="53">
        <f t="shared" si="277"/>
        <v>0</v>
      </c>
      <c r="O300" s="53">
        <f t="shared" si="278"/>
        <v>0</v>
      </c>
      <c r="P300" s="53">
        <f t="shared" si="279"/>
        <v>0</v>
      </c>
      <c r="Q300" s="53">
        <f t="shared" si="280"/>
        <v>0</v>
      </c>
      <c r="R300" s="53">
        <f t="shared" si="281"/>
        <v>1</v>
      </c>
      <c r="S300" s="53">
        <f t="shared" si="282"/>
        <v>0</v>
      </c>
      <c r="T300" s="53">
        <f t="shared" si="283"/>
        <v>1</v>
      </c>
      <c r="U300" s="53">
        <f t="shared" si="284"/>
        <v>1</v>
      </c>
      <c r="V300" s="53">
        <f t="shared" si="285"/>
        <v>0</v>
      </c>
      <c r="W300" s="53">
        <f t="shared" si="286"/>
        <v>0</v>
      </c>
      <c r="X300" s="53">
        <f t="shared" si="287"/>
        <v>0</v>
      </c>
      <c r="Y300" s="53">
        <f t="shared" si="288"/>
        <v>0</v>
      </c>
      <c r="Z300" s="53">
        <f t="shared" si="289"/>
        <v>0</v>
      </c>
      <c r="AA300" s="53">
        <f t="shared" si="290"/>
        <v>1</v>
      </c>
      <c r="AB300" s="53">
        <f t="shared" si="291"/>
        <v>0</v>
      </c>
      <c r="AC300" s="53">
        <f t="shared" si="292"/>
        <v>0</v>
      </c>
      <c r="AD300" s="53">
        <f t="shared" si="293"/>
        <v>0</v>
      </c>
      <c r="AE300" s="53">
        <f t="shared" si="294"/>
        <v>0</v>
      </c>
      <c r="AF300" s="53">
        <f t="shared" si="295"/>
        <v>0</v>
      </c>
      <c r="AG300" s="53">
        <f t="shared" si="296"/>
        <v>1</v>
      </c>
      <c r="AH300" s="53">
        <f t="shared" si="297"/>
        <v>0</v>
      </c>
      <c r="AI300" s="53">
        <f t="shared" si="298"/>
        <v>0</v>
      </c>
      <c r="AJ300" s="53">
        <f t="shared" si="299"/>
        <v>1</v>
      </c>
      <c r="AK300" s="53">
        <f t="shared" si="300"/>
        <v>1</v>
      </c>
      <c r="AL300" s="53">
        <f t="shared" si="301"/>
        <v>1</v>
      </c>
      <c r="AM300" s="53">
        <f t="shared" si="302"/>
        <v>0</v>
      </c>
      <c r="AN300" s="53">
        <f t="shared" si="303"/>
        <v>1</v>
      </c>
      <c r="AO300" s="53">
        <f t="shared" si="304"/>
        <v>0</v>
      </c>
      <c r="AP300" s="53">
        <f t="shared" si="305"/>
        <v>0</v>
      </c>
      <c r="AQ300" s="53">
        <f t="shared" si="306"/>
        <v>0</v>
      </c>
      <c r="AR300" s="53">
        <f t="shared" si="307"/>
        <v>0</v>
      </c>
      <c r="AS300" s="53"/>
    </row>
    <row r="301" spans="1:45" s="52" customFormat="1" ht="15" x14ac:dyDescent="0.25">
      <c r="A301" s="52">
        <v>33</v>
      </c>
      <c r="B301" s="37" t="s">
        <v>47</v>
      </c>
      <c r="C301" s="37" t="s">
        <v>72</v>
      </c>
      <c r="D301" s="58">
        <v>2</v>
      </c>
      <c r="E301" s="53">
        <f t="shared" si="268"/>
        <v>0</v>
      </c>
      <c r="F301" s="53">
        <f t="shared" si="269"/>
        <v>0</v>
      </c>
      <c r="G301" s="53">
        <f t="shared" si="270"/>
        <v>0</v>
      </c>
      <c r="H301" s="53">
        <f t="shared" si="271"/>
        <v>0</v>
      </c>
      <c r="I301" s="53">
        <f t="shared" si="272"/>
        <v>0</v>
      </c>
      <c r="J301" s="53">
        <f t="shared" si="273"/>
        <v>1</v>
      </c>
      <c r="K301" s="53">
        <f t="shared" si="274"/>
        <v>0</v>
      </c>
      <c r="L301" s="53">
        <f t="shared" si="275"/>
        <v>0</v>
      </c>
      <c r="M301" s="53">
        <f t="shared" si="276"/>
        <v>0</v>
      </c>
      <c r="N301" s="53">
        <f t="shared" si="277"/>
        <v>0</v>
      </c>
      <c r="O301" s="53">
        <f t="shared" si="278"/>
        <v>1</v>
      </c>
      <c r="P301" s="53">
        <f t="shared" si="279"/>
        <v>1</v>
      </c>
      <c r="Q301" s="53">
        <f t="shared" si="280"/>
        <v>0</v>
      </c>
      <c r="R301" s="53">
        <f t="shared" si="281"/>
        <v>0</v>
      </c>
      <c r="S301" s="53">
        <f t="shared" si="282"/>
        <v>0</v>
      </c>
      <c r="T301" s="53">
        <f t="shared" si="283"/>
        <v>0</v>
      </c>
      <c r="U301" s="53">
        <f t="shared" si="284"/>
        <v>0</v>
      </c>
      <c r="V301" s="53">
        <f t="shared" si="285"/>
        <v>0</v>
      </c>
      <c r="W301" s="53">
        <f t="shared" si="286"/>
        <v>0</v>
      </c>
      <c r="X301" s="53">
        <f t="shared" si="287"/>
        <v>0</v>
      </c>
      <c r="Y301" s="53">
        <f t="shared" si="288"/>
        <v>0</v>
      </c>
      <c r="Z301" s="53">
        <f t="shared" si="289"/>
        <v>1</v>
      </c>
      <c r="AA301" s="53">
        <f t="shared" si="290"/>
        <v>1</v>
      </c>
      <c r="AB301" s="53">
        <f t="shared" si="291"/>
        <v>0</v>
      </c>
      <c r="AC301" s="53">
        <f t="shared" si="292"/>
        <v>0</v>
      </c>
      <c r="AD301" s="53">
        <f t="shared" si="293"/>
        <v>0</v>
      </c>
      <c r="AE301" s="53">
        <f t="shared" si="294"/>
        <v>0</v>
      </c>
      <c r="AF301" s="53">
        <f t="shared" si="295"/>
        <v>0</v>
      </c>
      <c r="AG301" s="53">
        <f t="shared" si="296"/>
        <v>0</v>
      </c>
      <c r="AH301" s="53">
        <f t="shared" si="297"/>
        <v>0</v>
      </c>
      <c r="AI301" s="53">
        <f t="shared" si="298"/>
        <v>1</v>
      </c>
      <c r="AJ301" s="53">
        <f t="shared" si="299"/>
        <v>1</v>
      </c>
      <c r="AK301" s="53">
        <f t="shared" si="300"/>
        <v>0</v>
      </c>
      <c r="AL301" s="53">
        <f t="shared" si="301"/>
        <v>1</v>
      </c>
      <c r="AM301" s="53">
        <f t="shared" si="302"/>
        <v>0</v>
      </c>
      <c r="AN301" s="53">
        <f t="shared" si="303"/>
        <v>1</v>
      </c>
      <c r="AO301" s="53">
        <f t="shared" si="304"/>
        <v>0</v>
      </c>
      <c r="AP301" s="53">
        <f t="shared" si="305"/>
        <v>0</v>
      </c>
      <c r="AQ301" s="53">
        <f t="shared" si="306"/>
        <v>0</v>
      </c>
      <c r="AR301" s="53">
        <f t="shared" si="307"/>
        <v>0</v>
      </c>
      <c r="AS301" s="53"/>
    </row>
    <row r="302" spans="1:45" s="52" customFormat="1" ht="15" x14ac:dyDescent="0.25">
      <c r="A302" s="52">
        <v>34</v>
      </c>
      <c r="B302" s="37" t="s">
        <v>48</v>
      </c>
      <c r="C302" s="37" t="s">
        <v>73</v>
      </c>
      <c r="D302" s="58">
        <v>2</v>
      </c>
      <c r="E302" s="53">
        <f t="shared" si="268"/>
        <v>0</v>
      </c>
      <c r="F302" s="53">
        <f t="shared" si="269"/>
        <v>0</v>
      </c>
      <c r="G302" s="53">
        <f t="shared" si="270"/>
        <v>0</v>
      </c>
      <c r="H302" s="53">
        <f t="shared" si="271"/>
        <v>0</v>
      </c>
      <c r="I302" s="53">
        <f t="shared" si="272"/>
        <v>0</v>
      </c>
      <c r="J302" s="53">
        <f t="shared" si="273"/>
        <v>1</v>
      </c>
      <c r="K302" s="53">
        <f t="shared" si="274"/>
        <v>0</v>
      </c>
      <c r="L302" s="53">
        <f t="shared" si="275"/>
        <v>0</v>
      </c>
      <c r="M302" s="53">
        <f t="shared" si="276"/>
        <v>0</v>
      </c>
      <c r="N302" s="53">
        <f t="shared" si="277"/>
        <v>0</v>
      </c>
      <c r="O302" s="53">
        <f t="shared" si="278"/>
        <v>0</v>
      </c>
      <c r="P302" s="53">
        <f t="shared" si="279"/>
        <v>1</v>
      </c>
      <c r="Q302" s="53">
        <f t="shared" si="280"/>
        <v>0</v>
      </c>
      <c r="R302" s="53">
        <f t="shared" si="281"/>
        <v>0</v>
      </c>
      <c r="S302" s="53">
        <f t="shared" si="282"/>
        <v>0</v>
      </c>
      <c r="T302" s="53">
        <f t="shared" si="283"/>
        <v>0</v>
      </c>
      <c r="U302" s="53">
        <f t="shared" si="284"/>
        <v>0</v>
      </c>
      <c r="V302" s="53">
        <f t="shared" si="285"/>
        <v>1</v>
      </c>
      <c r="W302" s="53">
        <f t="shared" si="286"/>
        <v>0</v>
      </c>
      <c r="X302" s="53">
        <f t="shared" si="287"/>
        <v>0</v>
      </c>
      <c r="Y302" s="53">
        <f t="shared" si="288"/>
        <v>0</v>
      </c>
      <c r="Z302" s="53">
        <f t="shared" si="289"/>
        <v>0</v>
      </c>
      <c r="AA302" s="53">
        <f t="shared" si="290"/>
        <v>1</v>
      </c>
      <c r="AB302" s="53">
        <f t="shared" si="291"/>
        <v>0</v>
      </c>
      <c r="AC302" s="53">
        <f t="shared" si="292"/>
        <v>1</v>
      </c>
      <c r="AD302" s="53">
        <f t="shared" si="293"/>
        <v>0</v>
      </c>
      <c r="AE302" s="53">
        <f t="shared" si="294"/>
        <v>0</v>
      </c>
      <c r="AF302" s="53">
        <f t="shared" si="295"/>
        <v>0</v>
      </c>
      <c r="AG302" s="53">
        <f t="shared" si="296"/>
        <v>1</v>
      </c>
      <c r="AH302" s="53">
        <f t="shared" si="297"/>
        <v>0</v>
      </c>
      <c r="AI302" s="53">
        <f t="shared" si="298"/>
        <v>1</v>
      </c>
      <c r="AJ302" s="53">
        <f t="shared" si="299"/>
        <v>1</v>
      </c>
      <c r="AK302" s="53">
        <f t="shared" si="300"/>
        <v>0</v>
      </c>
      <c r="AL302" s="53">
        <f t="shared" si="301"/>
        <v>1</v>
      </c>
      <c r="AM302" s="53">
        <f t="shared" si="302"/>
        <v>0</v>
      </c>
      <c r="AN302" s="53">
        <f t="shared" si="303"/>
        <v>1</v>
      </c>
      <c r="AO302" s="53">
        <f t="shared" si="304"/>
        <v>0</v>
      </c>
      <c r="AP302" s="53">
        <f t="shared" si="305"/>
        <v>0</v>
      </c>
      <c r="AQ302" s="53">
        <f t="shared" si="306"/>
        <v>0</v>
      </c>
      <c r="AR302" s="53">
        <f t="shared" si="307"/>
        <v>0</v>
      </c>
      <c r="AS302" s="53"/>
    </row>
    <row r="303" spans="1:45" s="52" customFormat="1" ht="15" x14ac:dyDescent="0.25">
      <c r="A303" s="52">
        <v>35</v>
      </c>
      <c r="B303" s="37" t="s">
        <v>48</v>
      </c>
      <c r="C303" s="37" t="s">
        <v>74</v>
      </c>
      <c r="D303" s="58">
        <v>2</v>
      </c>
      <c r="E303" s="53">
        <f t="shared" si="268"/>
        <v>0</v>
      </c>
      <c r="F303" s="53">
        <f t="shared" si="269"/>
        <v>0</v>
      </c>
      <c r="G303" s="53">
        <f t="shared" si="270"/>
        <v>0</v>
      </c>
      <c r="H303" s="53">
        <f t="shared" si="271"/>
        <v>0</v>
      </c>
      <c r="I303" s="53">
        <f t="shared" si="272"/>
        <v>0</v>
      </c>
      <c r="J303" s="53">
        <f t="shared" si="273"/>
        <v>1</v>
      </c>
      <c r="K303" s="53">
        <f t="shared" si="274"/>
        <v>0</v>
      </c>
      <c r="L303" s="53">
        <f t="shared" si="275"/>
        <v>0</v>
      </c>
      <c r="M303" s="53">
        <f t="shared" si="276"/>
        <v>0</v>
      </c>
      <c r="N303" s="53">
        <f t="shared" si="277"/>
        <v>0</v>
      </c>
      <c r="O303" s="53">
        <f t="shared" si="278"/>
        <v>1</v>
      </c>
      <c r="P303" s="53">
        <f t="shared" si="279"/>
        <v>1</v>
      </c>
      <c r="Q303" s="53">
        <f t="shared" si="280"/>
        <v>0</v>
      </c>
      <c r="R303" s="53">
        <f t="shared" si="281"/>
        <v>0</v>
      </c>
      <c r="S303" s="53">
        <f t="shared" si="282"/>
        <v>0</v>
      </c>
      <c r="T303" s="53">
        <f t="shared" si="283"/>
        <v>0</v>
      </c>
      <c r="U303" s="53">
        <f t="shared" si="284"/>
        <v>0</v>
      </c>
      <c r="V303" s="53">
        <f t="shared" si="285"/>
        <v>0</v>
      </c>
      <c r="W303" s="53">
        <f t="shared" si="286"/>
        <v>0</v>
      </c>
      <c r="X303" s="53">
        <f t="shared" si="287"/>
        <v>0</v>
      </c>
      <c r="Y303" s="53">
        <f t="shared" si="288"/>
        <v>0</v>
      </c>
      <c r="Z303" s="53">
        <f t="shared" si="289"/>
        <v>0</v>
      </c>
      <c r="AA303" s="53">
        <f t="shared" si="290"/>
        <v>1</v>
      </c>
      <c r="AB303" s="53">
        <f t="shared" si="291"/>
        <v>0</v>
      </c>
      <c r="AC303" s="53">
        <f t="shared" si="292"/>
        <v>1</v>
      </c>
      <c r="AD303" s="53">
        <f t="shared" si="293"/>
        <v>0</v>
      </c>
      <c r="AE303" s="53">
        <f t="shared" si="294"/>
        <v>0</v>
      </c>
      <c r="AF303" s="53">
        <f t="shared" si="295"/>
        <v>0</v>
      </c>
      <c r="AG303" s="53">
        <f t="shared" si="296"/>
        <v>1</v>
      </c>
      <c r="AH303" s="53">
        <f t="shared" si="297"/>
        <v>0</v>
      </c>
      <c r="AI303" s="53">
        <f t="shared" si="298"/>
        <v>1</v>
      </c>
      <c r="AJ303" s="53">
        <f t="shared" si="299"/>
        <v>1</v>
      </c>
      <c r="AK303" s="53">
        <f t="shared" si="300"/>
        <v>1</v>
      </c>
      <c r="AL303" s="53">
        <f t="shared" si="301"/>
        <v>1</v>
      </c>
      <c r="AM303" s="53">
        <f t="shared" si="302"/>
        <v>0</v>
      </c>
      <c r="AN303" s="53">
        <f t="shared" si="303"/>
        <v>1</v>
      </c>
      <c r="AO303" s="53">
        <f t="shared" si="304"/>
        <v>1</v>
      </c>
      <c r="AP303" s="53">
        <f t="shared" si="305"/>
        <v>1</v>
      </c>
      <c r="AQ303" s="53">
        <f t="shared" si="306"/>
        <v>0</v>
      </c>
      <c r="AR303" s="53">
        <f t="shared" si="307"/>
        <v>0</v>
      </c>
      <c r="AS303" s="53"/>
    </row>
    <row r="304" spans="1:45" s="52" customFormat="1" ht="15" x14ac:dyDescent="0.25">
      <c r="A304" s="52">
        <v>36</v>
      </c>
      <c r="B304" s="37" t="s">
        <v>48</v>
      </c>
      <c r="C304" s="37" t="s">
        <v>75</v>
      </c>
      <c r="D304" s="58">
        <v>2</v>
      </c>
      <c r="E304" s="53">
        <f t="shared" si="268"/>
        <v>0</v>
      </c>
      <c r="F304" s="53">
        <f t="shared" si="269"/>
        <v>0</v>
      </c>
      <c r="G304" s="53">
        <f t="shared" si="270"/>
        <v>0</v>
      </c>
      <c r="H304" s="53">
        <f t="shared" si="271"/>
        <v>0</v>
      </c>
      <c r="I304" s="53">
        <f t="shared" si="272"/>
        <v>0</v>
      </c>
      <c r="J304" s="53">
        <f t="shared" si="273"/>
        <v>0</v>
      </c>
      <c r="K304" s="53">
        <f t="shared" si="274"/>
        <v>0</v>
      </c>
      <c r="L304" s="53">
        <f t="shared" si="275"/>
        <v>0</v>
      </c>
      <c r="M304" s="53">
        <f t="shared" si="276"/>
        <v>0</v>
      </c>
      <c r="N304" s="53">
        <f t="shared" si="277"/>
        <v>0</v>
      </c>
      <c r="O304" s="53">
        <f t="shared" si="278"/>
        <v>1</v>
      </c>
      <c r="P304" s="53">
        <f t="shared" si="279"/>
        <v>1</v>
      </c>
      <c r="Q304" s="53">
        <f t="shared" si="280"/>
        <v>0</v>
      </c>
      <c r="R304" s="53">
        <f t="shared" si="281"/>
        <v>0</v>
      </c>
      <c r="S304" s="53">
        <f t="shared" si="282"/>
        <v>0</v>
      </c>
      <c r="T304" s="53">
        <f t="shared" si="283"/>
        <v>0</v>
      </c>
      <c r="U304" s="53">
        <f t="shared" si="284"/>
        <v>0</v>
      </c>
      <c r="V304" s="53">
        <f t="shared" si="285"/>
        <v>0</v>
      </c>
      <c r="W304" s="53">
        <f t="shared" si="286"/>
        <v>0</v>
      </c>
      <c r="X304" s="53">
        <f t="shared" si="287"/>
        <v>1</v>
      </c>
      <c r="Y304" s="53">
        <f t="shared" si="288"/>
        <v>0</v>
      </c>
      <c r="Z304" s="53">
        <f t="shared" si="289"/>
        <v>0</v>
      </c>
      <c r="AA304" s="53">
        <f t="shared" si="290"/>
        <v>0</v>
      </c>
      <c r="AB304" s="53">
        <f t="shared" si="291"/>
        <v>1</v>
      </c>
      <c r="AC304" s="53">
        <f t="shared" si="292"/>
        <v>0</v>
      </c>
      <c r="AD304" s="53">
        <f t="shared" si="293"/>
        <v>0</v>
      </c>
      <c r="AE304" s="53">
        <f t="shared" si="294"/>
        <v>0</v>
      </c>
      <c r="AF304" s="53">
        <f t="shared" si="295"/>
        <v>0</v>
      </c>
      <c r="AG304" s="53">
        <f t="shared" si="296"/>
        <v>1</v>
      </c>
      <c r="AH304" s="53">
        <f t="shared" si="297"/>
        <v>1</v>
      </c>
      <c r="AI304" s="53">
        <f t="shared" si="298"/>
        <v>1</v>
      </c>
      <c r="AJ304" s="53">
        <f t="shared" si="299"/>
        <v>1</v>
      </c>
      <c r="AK304" s="53">
        <f t="shared" si="300"/>
        <v>1</v>
      </c>
      <c r="AL304" s="53">
        <f t="shared" si="301"/>
        <v>1</v>
      </c>
      <c r="AM304" s="53">
        <f t="shared" si="302"/>
        <v>0</v>
      </c>
      <c r="AN304" s="53">
        <f t="shared" si="303"/>
        <v>1</v>
      </c>
      <c r="AO304" s="53">
        <f t="shared" si="304"/>
        <v>0</v>
      </c>
      <c r="AP304" s="53">
        <f t="shared" si="305"/>
        <v>0</v>
      </c>
      <c r="AQ304" s="53">
        <f t="shared" si="306"/>
        <v>1</v>
      </c>
      <c r="AR304" s="53">
        <f t="shared" si="307"/>
        <v>0</v>
      </c>
      <c r="AS304" s="53"/>
    </row>
    <row r="305" spans="1:45" s="52" customFormat="1" ht="15" x14ac:dyDescent="0.25">
      <c r="A305" s="52">
        <v>37</v>
      </c>
      <c r="B305" s="37" t="s">
        <v>48</v>
      </c>
      <c r="C305" s="37" t="s">
        <v>76</v>
      </c>
      <c r="D305" s="58">
        <v>2</v>
      </c>
      <c r="E305" s="53">
        <f t="shared" si="268"/>
        <v>0</v>
      </c>
      <c r="F305" s="53">
        <f t="shared" si="269"/>
        <v>0</v>
      </c>
      <c r="G305" s="53">
        <f t="shared" si="270"/>
        <v>0</v>
      </c>
      <c r="H305" s="53">
        <f t="shared" si="271"/>
        <v>1</v>
      </c>
      <c r="I305" s="53">
        <f t="shared" si="272"/>
        <v>0</v>
      </c>
      <c r="J305" s="53">
        <f t="shared" si="273"/>
        <v>1</v>
      </c>
      <c r="K305" s="53">
        <f t="shared" si="274"/>
        <v>0</v>
      </c>
      <c r="L305" s="53">
        <f t="shared" si="275"/>
        <v>0</v>
      </c>
      <c r="M305" s="53">
        <f t="shared" si="276"/>
        <v>0</v>
      </c>
      <c r="N305" s="53">
        <f t="shared" si="277"/>
        <v>0</v>
      </c>
      <c r="O305" s="53">
        <f t="shared" si="278"/>
        <v>1</v>
      </c>
      <c r="P305" s="53">
        <f t="shared" si="279"/>
        <v>0</v>
      </c>
      <c r="Q305" s="53">
        <f t="shared" si="280"/>
        <v>0</v>
      </c>
      <c r="R305" s="53">
        <f t="shared" si="281"/>
        <v>0</v>
      </c>
      <c r="S305" s="53">
        <f t="shared" si="282"/>
        <v>0</v>
      </c>
      <c r="T305" s="53">
        <f t="shared" si="283"/>
        <v>0</v>
      </c>
      <c r="U305" s="53">
        <f t="shared" si="284"/>
        <v>0</v>
      </c>
      <c r="V305" s="53">
        <f t="shared" si="285"/>
        <v>1</v>
      </c>
      <c r="W305" s="53">
        <f t="shared" si="286"/>
        <v>0</v>
      </c>
      <c r="X305" s="53">
        <f t="shared" si="287"/>
        <v>1</v>
      </c>
      <c r="Y305" s="53">
        <f t="shared" si="288"/>
        <v>0</v>
      </c>
      <c r="Z305" s="53">
        <f t="shared" si="289"/>
        <v>0</v>
      </c>
      <c r="AA305" s="53">
        <f t="shared" si="290"/>
        <v>1</v>
      </c>
      <c r="AB305" s="53">
        <f t="shared" si="291"/>
        <v>0</v>
      </c>
      <c r="AC305" s="53">
        <f t="shared" si="292"/>
        <v>1</v>
      </c>
      <c r="AD305" s="53">
        <f t="shared" si="293"/>
        <v>0</v>
      </c>
      <c r="AE305" s="53">
        <f t="shared" si="294"/>
        <v>0</v>
      </c>
      <c r="AF305" s="53">
        <f t="shared" si="295"/>
        <v>0</v>
      </c>
      <c r="AG305" s="53">
        <f t="shared" si="296"/>
        <v>1</v>
      </c>
      <c r="AH305" s="53">
        <f t="shared" si="297"/>
        <v>0</v>
      </c>
      <c r="AI305" s="53">
        <f t="shared" si="298"/>
        <v>1</v>
      </c>
      <c r="AJ305" s="53">
        <f t="shared" si="299"/>
        <v>1</v>
      </c>
      <c r="AK305" s="53">
        <f t="shared" si="300"/>
        <v>0</v>
      </c>
      <c r="AL305" s="53">
        <f t="shared" si="301"/>
        <v>1</v>
      </c>
      <c r="AM305" s="53">
        <f t="shared" si="302"/>
        <v>0</v>
      </c>
      <c r="AN305" s="53">
        <f t="shared" si="303"/>
        <v>1</v>
      </c>
      <c r="AO305" s="53">
        <f t="shared" si="304"/>
        <v>0</v>
      </c>
      <c r="AP305" s="53">
        <f t="shared" si="305"/>
        <v>0</v>
      </c>
      <c r="AQ305" s="53">
        <f t="shared" si="306"/>
        <v>0</v>
      </c>
      <c r="AR305" s="53">
        <f t="shared" si="307"/>
        <v>0</v>
      </c>
      <c r="AS305" s="53"/>
    </row>
    <row r="306" spans="1:45" s="52" customFormat="1" ht="15" x14ac:dyDescent="0.25">
      <c r="A306" s="52">
        <v>38</v>
      </c>
      <c r="B306" s="37" t="s">
        <v>48</v>
      </c>
      <c r="C306" s="37" t="s">
        <v>77</v>
      </c>
      <c r="D306" s="58">
        <v>2</v>
      </c>
      <c r="E306" s="53">
        <f t="shared" si="268"/>
        <v>0</v>
      </c>
      <c r="F306" s="53">
        <f t="shared" si="269"/>
        <v>0</v>
      </c>
      <c r="G306" s="53">
        <f t="shared" si="270"/>
        <v>0</v>
      </c>
      <c r="H306" s="53">
        <f t="shared" si="271"/>
        <v>0</v>
      </c>
      <c r="I306" s="53">
        <f t="shared" si="272"/>
        <v>1</v>
      </c>
      <c r="J306" s="53">
        <f t="shared" si="273"/>
        <v>1</v>
      </c>
      <c r="K306" s="53">
        <f t="shared" si="274"/>
        <v>0</v>
      </c>
      <c r="L306" s="53">
        <f t="shared" si="275"/>
        <v>0</v>
      </c>
      <c r="M306" s="53">
        <f t="shared" si="276"/>
        <v>0</v>
      </c>
      <c r="N306" s="53">
        <f t="shared" si="277"/>
        <v>0</v>
      </c>
      <c r="O306" s="53">
        <f t="shared" si="278"/>
        <v>1</v>
      </c>
      <c r="P306" s="53">
        <f t="shared" si="279"/>
        <v>1</v>
      </c>
      <c r="Q306" s="53">
        <f t="shared" si="280"/>
        <v>0</v>
      </c>
      <c r="R306" s="53">
        <f t="shared" si="281"/>
        <v>0</v>
      </c>
      <c r="S306" s="53">
        <f t="shared" si="282"/>
        <v>0</v>
      </c>
      <c r="T306" s="53">
        <f t="shared" si="283"/>
        <v>1</v>
      </c>
      <c r="U306" s="53">
        <f t="shared" si="284"/>
        <v>1</v>
      </c>
      <c r="V306" s="53">
        <f t="shared" si="285"/>
        <v>0</v>
      </c>
      <c r="W306" s="53">
        <f t="shared" si="286"/>
        <v>0</v>
      </c>
      <c r="X306" s="53">
        <f t="shared" si="287"/>
        <v>1</v>
      </c>
      <c r="Y306" s="53">
        <f t="shared" si="288"/>
        <v>0</v>
      </c>
      <c r="Z306" s="53">
        <f t="shared" si="289"/>
        <v>0</v>
      </c>
      <c r="AA306" s="53">
        <f t="shared" si="290"/>
        <v>1</v>
      </c>
      <c r="AB306" s="53">
        <f t="shared" si="291"/>
        <v>0</v>
      </c>
      <c r="AC306" s="53">
        <f t="shared" si="292"/>
        <v>0</v>
      </c>
      <c r="AD306" s="53">
        <f t="shared" si="293"/>
        <v>0</v>
      </c>
      <c r="AE306" s="53">
        <f t="shared" si="294"/>
        <v>0</v>
      </c>
      <c r="AF306" s="53">
        <f t="shared" si="295"/>
        <v>0</v>
      </c>
      <c r="AG306" s="53">
        <f t="shared" si="296"/>
        <v>1</v>
      </c>
      <c r="AH306" s="53">
        <f t="shared" si="297"/>
        <v>0</v>
      </c>
      <c r="AI306" s="53">
        <f t="shared" si="298"/>
        <v>1</v>
      </c>
      <c r="AJ306" s="53">
        <f t="shared" si="299"/>
        <v>1</v>
      </c>
      <c r="AK306" s="53">
        <f t="shared" si="300"/>
        <v>1</v>
      </c>
      <c r="AL306" s="53">
        <f t="shared" si="301"/>
        <v>1</v>
      </c>
      <c r="AM306" s="53">
        <f t="shared" si="302"/>
        <v>0</v>
      </c>
      <c r="AN306" s="53">
        <f t="shared" si="303"/>
        <v>1</v>
      </c>
      <c r="AO306" s="53">
        <f t="shared" si="304"/>
        <v>0</v>
      </c>
      <c r="AP306" s="53">
        <f t="shared" si="305"/>
        <v>0</v>
      </c>
      <c r="AQ306" s="53">
        <f t="shared" si="306"/>
        <v>1</v>
      </c>
      <c r="AR306" s="53">
        <f t="shared" si="307"/>
        <v>0</v>
      </c>
      <c r="AS306" s="53"/>
    </row>
    <row r="307" spans="1:45" s="52" customFormat="1" ht="15" x14ac:dyDescent="0.25">
      <c r="A307" s="52">
        <v>39</v>
      </c>
      <c r="B307" s="37" t="s">
        <v>48</v>
      </c>
      <c r="C307" s="37" t="s">
        <v>78</v>
      </c>
      <c r="D307" s="58">
        <v>2</v>
      </c>
      <c r="E307" s="53">
        <f t="shared" si="268"/>
        <v>0</v>
      </c>
      <c r="F307" s="53">
        <f t="shared" si="269"/>
        <v>0</v>
      </c>
      <c r="G307" s="53">
        <f t="shared" si="270"/>
        <v>1</v>
      </c>
      <c r="H307" s="53">
        <f t="shared" si="271"/>
        <v>0</v>
      </c>
      <c r="I307" s="53">
        <f t="shared" si="272"/>
        <v>0</v>
      </c>
      <c r="J307" s="53">
        <f t="shared" si="273"/>
        <v>1</v>
      </c>
      <c r="K307" s="53">
        <f t="shared" si="274"/>
        <v>0</v>
      </c>
      <c r="L307" s="53">
        <f t="shared" si="275"/>
        <v>0</v>
      </c>
      <c r="M307" s="53">
        <f t="shared" si="276"/>
        <v>0</v>
      </c>
      <c r="N307" s="53">
        <f t="shared" si="277"/>
        <v>1</v>
      </c>
      <c r="O307" s="53">
        <f t="shared" si="278"/>
        <v>0</v>
      </c>
      <c r="P307" s="53">
        <f t="shared" si="279"/>
        <v>1</v>
      </c>
      <c r="Q307" s="53">
        <f t="shared" si="280"/>
        <v>0</v>
      </c>
      <c r="R307" s="53">
        <f t="shared" si="281"/>
        <v>0</v>
      </c>
      <c r="S307" s="53">
        <f t="shared" si="282"/>
        <v>0</v>
      </c>
      <c r="T307" s="53">
        <f t="shared" si="283"/>
        <v>0</v>
      </c>
      <c r="U307" s="53">
        <f t="shared" si="284"/>
        <v>0</v>
      </c>
      <c r="V307" s="53">
        <f t="shared" si="285"/>
        <v>0</v>
      </c>
      <c r="W307" s="53">
        <f t="shared" si="286"/>
        <v>0</v>
      </c>
      <c r="X307" s="53">
        <f t="shared" si="287"/>
        <v>0</v>
      </c>
      <c r="Y307" s="53">
        <f t="shared" si="288"/>
        <v>0</v>
      </c>
      <c r="Z307" s="53">
        <f t="shared" si="289"/>
        <v>0</v>
      </c>
      <c r="AA307" s="53">
        <f t="shared" si="290"/>
        <v>1</v>
      </c>
      <c r="AB307" s="53">
        <f t="shared" si="291"/>
        <v>0</v>
      </c>
      <c r="AC307" s="53">
        <f t="shared" si="292"/>
        <v>0</v>
      </c>
      <c r="AD307" s="53">
        <f t="shared" si="293"/>
        <v>0</v>
      </c>
      <c r="AE307" s="53">
        <f t="shared" si="294"/>
        <v>0</v>
      </c>
      <c r="AF307" s="53">
        <f t="shared" si="295"/>
        <v>0</v>
      </c>
      <c r="AG307" s="53">
        <f t="shared" si="296"/>
        <v>0</v>
      </c>
      <c r="AH307" s="53">
        <f t="shared" si="297"/>
        <v>0</v>
      </c>
      <c r="AI307" s="53">
        <f t="shared" si="298"/>
        <v>1</v>
      </c>
      <c r="AJ307" s="53">
        <f t="shared" si="299"/>
        <v>1</v>
      </c>
      <c r="AK307" s="53">
        <f t="shared" si="300"/>
        <v>1</v>
      </c>
      <c r="AL307" s="53">
        <f t="shared" si="301"/>
        <v>1</v>
      </c>
      <c r="AM307" s="53">
        <f t="shared" si="302"/>
        <v>0</v>
      </c>
      <c r="AN307" s="53">
        <f t="shared" si="303"/>
        <v>1</v>
      </c>
      <c r="AO307" s="53">
        <f t="shared" si="304"/>
        <v>0</v>
      </c>
      <c r="AP307" s="53">
        <f t="shared" si="305"/>
        <v>0</v>
      </c>
      <c r="AQ307" s="53">
        <f t="shared" si="306"/>
        <v>1</v>
      </c>
      <c r="AR307" s="53">
        <f t="shared" si="307"/>
        <v>0</v>
      </c>
      <c r="AS307" s="53"/>
    </row>
    <row r="308" spans="1:45" s="52" customFormat="1" ht="15" x14ac:dyDescent="0.25">
      <c r="A308" s="52">
        <v>40</v>
      </c>
      <c r="B308" s="37" t="s">
        <v>59</v>
      </c>
      <c r="C308" s="37" t="s">
        <v>79</v>
      </c>
      <c r="D308" s="58">
        <v>2</v>
      </c>
      <c r="E308" s="53">
        <f t="shared" si="268"/>
        <v>0</v>
      </c>
      <c r="F308" s="53">
        <f t="shared" si="269"/>
        <v>0</v>
      </c>
      <c r="G308" s="53">
        <f t="shared" si="270"/>
        <v>0</v>
      </c>
      <c r="H308" s="53">
        <f t="shared" si="271"/>
        <v>0</v>
      </c>
      <c r="I308" s="53">
        <f t="shared" si="272"/>
        <v>0</v>
      </c>
      <c r="J308" s="53">
        <f t="shared" si="273"/>
        <v>1</v>
      </c>
      <c r="K308" s="53">
        <f t="shared" si="274"/>
        <v>0</v>
      </c>
      <c r="L308" s="53">
        <f t="shared" si="275"/>
        <v>0</v>
      </c>
      <c r="M308" s="53">
        <f t="shared" si="276"/>
        <v>0</v>
      </c>
      <c r="N308" s="53">
        <f t="shared" si="277"/>
        <v>1</v>
      </c>
      <c r="O308" s="53">
        <f t="shared" si="278"/>
        <v>1</v>
      </c>
      <c r="P308" s="53">
        <f t="shared" si="279"/>
        <v>1</v>
      </c>
      <c r="Q308" s="53">
        <f t="shared" si="280"/>
        <v>1</v>
      </c>
      <c r="R308" s="53">
        <f t="shared" si="281"/>
        <v>0</v>
      </c>
      <c r="S308" s="53">
        <f t="shared" si="282"/>
        <v>0</v>
      </c>
      <c r="T308" s="53">
        <f t="shared" si="283"/>
        <v>0</v>
      </c>
      <c r="U308" s="53">
        <f t="shared" si="284"/>
        <v>0</v>
      </c>
      <c r="V308" s="53">
        <f t="shared" si="285"/>
        <v>0</v>
      </c>
      <c r="W308" s="53">
        <f t="shared" si="286"/>
        <v>0</v>
      </c>
      <c r="X308" s="53">
        <f t="shared" si="287"/>
        <v>0</v>
      </c>
      <c r="Y308" s="53">
        <f t="shared" si="288"/>
        <v>0</v>
      </c>
      <c r="Z308" s="53">
        <f t="shared" si="289"/>
        <v>0</v>
      </c>
      <c r="AA308" s="53">
        <f t="shared" si="290"/>
        <v>1</v>
      </c>
      <c r="AB308" s="53">
        <f t="shared" si="291"/>
        <v>0</v>
      </c>
      <c r="AC308" s="53">
        <f t="shared" si="292"/>
        <v>0</v>
      </c>
      <c r="AD308" s="53">
        <f t="shared" si="293"/>
        <v>0</v>
      </c>
      <c r="AE308" s="53">
        <f t="shared" si="294"/>
        <v>0</v>
      </c>
      <c r="AF308" s="53">
        <f t="shared" si="295"/>
        <v>0</v>
      </c>
      <c r="AG308" s="53">
        <f t="shared" si="296"/>
        <v>0</v>
      </c>
      <c r="AH308" s="53">
        <f t="shared" si="297"/>
        <v>0</v>
      </c>
      <c r="AI308" s="53">
        <f t="shared" si="298"/>
        <v>1</v>
      </c>
      <c r="AJ308" s="53">
        <f t="shared" si="299"/>
        <v>1</v>
      </c>
      <c r="AK308" s="53">
        <f t="shared" si="300"/>
        <v>1</v>
      </c>
      <c r="AL308" s="53">
        <f t="shared" si="301"/>
        <v>1</v>
      </c>
      <c r="AM308" s="53">
        <f t="shared" si="302"/>
        <v>0</v>
      </c>
      <c r="AN308" s="53">
        <f t="shared" si="303"/>
        <v>1</v>
      </c>
      <c r="AO308" s="53">
        <f t="shared" si="304"/>
        <v>1</v>
      </c>
      <c r="AP308" s="53">
        <f t="shared" si="305"/>
        <v>0</v>
      </c>
      <c r="AQ308" s="53">
        <f t="shared" si="306"/>
        <v>0</v>
      </c>
      <c r="AR308" s="53">
        <f t="shared" si="307"/>
        <v>0</v>
      </c>
      <c r="AS308" s="53"/>
    </row>
    <row r="309" spans="1:45" s="52" customFormat="1" ht="15" x14ac:dyDescent="0.25">
      <c r="A309" s="52">
        <v>41</v>
      </c>
      <c r="B309" s="37" t="s">
        <v>48</v>
      </c>
      <c r="C309" s="37" t="s">
        <v>80</v>
      </c>
      <c r="D309" s="58">
        <v>2</v>
      </c>
      <c r="E309" s="53">
        <f t="shared" si="268"/>
        <v>0</v>
      </c>
      <c r="F309" s="53">
        <f t="shared" si="269"/>
        <v>0</v>
      </c>
      <c r="G309" s="53">
        <f t="shared" si="270"/>
        <v>0</v>
      </c>
      <c r="H309" s="53">
        <f t="shared" si="271"/>
        <v>0</v>
      </c>
      <c r="I309" s="53">
        <f t="shared" si="272"/>
        <v>0</v>
      </c>
      <c r="J309" s="53">
        <f t="shared" si="273"/>
        <v>1</v>
      </c>
      <c r="K309" s="53">
        <f t="shared" si="274"/>
        <v>0</v>
      </c>
      <c r="L309" s="53">
        <f t="shared" si="275"/>
        <v>0</v>
      </c>
      <c r="M309" s="53">
        <f t="shared" si="276"/>
        <v>0</v>
      </c>
      <c r="N309" s="53">
        <f t="shared" si="277"/>
        <v>0</v>
      </c>
      <c r="O309" s="53">
        <f t="shared" si="278"/>
        <v>1</v>
      </c>
      <c r="P309" s="53">
        <f t="shared" si="279"/>
        <v>1</v>
      </c>
      <c r="Q309" s="53">
        <f t="shared" si="280"/>
        <v>0</v>
      </c>
      <c r="R309" s="53">
        <f t="shared" si="281"/>
        <v>0</v>
      </c>
      <c r="S309" s="53">
        <f t="shared" si="282"/>
        <v>0</v>
      </c>
      <c r="T309" s="53">
        <f t="shared" si="283"/>
        <v>0</v>
      </c>
      <c r="U309" s="53">
        <f t="shared" si="284"/>
        <v>0</v>
      </c>
      <c r="V309" s="53">
        <f t="shared" si="285"/>
        <v>0</v>
      </c>
      <c r="W309" s="53">
        <f t="shared" si="286"/>
        <v>0</v>
      </c>
      <c r="X309" s="53">
        <f t="shared" si="287"/>
        <v>0</v>
      </c>
      <c r="Y309" s="53">
        <f t="shared" si="288"/>
        <v>0</v>
      </c>
      <c r="Z309" s="53">
        <f t="shared" si="289"/>
        <v>0</v>
      </c>
      <c r="AA309" s="53">
        <f t="shared" si="290"/>
        <v>1</v>
      </c>
      <c r="AB309" s="53">
        <f t="shared" si="291"/>
        <v>0</v>
      </c>
      <c r="AC309" s="53">
        <f t="shared" si="292"/>
        <v>0</v>
      </c>
      <c r="AD309" s="53">
        <f t="shared" si="293"/>
        <v>0</v>
      </c>
      <c r="AE309" s="53">
        <f t="shared" si="294"/>
        <v>0</v>
      </c>
      <c r="AF309" s="53">
        <f t="shared" si="295"/>
        <v>1</v>
      </c>
      <c r="AG309" s="53">
        <f t="shared" si="296"/>
        <v>0</v>
      </c>
      <c r="AH309" s="53">
        <f t="shared" si="297"/>
        <v>0</v>
      </c>
      <c r="AI309" s="53">
        <f t="shared" si="298"/>
        <v>0</v>
      </c>
      <c r="AJ309" s="53">
        <f t="shared" si="299"/>
        <v>1</v>
      </c>
      <c r="AK309" s="53">
        <f t="shared" si="300"/>
        <v>0</v>
      </c>
      <c r="AL309" s="53">
        <f t="shared" si="301"/>
        <v>1</v>
      </c>
      <c r="AM309" s="53">
        <f t="shared" si="302"/>
        <v>0</v>
      </c>
      <c r="AN309" s="53">
        <f t="shared" si="303"/>
        <v>1</v>
      </c>
      <c r="AO309" s="53">
        <f t="shared" si="304"/>
        <v>0</v>
      </c>
      <c r="AP309" s="53">
        <f t="shared" si="305"/>
        <v>0</v>
      </c>
      <c r="AQ309" s="53">
        <f t="shared" si="306"/>
        <v>0</v>
      </c>
      <c r="AR309" s="53">
        <f t="shared" si="307"/>
        <v>0</v>
      </c>
      <c r="AS309" s="53"/>
    </row>
    <row r="310" spans="1:45" s="52" customFormat="1" ht="15" x14ac:dyDescent="0.25">
      <c r="A310" s="52">
        <v>42</v>
      </c>
      <c r="B310" s="37" t="s">
        <v>48</v>
      </c>
      <c r="C310" s="37" t="s">
        <v>81</v>
      </c>
      <c r="D310" s="58">
        <v>2</v>
      </c>
      <c r="E310" s="53">
        <f t="shared" si="268"/>
        <v>0</v>
      </c>
      <c r="F310" s="53">
        <f t="shared" si="269"/>
        <v>0</v>
      </c>
      <c r="G310" s="53">
        <f t="shared" si="270"/>
        <v>0</v>
      </c>
      <c r="H310" s="53">
        <f t="shared" si="271"/>
        <v>0</v>
      </c>
      <c r="I310" s="53">
        <f t="shared" si="272"/>
        <v>0</v>
      </c>
      <c r="J310" s="53">
        <f t="shared" si="273"/>
        <v>1</v>
      </c>
      <c r="K310" s="53">
        <f t="shared" si="274"/>
        <v>1</v>
      </c>
      <c r="L310" s="53">
        <f t="shared" si="275"/>
        <v>0</v>
      </c>
      <c r="M310" s="53">
        <f t="shared" si="276"/>
        <v>0</v>
      </c>
      <c r="N310" s="53">
        <f t="shared" si="277"/>
        <v>0</v>
      </c>
      <c r="O310" s="53">
        <f t="shared" si="278"/>
        <v>1</v>
      </c>
      <c r="P310" s="53">
        <f t="shared" si="279"/>
        <v>1</v>
      </c>
      <c r="Q310" s="53">
        <f t="shared" si="280"/>
        <v>0</v>
      </c>
      <c r="R310" s="53">
        <f t="shared" si="281"/>
        <v>0</v>
      </c>
      <c r="S310" s="53">
        <f t="shared" si="282"/>
        <v>0</v>
      </c>
      <c r="T310" s="53">
        <f t="shared" si="283"/>
        <v>0</v>
      </c>
      <c r="U310" s="53">
        <f t="shared" si="284"/>
        <v>0</v>
      </c>
      <c r="V310" s="53">
        <f t="shared" si="285"/>
        <v>0</v>
      </c>
      <c r="W310" s="53">
        <f t="shared" si="286"/>
        <v>0</v>
      </c>
      <c r="X310" s="53">
        <f t="shared" si="287"/>
        <v>0</v>
      </c>
      <c r="Y310" s="53">
        <f t="shared" si="288"/>
        <v>0</v>
      </c>
      <c r="Z310" s="53">
        <f t="shared" si="289"/>
        <v>0</v>
      </c>
      <c r="AA310" s="53">
        <f t="shared" si="290"/>
        <v>1</v>
      </c>
      <c r="AB310" s="53">
        <f t="shared" si="291"/>
        <v>0</v>
      </c>
      <c r="AC310" s="53">
        <f t="shared" si="292"/>
        <v>0</v>
      </c>
      <c r="AD310" s="53">
        <f t="shared" si="293"/>
        <v>0</v>
      </c>
      <c r="AE310" s="53">
        <f t="shared" si="294"/>
        <v>0</v>
      </c>
      <c r="AF310" s="53">
        <f t="shared" si="295"/>
        <v>0</v>
      </c>
      <c r="AG310" s="53">
        <f t="shared" si="296"/>
        <v>0</v>
      </c>
      <c r="AH310" s="53">
        <f t="shared" si="297"/>
        <v>0</v>
      </c>
      <c r="AI310" s="53">
        <f t="shared" si="298"/>
        <v>1</v>
      </c>
      <c r="AJ310" s="53">
        <f t="shared" si="299"/>
        <v>1</v>
      </c>
      <c r="AK310" s="53">
        <f t="shared" si="300"/>
        <v>0</v>
      </c>
      <c r="AL310" s="53">
        <f t="shared" si="301"/>
        <v>0</v>
      </c>
      <c r="AM310" s="53">
        <f t="shared" si="302"/>
        <v>0</v>
      </c>
      <c r="AN310" s="53">
        <f t="shared" si="303"/>
        <v>1</v>
      </c>
      <c r="AO310" s="53">
        <f t="shared" si="304"/>
        <v>1</v>
      </c>
      <c r="AP310" s="53">
        <f t="shared" si="305"/>
        <v>0</v>
      </c>
      <c r="AQ310" s="53">
        <f t="shared" si="306"/>
        <v>0</v>
      </c>
      <c r="AR310" s="53">
        <f t="shared" si="307"/>
        <v>0</v>
      </c>
      <c r="AS310" s="53"/>
    </row>
    <row r="311" spans="1:45" s="52" customFormat="1" ht="15" x14ac:dyDescent="0.25">
      <c r="A311" s="52">
        <v>43</v>
      </c>
      <c r="B311" s="37" t="s">
        <v>48</v>
      </c>
      <c r="C311" s="37" t="s">
        <v>82</v>
      </c>
      <c r="D311" s="58">
        <v>2</v>
      </c>
      <c r="E311" s="53">
        <f t="shared" si="268"/>
        <v>0</v>
      </c>
      <c r="F311" s="53">
        <f t="shared" si="269"/>
        <v>0</v>
      </c>
      <c r="G311" s="53">
        <f t="shared" si="270"/>
        <v>0</v>
      </c>
      <c r="H311" s="53">
        <f t="shared" si="271"/>
        <v>0</v>
      </c>
      <c r="I311" s="53">
        <f t="shared" si="272"/>
        <v>0</v>
      </c>
      <c r="J311" s="53">
        <f t="shared" si="273"/>
        <v>1</v>
      </c>
      <c r="K311" s="53">
        <f t="shared" si="274"/>
        <v>0</v>
      </c>
      <c r="L311" s="53">
        <f t="shared" si="275"/>
        <v>0</v>
      </c>
      <c r="M311" s="53">
        <f t="shared" si="276"/>
        <v>0</v>
      </c>
      <c r="N311" s="53">
        <f t="shared" si="277"/>
        <v>0</v>
      </c>
      <c r="O311" s="53">
        <f t="shared" si="278"/>
        <v>0</v>
      </c>
      <c r="P311" s="53">
        <f t="shared" si="279"/>
        <v>1</v>
      </c>
      <c r="Q311" s="53">
        <f t="shared" si="280"/>
        <v>0</v>
      </c>
      <c r="R311" s="53">
        <f t="shared" si="281"/>
        <v>0</v>
      </c>
      <c r="S311" s="53">
        <f t="shared" si="282"/>
        <v>0</v>
      </c>
      <c r="T311" s="53">
        <f t="shared" si="283"/>
        <v>0</v>
      </c>
      <c r="U311" s="53">
        <f t="shared" si="284"/>
        <v>0</v>
      </c>
      <c r="V311" s="53">
        <f t="shared" si="285"/>
        <v>0</v>
      </c>
      <c r="W311" s="53">
        <f t="shared" si="286"/>
        <v>0</v>
      </c>
      <c r="X311" s="53">
        <f t="shared" si="287"/>
        <v>0</v>
      </c>
      <c r="Y311" s="53">
        <f t="shared" si="288"/>
        <v>0</v>
      </c>
      <c r="Z311" s="53">
        <f t="shared" si="289"/>
        <v>0</v>
      </c>
      <c r="AA311" s="53">
        <f t="shared" si="290"/>
        <v>1</v>
      </c>
      <c r="AB311" s="53">
        <f t="shared" si="291"/>
        <v>0</v>
      </c>
      <c r="AC311" s="53">
        <f t="shared" si="292"/>
        <v>1</v>
      </c>
      <c r="AD311" s="53">
        <f t="shared" si="293"/>
        <v>0</v>
      </c>
      <c r="AE311" s="53">
        <f t="shared" si="294"/>
        <v>0</v>
      </c>
      <c r="AF311" s="53">
        <f t="shared" si="295"/>
        <v>0</v>
      </c>
      <c r="AG311" s="53">
        <f t="shared" si="296"/>
        <v>0</v>
      </c>
      <c r="AH311" s="53">
        <f t="shared" si="297"/>
        <v>0</v>
      </c>
      <c r="AI311" s="53">
        <f t="shared" si="298"/>
        <v>1</v>
      </c>
      <c r="AJ311" s="53">
        <f t="shared" si="299"/>
        <v>1</v>
      </c>
      <c r="AK311" s="53">
        <f t="shared" si="300"/>
        <v>1</v>
      </c>
      <c r="AL311" s="53">
        <f t="shared" si="301"/>
        <v>1</v>
      </c>
      <c r="AM311" s="53">
        <f t="shared" si="302"/>
        <v>0</v>
      </c>
      <c r="AN311" s="53">
        <f t="shared" si="303"/>
        <v>0</v>
      </c>
      <c r="AO311" s="53">
        <f t="shared" si="304"/>
        <v>0</v>
      </c>
      <c r="AP311" s="53">
        <f t="shared" si="305"/>
        <v>0</v>
      </c>
      <c r="AQ311" s="53">
        <f t="shared" si="306"/>
        <v>0</v>
      </c>
      <c r="AR311" s="53">
        <f t="shared" si="307"/>
        <v>0</v>
      </c>
      <c r="AS311" s="53"/>
    </row>
    <row r="312" spans="1:45" s="52" customFormat="1" ht="15" x14ac:dyDescent="0.25">
      <c r="A312" s="52">
        <v>44</v>
      </c>
      <c r="B312" s="37" t="s">
        <v>48</v>
      </c>
      <c r="C312" s="37" t="s">
        <v>83</v>
      </c>
      <c r="D312" s="58">
        <v>2</v>
      </c>
      <c r="E312" s="53">
        <f t="shared" si="268"/>
        <v>0</v>
      </c>
      <c r="F312" s="53">
        <f t="shared" si="269"/>
        <v>0</v>
      </c>
      <c r="G312" s="53">
        <f t="shared" si="270"/>
        <v>0</v>
      </c>
      <c r="H312" s="53">
        <f t="shared" si="271"/>
        <v>1</v>
      </c>
      <c r="I312" s="53">
        <f t="shared" si="272"/>
        <v>0</v>
      </c>
      <c r="J312" s="53">
        <f t="shared" si="273"/>
        <v>1</v>
      </c>
      <c r="K312" s="53">
        <f t="shared" si="274"/>
        <v>0</v>
      </c>
      <c r="L312" s="53">
        <f t="shared" si="275"/>
        <v>0</v>
      </c>
      <c r="M312" s="53">
        <f t="shared" si="276"/>
        <v>0</v>
      </c>
      <c r="N312" s="53">
        <f t="shared" si="277"/>
        <v>0</v>
      </c>
      <c r="O312" s="53">
        <f t="shared" si="278"/>
        <v>1</v>
      </c>
      <c r="P312" s="53">
        <f t="shared" si="279"/>
        <v>1</v>
      </c>
      <c r="Q312" s="53">
        <f t="shared" si="280"/>
        <v>0</v>
      </c>
      <c r="R312" s="53">
        <f t="shared" si="281"/>
        <v>0</v>
      </c>
      <c r="S312" s="53">
        <f t="shared" si="282"/>
        <v>0</v>
      </c>
      <c r="T312" s="53">
        <f t="shared" si="283"/>
        <v>0</v>
      </c>
      <c r="U312" s="53">
        <f t="shared" si="284"/>
        <v>0</v>
      </c>
      <c r="V312" s="53">
        <f t="shared" si="285"/>
        <v>0</v>
      </c>
      <c r="W312" s="53">
        <f t="shared" si="286"/>
        <v>0</v>
      </c>
      <c r="X312" s="53">
        <f t="shared" si="287"/>
        <v>0</v>
      </c>
      <c r="Y312" s="53">
        <f t="shared" si="288"/>
        <v>0</v>
      </c>
      <c r="Z312" s="53">
        <f t="shared" si="289"/>
        <v>0</v>
      </c>
      <c r="AA312" s="53">
        <f t="shared" si="290"/>
        <v>1</v>
      </c>
      <c r="AB312" s="53">
        <f t="shared" si="291"/>
        <v>0</v>
      </c>
      <c r="AC312" s="53">
        <f t="shared" si="292"/>
        <v>0</v>
      </c>
      <c r="AD312" s="53">
        <f t="shared" si="293"/>
        <v>0</v>
      </c>
      <c r="AE312" s="53">
        <f t="shared" si="294"/>
        <v>0</v>
      </c>
      <c r="AF312" s="53">
        <f t="shared" si="295"/>
        <v>0</v>
      </c>
      <c r="AG312" s="53">
        <f t="shared" si="296"/>
        <v>1</v>
      </c>
      <c r="AH312" s="53">
        <f t="shared" si="297"/>
        <v>1</v>
      </c>
      <c r="AI312" s="53">
        <f t="shared" si="298"/>
        <v>0</v>
      </c>
      <c r="AJ312" s="53">
        <f t="shared" si="299"/>
        <v>1</v>
      </c>
      <c r="AK312" s="53">
        <f t="shared" si="300"/>
        <v>0</v>
      </c>
      <c r="AL312" s="53">
        <f t="shared" si="301"/>
        <v>0</v>
      </c>
      <c r="AM312" s="53">
        <f t="shared" si="302"/>
        <v>0</v>
      </c>
      <c r="AN312" s="53">
        <f t="shared" si="303"/>
        <v>1</v>
      </c>
      <c r="AO312" s="53">
        <f t="shared" si="304"/>
        <v>0</v>
      </c>
      <c r="AP312" s="53">
        <f t="shared" si="305"/>
        <v>0</v>
      </c>
      <c r="AQ312" s="53">
        <f t="shared" si="306"/>
        <v>0</v>
      </c>
      <c r="AR312" s="53">
        <f t="shared" si="307"/>
        <v>0</v>
      </c>
      <c r="AS312" s="53"/>
    </row>
    <row r="313" spans="1:45" s="52" customFormat="1" ht="15" x14ac:dyDescent="0.25">
      <c r="A313" s="52">
        <v>45</v>
      </c>
      <c r="B313" s="37" t="s">
        <v>48</v>
      </c>
      <c r="C313" s="37" t="s">
        <v>84</v>
      </c>
      <c r="D313" s="58">
        <v>2</v>
      </c>
      <c r="E313" s="53">
        <f t="shared" si="268"/>
        <v>0</v>
      </c>
      <c r="F313" s="53">
        <f t="shared" si="269"/>
        <v>0</v>
      </c>
      <c r="G313" s="53">
        <f t="shared" si="270"/>
        <v>0</v>
      </c>
      <c r="H313" s="53">
        <f t="shared" si="271"/>
        <v>0</v>
      </c>
      <c r="I313" s="53">
        <f t="shared" si="272"/>
        <v>0</v>
      </c>
      <c r="J313" s="53">
        <f t="shared" si="273"/>
        <v>1</v>
      </c>
      <c r="K313" s="53">
        <f t="shared" si="274"/>
        <v>0</v>
      </c>
      <c r="L313" s="53">
        <f t="shared" si="275"/>
        <v>0</v>
      </c>
      <c r="M313" s="53">
        <f t="shared" si="276"/>
        <v>0</v>
      </c>
      <c r="N313" s="53">
        <f t="shared" si="277"/>
        <v>0</v>
      </c>
      <c r="O313" s="53">
        <f t="shared" si="278"/>
        <v>0</v>
      </c>
      <c r="P313" s="53">
        <f t="shared" si="279"/>
        <v>0</v>
      </c>
      <c r="Q313" s="53">
        <f t="shared" si="280"/>
        <v>0</v>
      </c>
      <c r="R313" s="53">
        <f t="shared" si="281"/>
        <v>0</v>
      </c>
      <c r="S313" s="53">
        <f t="shared" si="282"/>
        <v>0</v>
      </c>
      <c r="T313" s="53">
        <f t="shared" si="283"/>
        <v>0</v>
      </c>
      <c r="U313" s="53">
        <f t="shared" si="284"/>
        <v>0</v>
      </c>
      <c r="V313" s="53">
        <f t="shared" si="285"/>
        <v>0</v>
      </c>
      <c r="W313" s="53">
        <f t="shared" si="286"/>
        <v>0</v>
      </c>
      <c r="X313" s="53">
        <f t="shared" si="287"/>
        <v>1</v>
      </c>
      <c r="Y313" s="53">
        <f t="shared" si="288"/>
        <v>0</v>
      </c>
      <c r="Z313" s="53">
        <f t="shared" si="289"/>
        <v>0</v>
      </c>
      <c r="AA313" s="53">
        <f t="shared" si="290"/>
        <v>1</v>
      </c>
      <c r="AB313" s="53">
        <f t="shared" si="291"/>
        <v>0</v>
      </c>
      <c r="AC313" s="53">
        <f t="shared" si="292"/>
        <v>0</v>
      </c>
      <c r="AD313" s="53">
        <f t="shared" si="293"/>
        <v>0</v>
      </c>
      <c r="AE313" s="53">
        <f t="shared" si="294"/>
        <v>0</v>
      </c>
      <c r="AF313" s="53">
        <f t="shared" si="295"/>
        <v>0</v>
      </c>
      <c r="AG313" s="53">
        <f t="shared" si="296"/>
        <v>1</v>
      </c>
      <c r="AH313" s="53">
        <f t="shared" si="297"/>
        <v>0</v>
      </c>
      <c r="AI313" s="53">
        <f t="shared" si="298"/>
        <v>1</v>
      </c>
      <c r="AJ313" s="53">
        <f t="shared" si="299"/>
        <v>1</v>
      </c>
      <c r="AK313" s="53">
        <f t="shared" si="300"/>
        <v>0</v>
      </c>
      <c r="AL313" s="53">
        <f t="shared" si="301"/>
        <v>0</v>
      </c>
      <c r="AM313" s="53">
        <f t="shared" si="302"/>
        <v>0</v>
      </c>
      <c r="AN313" s="53">
        <f t="shared" si="303"/>
        <v>1</v>
      </c>
      <c r="AO313" s="53">
        <f t="shared" si="304"/>
        <v>0</v>
      </c>
      <c r="AP313" s="53">
        <f t="shared" si="305"/>
        <v>0</v>
      </c>
      <c r="AQ313" s="53">
        <f t="shared" si="306"/>
        <v>0</v>
      </c>
      <c r="AR313" s="53">
        <f t="shared" si="307"/>
        <v>0</v>
      </c>
      <c r="AS313" s="53"/>
    </row>
    <row r="314" spans="1:45" s="52" customFormat="1" ht="15" x14ac:dyDescent="0.25">
      <c r="A314" s="52">
        <v>46</v>
      </c>
      <c r="B314" s="37" t="s">
        <v>48</v>
      </c>
      <c r="C314" s="37" t="s">
        <v>85</v>
      </c>
      <c r="D314" s="58">
        <v>2</v>
      </c>
      <c r="E314" s="53">
        <f t="shared" si="268"/>
        <v>1</v>
      </c>
      <c r="F314" s="53">
        <f t="shared" si="269"/>
        <v>0</v>
      </c>
      <c r="G314" s="53">
        <f t="shared" si="270"/>
        <v>0</v>
      </c>
      <c r="H314" s="53">
        <f t="shared" si="271"/>
        <v>0</v>
      </c>
      <c r="I314" s="53">
        <f t="shared" si="272"/>
        <v>1</v>
      </c>
      <c r="J314" s="53">
        <f t="shared" si="273"/>
        <v>1</v>
      </c>
      <c r="K314" s="53">
        <f t="shared" si="274"/>
        <v>1</v>
      </c>
      <c r="L314" s="53">
        <f t="shared" si="275"/>
        <v>0</v>
      </c>
      <c r="M314" s="53">
        <f t="shared" si="276"/>
        <v>1</v>
      </c>
      <c r="N314" s="53">
        <f t="shared" si="277"/>
        <v>1</v>
      </c>
      <c r="O314" s="53">
        <f t="shared" si="278"/>
        <v>1</v>
      </c>
      <c r="P314" s="53">
        <f t="shared" si="279"/>
        <v>0</v>
      </c>
      <c r="Q314" s="53">
        <f t="shared" si="280"/>
        <v>0</v>
      </c>
      <c r="R314" s="53">
        <f t="shared" si="281"/>
        <v>1</v>
      </c>
      <c r="S314" s="53">
        <f t="shared" si="282"/>
        <v>0</v>
      </c>
      <c r="T314" s="53">
        <f t="shared" si="283"/>
        <v>0</v>
      </c>
      <c r="U314" s="53">
        <f t="shared" si="284"/>
        <v>0</v>
      </c>
      <c r="V314" s="53">
        <f t="shared" si="285"/>
        <v>1</v>
      </c>
      <c r="W314" s="53">
        <f t="shared" si="286"/>
        <v>0</v>
      </c>
      <c r="X314" s="53">
        <f t="shared" si="287"/>
        <v>1</v>
      </c>
      <c r="Y314" s="53">
        <f t="shared" si="288"/>
        <v>0</v>
      </c>
      <c r="Z314" s="53">
        <f t="shared" si="289"/>
        <v>0</v>
      </c>
      <c r="AA314" s="53">
        <f t="shared" si="290"/>
        <v>1</v>
      </c>
      <c r="AB314" s="53">
        <f t="shared" si="291"/>
        <v>0</v>
      </c>
      <c r="AC314" s="53">
        <f t="shared" si="292"/>
        <v>0</v>
      </c>
      <c r="AD314" s="53">
        <f t="shared" si="293"/>
        <v>0</v>
      </c>
      <c r="AE314" s="53">
        <f t="shared" si="294"/>
        <v>0</v>
      </c>
      <c r="AF314" s="53">
        <f t="shared" si="295"/>
        <v>0</v>
      </c>
      <c r="AG314" s="53">
        <f t="shared" si="296"/>
        <v>1</v>
      </c>
      <c r="AH314" s="53">
        <f t="shared" si="297"/>
        <v>0</v>
      </c>
      <c r="AI314" s="53">
        <f t="shared" si="298"/>
        <v>1</v>
      </c>
      <c r="AJ314" s="53">
        <f t="shared" si="299"/>
        <v>1</v>
      </c>
      <c r="AK314" s="53">
        <f t="shared" si="300"/>
        <v>0</v>
      </c>
      <c r="AL314" s="53">
        <f t="shared" si="301"/>
        <v>0</v>
      </c>
      <c r="AM314" s="53">
        <f t="shared" si="302"/>
        <v>0</v>
      </c>
      <c r="AN314" s="53">
        <f t="shared" si="303"/>
        <v>0</v>
      </c>
      <c r="AO314" s="53">
        <f t="shared" si="304"/>
        <v>0</v>
      </c>
      <c r="AP314" s="53">
        <f t="shared" si="305"/>
        <v>0</v>
      </c>
      <c r="AQ314" s="53">
        <f t="shared" si="306"/>
        <v>0</v>
      </c>
      <c r="AR314" s="53">
        <f t="shared" si="307"/>
        <v>0</v>
      </c>
      <c r="AS314" s="53"/>
    </row>
    <row r="315" spans="1:45" s="52" customFormat="1" ht="15" x14ac:dyDescent="0.25">
      <c r="A315" s="52">
        <v>47</v>
      </c>
      <c r="B315" s="37" t="s">
        <v>48</v>
      </c>
      <c r="C315" s="37" t="s">
        <v>86</v>
      </c>
      <c r="D315" s="58">
        <v>3</v>
      </c>
      <c r="E315" s="53">
        <f t="shared" si="268"/>
        <v>0</v>
      </c>
      <c r="F315" s="53">
        <f t="shared" si="269"/>
        <v>0</v>
      </c>
      <c r="G315" s="53">
        <f t="shared" si="270"/>
        <v>0</v>
      </c>
      <c r="H315" s="53">
        <f t="shared" si="271"/>
        <v>0</v>
      </c>
      <c r="I315" s="53">
        <f t="shared" si="272"/>
        <v>0</v>
      </c>
      <c r="J315" s="53">
        <f t="shared" si="273"/>
        <v>0</v>
      </c>
      <c r="K315" s="53">
        <f t="shared" si="274"/>
        <v>0</v>
      </c>
      <c r="L315" s="53">
        <f t="shared" si="275"/>
        <v>0</v>
      </c>
      <c r="M315" s="53">
        <f t="shared" si="276"/>
        <v>0</v>
      </c>
      <c r="N315" s="53">
        <f t="shared" si="277"/>
        <v>0</v>
      </c>
      <c r="O315" s="53">
        <f t="shared" si="278"/>
        <v>0</v>
      </c>
      <c r="P315" s="53">
        <f t="shared" si="279"/>
        <v>0</v>
      </c>
      <c r="Q315" s="53">
        <f t="shared" si="280"/>
        <v>0</v>
      </c>
      <c r="R315" s="53">
        <f t="shared" si="281"/>
        <v>0</v>
      </c>
      <c r="S315" s="53">
        <f t="shared" si="282"/>
        <v>0</v>
      </c>
      <c r="T315" s="53">
        <f t="shared" si="283"/>
        <v>0</v>
      </c>
      <c r="U315" s="53">
        <f t="shared" si="284"/>
        <v>0</v>
      </c>
      <c r="V315" s="53">
        <f t="shared" si="285"/>
        <v>0</v>
      </c>
      <c r="W315" s="53">
        <f t="shared" si="286"/>
        <v>0</v>
      </c>
      <c r="X315" s="53">
        <f t="shared" si="287"/>
        <v>0</v>
      </c>
      <c r="Y315" s="53">
        <f t="shared" si="288"/>
        <v>0</v>
      </c>
      <c r="Z315" s="53">
        <f t="shared" si="289"/>
        <v>0</v>
      </c>
      <c r="AA315" s="53">
        <f t="shared" si="290"/>
        <v>1</v>
      </c>
      <c r="AB315" s="53">
        <f t="shared" si="291"/>
        <v>0</v>
      </c>
      <c r="AC315" s="53">
        <f t="shared" si="292"/>
        <v>0</v>
      </c>
      <c r="AD315" s="53">
        <f t="shared" si="293"/>
        <v>1</v>
      </c>
      <c r="AE315" s="53">
        <f t="shared" si="294"/>
        <v>0</v>
      </c>
      <c r="AF315" s="53">
        <f t="shared" si="295"/>
        <v>0</v>
      </c>
      <c r="AG315" s="53">
        <f t="shared" si="296"/>
        <v>1</v>
      </c>
      <c r="AH315" s="53">
        <f t="shared" si="297"/>
        <v>1</v>
      </c>
      <c r="AI315" s="53">
        <f t="shared" si="298"/>
        <v>1</v>
      </c>
      <c r="AJ315" s="53">
        <f t="shared" si="299"/>
        <v>1</v>
      </c>
      <c r="AK315" s="53">
        <f t="shared" si="300"/>
        <v>1</v>
      </c>
      <c r="AL315" s="53">
        <f t="shared" si="301"/>
        <v>1</v>
      </c>
      <c r="AM315" s="53">
        <f t="shared" si="302"/>
        <v>0</v>
      </c>
      <c r="AN315" s="53">
        <f t="shared" si="303"/>
        <v>1</v>
      </c>
      <c r="AO315" s="53">
        <f t="shared" si="304"/>
        <v>1</v>
      </c>
      <c r="AP315" s="53">
        <f t="shared" si="305"/>
        <v>0</v>
      </c>
      <c r="AQ315" s="53">
        <f t="shared" si="306"/>
        <v>0</v>
      </c>
      <c r="AR315" s="53">
        <f t="shared" si="307"/>
        <v>0</v>
      </c>
      <c r="AS315" s="53"/>
    </row>
    <row r="316" spans="1:45" s="52" customFormat="1" ht="15" x14ac:dyDescent="0.25">
      <c r="A316" s="52">
        <v>48</v>
      </c>
      <c r="B316" s="37" t="s">
        <v>50</v>
      </c>
      <c r="C316" s="37" t="s">
        <v>87</v>
      </c>
      <c r="D316" s="58">
        <v>3</v>
      </c>
      <c r="E316" s="53">
        <f t="shared" si="268"/>
        <v>0</v>
      </c>
      <c r="F316" s="53">
        <f t="shared" si="269"/>
        <v>0</v>
      </c>
      <c r="G316" s="53">
        <f t="shared" si="270"/>
        <v>0</v>
      </c>
      <c r="H316" s="53">
        <f t="shared" si="271"/>
        <v>0</v>
      </c>
      <c r="I316" s="53">
        <f t="shared" si="272"/>
        <v>0</v>
      </c>
      <c r="J316" s="53">
        <f t="shared" si="273"/>
        <v>1</v>
      </c>
      <c r="K316" s="53">
        <f t="shared" si="274"/>
        <v>0</v>
      </c>
      <c r="L316" s="53">
        <f t="shared" si="275"/>
        <v>0</v>
      </c>
      <c r="M316" s="53">
        <f t="shared" si="276"/>
        <v>0</v>
      </c>
      <c r="N316" s="53">
        <f t="shared" si="277"/>
        <v>0</v>
      </c>
      <c r="O316" s="53">
        <f t="shared" si="278"/>
        <v>1</v>
      </c>
      <c r="P316" s="53">
        <f t="shared" si="279"/>
        <v>1</v>
      </c>
      <c r="Q316" s="53">
        <f t="shared" si="280"/>
        <v>0</v>
      </c>
      <c r="R316" s="53">
        <f t="shared" si="281"/>
        <v>0</v>
      </c>
      <c r="S316" s="53">
        <f t="shared" si="282"/>
        <v>0</v>
      </c>
      <c r="T316" s="53">
        <f t="shared" si="283"/>
        <v>0</v>
      </c>
      <c r="U316" s="53">
        <f t="shared" si="284"/>
        <v>0</v>
      </c>
      <c r="V316" s="53">
        <f t="shared" si="285"/>
        <v>1</v>
      </c>
      <c r="W316" s="53">
        <f t="shared" si="286"/>
        <v>0</v>
      </c>
      <c r="X316" s="53">
        <f t="shared" si="287"/>
        <v>0</v>
      </c>
      <c r="Y316" s="53">
        <f t="shared" si="288"/>
        <v>0</v>
      </c>
      <c r="Z316" s="53">
        <f t="shared" si="289"/>
        <v>0</v>
      </c>
      <c r="AA316" s="53">
        <f t="shared" si="290"/>
        <v>1</v>
      </c>
      <c r="AB316" s="53">
        <f t="shared" si="291"/>
        <v>0</v>
      </c>
      <c r="AC316" s="53">
        <f t="shared" si="292"/>
        <v>0</v>
      </c>
      <c r="AD316" s="53">
        <f t="shared" si="293"/>
        <v>0</v>
      </c>
      <c r="AE316" s="53">
        <f t="shared" si="294"/>
        <v>0</v>
      </c>
      <c r="AF316" s="53">
        <f t="shared" si="295"/>
        <v>0</v>
      </c>
      <c r="AG316" s="53">
        <f t="shared" si="296"/>
        <v>0</v>
      </c>
      <c r="AH316" s="53">
        <f t="shared" si="297"/>
        <v>0</v>
      </c>
      <c r="AI316" s="53">
        <f t="shared" si="298"/>
        <v>1</v>
      </c>
      <c r="AJ316" s="53">
        <f t="shared" si="299"/>
        <v>1</v>
      </c>
      <c r="AK316" s="53">
        <f t="shared" si="300"/>
        <v>1</v>
      </c>
      <c r="AL316" s="53">
        <f t="shared" si="301"/>
        <v>1</v>
      </c>
      <c r="AM316" s="53">
        <f t="shared" si="302"/>
        <v>0</v>
      </c>
      <c r="AN316" s="53">
        <f t="shared" si="303"/>
        <v>1</v>
      </c>
      <c r="AO316" s="53">
        <f t="shared" si="304"/>
        <v>0</v>
      </c>
      <c r="AP316" s="53">
        <f t="shared" si="305"/>
        <v>0</v>
      </c>
      <c r="AQ316" s="53">
        <f t="shared" si="306"/>
        <v>0</v>
      </c>
      <c r="AR316" s="53">
        <f t="shared" si="307"/>
        <v>0</v>
      </c>
      <c r="AS316" s="53"/>
    </row>
    <row r="317" spans="1:45" s="52" customFormat="1" ht="15" x14ac:dyDescent="0.25">
      <c r="A317" s="52">
        <v>49</v>
      </c>
      <c r="B317" s="37" t="s">
        <v>48</v>
      </c>
      <c r="C317" s="37" t="s">
        <v>88</v>
      </c>
      <c r="D317" s="58">
        <v>3</v>
      </c>
      <c r="E317" s="53">
        <f t="shared" si="268"/>
        <v>1</v>
      </c>
      <c r="F317" s="53">
        <f t="shared" si="269"/>
        <v>0</v>
      </c>
      <c r="G317" s="53">
        <f t="shared" si="270"/>
        <v>0</v>
      </c>
      <c r="H317" s="53">
        <f t="shared" si="271"/>
        <v>0</v>
      </c>
      <c r="I317" s="53">
        <f t="shared" si="272"/>
        <v>0</v>
      </c>
      <c r="J317" s="53">
        <f t="shared" si="273"/>
        <v>1</v>
      </c>
      <c r="K317" s="53">
        <f t="shared" si="274"/>
        <v>0</v>
      </c>
      <c r="L317" s="53">
        <f t="shared" si="275"/>
        <v>0</v>
      </c>
      <c r="M317" s="53">
        <f t="shared" si="276"/>
        <v>1</v>
      </c>
      <c r="N317" s="53">
        <f t="shared" si="277"/>
        <v>0</v>
      </c>
      <c r="O317" s="53">
        <f t="shared" si="278"/>
        <v>1</v>
      </c>
      <c r="P317" s="53">
        <f t="shared" si="279"/>
        <v>1</v>
      </c>
      <c r="Q317" s="53">
        <f t="shared" si="280"/>
        <v>1</v>
      </c>
      <c r="R317" s="53">
        <f t="shared" si="281"/>
        <v>1</v>
      </c>
      <c r="S317" s="53">
        <f t="shared" si="282"/>
        <v>0</v>
      </c>
      <c r="T317" s="53">
        <f t="shared" si="283"/>
        <v>0</v>
      </c>
      <c r="U317" s="53">
        <f t="shared" si="284"/>
        <v>0</v>
      </c>
      <c r="V317" s="53">
        <f t="shared" si="285"/>
        <v>0</v>
      </c>
      <c r="W317" s="53">
        <f t="shared" si="286"/>
        <v>0</v>
      </c>
      <c r="X317" s="53">
        <f t="shared" si="287"/>
        <v>0</v>
      </c>
      <c r="Y317" s="53">
        <f t="shared" si="288"/>
        <v>0</v>
      </c>
      <c r="Z317" s="53">
        <f t="shared" si="289"/>
        <v>0</v>
      </c>
      <c r="AA317" s="53">
        <f t="shared" si="290"/>
        <v>1</v>
      </c>
      <c r="AB317" s="53">
        <f t="shared" si="291"/>
        <v>0</v>
      </c>
      <c r="AC317" s="53">
        <f t="shared" si="292"/>
        <v>0</v>
      </c>
      <c r="AD317" s="53">
        <f t="shared" si="293"/>
        <v>0</v>
      </c>
      <c r="AE317" s="53">
        <f t="shared" si="294"/>
        <v>0</v>
      </c>
      <c r="AF317" s="53">
        <f t="shared" si="295"/>
        <v>0</v>
      </c>
      <c r="AG317" s="53">
        <f t="shared" si="296"/>
        <v>0</v>
      </c>
      <c r="AH317" s="53">
        <f t="shared" si="297"/>
        <v>0</v>
      </c>
      <c r="AI317" s="53">
        <f t="shared" si="298"/>
        <v>1</v>
      </c>
      <c r="AJ317" s="53">
        <f t="shared" si="299"/>
        <v>1</v>
      </c>
      <c r="AK317" s="53">
        <f t="shared" si="300"/>
        <v>1</v>
      </c>
      <c r="AL317" s="53">
        <f t="shared" si="301"/>
        <v>1</v>
      </c>
      <c r="AM317" s="53">
        <f t="shared" si="302"/>
        <v>0</v>
      </c>
      <c r="AN317" s="53">
        <f t="shared" si="303"/>
        <v>1</v>
      </c>
      <c r="AO317" s="53">
        <f t="shared" si="304"/>
        <v>0</v>
      </c>
      <c r="AP317" s="53">
        <f t="shared" si="305"/>
        <v>0</v>
      </c>
      <c r="AQ317" s="53">
        <f t="shared" si="306"/>
        <v>0</v>
      </c>
      <c r="AR317" s="53">
        <f t="shared" si="307"/>
        <v>0</v>
      </c>
      <c r="AS317" s="53"/>
    </row>
    <row r="318" spans="1:45" s="52" customFormat="1" ht="15" x14ac:dyDescent="0.25">
      <c r="A318" s="52">
        <v>50</v>
      </c>
      <c r="B318" s="37" t="s">
        <v>47</v>
      </c>
      <c r="C318" s="37" t="s">
        <v>89</v>
      </c>
      <c r="D318" s="58">
        <v>3</v>
      </c>
      <c r="E318" s="53">
        <f t="shared" si="268"/>
        <v>0</v>
      </c>
      <c r="F318" s="53">
        <f t="shared" si="269"/>
        <v>0</v>
      </c>
      <c r="G318" s="53">
        <f t="shared" si="270"/>
        <v>0</v>
      </c>
      <c r="H318" s="53">
        <f t="shared" si="271"/>
        <v>0</v>
      </c>
      <c r="I318" s="53">
        <f t="shared" si="272"/>
        <v>0</v>
      </c>
      <c r="J318" s="53">
        <f t="shared" si="273"/>
        <v>1</v>
      </c>
      <c r="K318" s="53">
        <f t="shared" si="274"/>
        <v>1</v>
      </c>
      <c r="L318" s="53">
        <f t="shared" si="275"/>
        <v>0</v>
      </c>
      <c r="M318" s="53">
        <f t="shared" si="276"/>
        <v>0</v>
      </c>
      <c r="N318" s="53">
        <f t="shared" si="277"/>
        <v>0</v>
      </c>
      <c r="O318" s="53">
        <f t="shared" si="278"/>
        <v>1</v>
      </c>
      <c r="P318" s="53">
        <f t="shared" si="279"/>
        <v>1</v>
      </c>
      <c r="Q318" s="53">
        <f t="shared" si="280"/>
        <v>0</v>
      </c>
      <c r="R318" s="53">
        <f t="shared" si="281"/>
        <v>0</v>
      </c>
      <c r="S318" s="53">
        <f t="shared" si="282"/>
        <v>0</v>
      </c>
      <c r="T318" s="53">
        <f t="shared" si="283"/>
        <v>0</v>
      </c>
      <c r="U318" s="53">
        <f t="shared" si="284"/>
        <v>0</v>
      </c>
      <c r="V318" s="53">
        <f t="shared" si="285"/>
        <v>1</v>
      </c>
      <c r="W318" s="53">
        <f t="shared" si="286"/>
        <v>0</v>
      </c>
      <c r="X318" s="53">
        <f t="shared" si="287"/>
        <v>0</v>
      </c>
      <c r="Y318" s="53">
        <f t="shared" si="288"/>
        <v>0</v>
      </c>
      <c r="Z318" s="53">
        <f t="shared" si="289"/>
        <v>0</v>
      </c>
      <c r="AA318" s="53">
        <f t="shared" si="290"/>
        <v>1</v>
      </c>
      <c r="AB318" s="53">
        <f t="shared" si="291"/>
        <v>0</v>
      </c>
      <c r="AC318" s="53">
        <f t="shared" si="292"/>
        <v>0</v>
      </c>
      <c r="AD318" s="53">
        <f t="shared" si="293"/>
        <v>0</v>
      </c>
      <c r="AE318" s="53">
        <f t="shared" si="294"/>
        <v>0</v>
      </c>
      <c r="AF318" s="53">
        <f t="shared" si="295"/>
        <v>0</v>
      </c>
      <c r="AG318" s="53">
        <f t="shared" si="296"/>
        <v>1</v>
      </c>
      <c r="AH318" s="53">
        <f t="shared" si="297"/>
        <v>0</v>
      </c>
      <c r="AI318" s="53">
        <f t="shared" si="298"/>
        <v>0</v>
      </c>
      <c r="AJ318" s="53">
        <f t="shared" si="299"/>
        <v>0</v>
      </c>
      <c r="AK318" s="53">
        <f t="shared" si="300"/>
        <v>0</v>
      </c>
      <c r="AL318" s="53">
        <f t="shared" si="301"/>
        <v>0</v>
      </c>
      <c r="AM318" s="53">
        <f t="shared" si="302"/>
        <v>0</v>
      </c>
      <c r="AN318" s="53">
        <f t="shared" si="303"/>
        <v>0</v>
      </c>
      <c r="AO318" s="53">
        <f t="shared" si="304"/>
        <v>0</v>
      </c>
      <c r="AP318" s="53">
        <f t="shared" si="305"/>
        <v>0</v>
      </c>
      <c r="AQ318" s="53">
        <f t="shared" si="306"/>
        <v>0</v>
      </c>
      <c r="AR318" s="53">
        <f t="shared" si="307"/>
        <v>0</v>
      </c>
      <c r="AS318" s="53"/>
    </row>
    <row r="319" spans="1:45" s="52" customFormat="1" ht="15" x14ac:dyDescent="0.25">
      <c r="A319" s="52">
        <v>51</v>
      </c>
      <c r="B319" s="37" t="s">
        <v>59</v>
      </c>
      <c r="C319" s="37" t="s">
        <v>90</v>
      </c>
      <c r="D319" s="58">
        <v>3</v>
      </c>
      <c r="E319" s="53">
        <f t="shared" si="268"/>
        <v>0</v>
      </c>
      <c r="F319" s="53">
        <f t="shared" si="269"/>
        <v>0</v>
      </c>
      <c r="G319" s="53">
        <f t="shared" si="270"/>
        <v>0</v>
      </c>
      <c r="H319" s="53">
        <f t="shared" si="271"/>
        <v>0</v>
      </c>
      <c r="I319" s="53">
        <f t="shared" si="272"/>
        <v>0</v>
      </c>
      <c r="J319" s="53">
        <f t="shared" si="273"/>
        <v>1</v>
      </c>
      <c r="K319" s="53">
        <f t="shared" si="274"/>
        <v>0</v>
      </c>
      <c r="L319" s="53">
        <f t="shared" si="275"/>
        <v>0</v>
      </c>
      <c r="M319" s="53">
        <f t="shared" si="276"/>
        <v>0</v>
      </c>
      <c r="N319" s="53">
        <f t="shared" si="277"/>
        <v>0</v>
      </c>
      <c r="O319" s="53">
        <f t="shared" si="278"/>
        <v>1</v>
      </c>
      <c r="P319" s="53">
        <f t="shared" si="279"/>
        <v>1</v>
      </c>
      <c r="Q319" s="53">
        <f t="shared" si="280"/>
        <v>0</v>
      </c>
      <c r="R319" s="53">
        <f t="shared" si="281"/>
        <v>0</v>
      </c>
      <c r="S319" s="53">
        <f t="shared" si="282"/>
        <v>0</v>
      </c>
      <c r="T319" s="53">
        <f t="shared" si="283"/>
        <v>0</v>
      </c>
      <c r="U319" s="53">
        <f t="shared" si="284"/>
        <v>0</v>
      </c>
      <c r="V319" s="53">
        <f t="shared" si="285"/>
        <v>0</v>
      </c>
      <c r="W319" s="53">
        <f t="shared" si="286"/>
        <v>0</v>
      </c>
      <c r="X319" s="53">
        <f t="shared" si="287"/>
        <v>0</v>
      </c>
      <c r="Y319" s="53">
        <f t="shared" si="288"/>
        <v>0</v>
      </c>
      <c r="Z319" s="53">
        <f t="shared" si="289"/>
        <v>0</v>
      </c>
      <c r="AA319" s="53">
        <f t="shared" si="290"/>
        <v>1</v>
      </c>
      <c r="AB319" s="53">
        <f t="shared" si="291"/>
        <v>0</v>
      </c>
      <c r="AC319" s="53">
        <f t="shared" si="292"/>
        <v>0</v>
      </c>
      <c r="AD319" s="53">
        <f t="shared" si="293"/>
        <v>0</v>
      </c>
      <c r="AE319" s="53">
        <f t="shared" si="294"/>
        <v>0</v>
      </c>
      <c r="AF319" s="53">
        <f t="shared" si="295"/>
        <v>0</v>
      </c>
      <c r="AG319" s="53">
        <f t="shared" si="296"/>
        <v>1</v>
      </c>
      <c r="AH319" s="53">
        <f t="shared" si="297"/>
        <v>0</v>
      </c>
      <c r="AI319" s="53">
        <f t="shared" si="298"/>
        <v>1</v>
      </c>
      <c r="AJ319" s="53">
        <f t="shared" si="299"/>
        <v>1</v>
      </c>
      <c r="AK319" s="53">
        <f t="shared" si="300"/>
        <v>1</v>
      </c>
      <c r="AL319" s="53">
        <f t="shared" si="301"/>
        <v>1</v>
      </c>
      <c r="AM319" s="53">
        <f t="shared" si="302"/>
        <v>0</v>
      </c>
      <c r="AN319" s="53">
        <f t="shared" si="303"/>
        <v>1</v>
      </c>
      <c r="AO319" s="53">
        <f t="shared" si="304"/>
        <v>0</v>
      </c>
      <c r="AP319" s="53">
        <f t="shared" si="305"/>
        <v>0</v>
      </c>
      <c r="AQ319" s="53">
        <f t="shared" si="306"/>
        <v>0</v>
      </c>
      <c r="AR319" s="53">
        <f t="shared" si="307"/>
        <v>0</v>
      </c>
      <c r="AS319" s="53"/>
    </row>
    <row r="320" spans="1:45" s="52" customFormat="1" ht="15" x14ac:dyDescent="0.25">
      <c r="A320" s="52">
        <v>52</v>
      </c>
      <c r="B320" s="37" t="s">
        <v>48</v>
      </c>
      <c r="C320" s="37" t="s">
        <v>91</v>
      </c>
      <c r="D320" s="58">
        <v>3</v>
      </c>
      <c r="E320" s="53">
        <f t="shared" si="268"/>
        <v>0</v>
      </c>
      <c r="F320" s="53">
        <f t="shared" si="269"/>
        <v>0</v>
      </c>
      <c r="G320" s="53">
        <f t="shared" si="270"/>
        <v>0</v>
      </c>
      <c r="H320" s="53">
        <f t="shared" si="271"/>
        <v>0</v>
      </c>
      <c r="I320" s="53">
        <f t="shared" si="272"/>
        <v>0</v>
      </c>
      <c r="J320" s="53">
        <f t="shared" si="273"/>
        <v>1</v>
      </c>
      <c r="K320" s="53">
        <f t="shared" si="274"/>
        <v>0</v>
      </c>
      <c r="L320" s="53">
        <f t="shared" si="275"/>
        <v>0</v>
      </c>
      <c r="M320" s="53">
        <f t="shared" si="276"/>
        <v>0</v>
      </c>
      <c r="N320" s="53">
        <f t="shared" si="277"/>
        <v>0</v>
      </c>
      <c r="O320" s="53">
        <f t="shared" si="278"/>
        <v>1</v>
      </c>
      <c r="P320" s="53">
        <f t="shared" si="279"/>
        <v>1</v>
      </c>
      <c r="Q320" s="53">
        <f t="shared" si="280"/>
        <v>0</v>
      </c>
      <c r="R320" s="53">
        <f t="shared" si="281"/>
        <v>0</v>
      </c>
      <c r="S320" s="53">
        <f t="shared" si="282"/>
        <v>0</v>
      </c>
      <c r="T320" s="53">
        <f t="shared" si="283"/>
        <v>0</v>
      </c>
      <c r="U320" s="53">
        <f t="shared" si="284"/>
        <v>0</v>
      </c>
      <c r="V320" s="53">
        <f t="shared" si="285"/>
        <v>0</v>
      </c>
      <c r="W320" s="53">
        <f t="shared" si="286"/>
        <v>0</v>
      </c>
      <c r="X320" s="53">
        <f t="shared" si="287"/>
        <v>0</v>
      </c>
      <c r="Y320" s="53">
        <f t="shared" si="288"/>
        <v>0</v>
      </c>
      <c r="Z320" s="53">
        <f t="shared" si="289"/>
        <v>0</v>
      </c>
      <c r="AA320" s="53">
        <f t="shared" si="290"/>
        <v>1</v>
      </c>
      <c r="AB320" s="53">
        <f t="shared" si="291"/>
        <v>0</v>
      </c>
      <c r="AC320" s="53">
        <f t="shared" si="292"/>
        <v>0</v>
      </c>
      <c r="AD320" s="53">
        <f t="shared" si="293"/>
        <v>0</v>
      </c>
      <c r="AE320" s="53">
        <f t="shared" si="294"/>
        <v>0</v>
      </c>
      <c r="AF320" s="53">
        <f t="shared" si="295"/>
        <v>0</v>
      </c>
      <c r="AG320" s="53">
        <f t="shared" si="296"/>
        <v>0</v>
      </c>
      <c r="AH320" s="53">
        <f t="shared" si="297"/>
        <v>0</v>
      </c>
      <c r="AI320" s="53">
        <f t="shared" si="298"/>
        <v>1</v>
      </c>
      <c r="AJ320" s="53">
        <f t="shared" si="299"/>
        <v>1</v>
      </c>
      <c r="AK320" s="53">
        <f t="shared" si="300"/>
        <v>1</v>
      </c>
      <c r="AL320" s="53">
        <f t="shared" si="301"/>
        <v>1</v>
      </c>
      <c r="AM320" s="53">
        <f t="shared" si="302"/>
        <v>0</v>
      </c>
      <c r="AN320" s="53">
        <f t="shared" si="303"/>
        <v>1</v>
      </c>
      <c r="AO320" s="53">
        <f t="shared" si="304"/>
        <v>0</v>
      </c>
      <c r="AP320" s="53">
        <f t="shared" si="305"/>
        <v>0</v>
      </c>
      <c r="AQ320" s="53">
        <f t="shared" si="306"/>
        <v>0</v>
      </c>
      <c r="AR320" s="53">
        <f t="shared" si="307"/>
        <v>0</v>
      </c>
      <c r="AS320" s="53"/>
    </row>
    <row r="321" spans="1:45" s="52" customFormat="1" ht="15" x14ac:dyDescent="0.25">
      <c r="A321" s="52">
        <v>53</v>
      </c>
      <c r="B321" s="37" t="s">
        <v>48</v>
      </c>
      <c r="C321" s="37" t="s">
        <v>92</v>
      </c>
      <c r="D321" s="58">
        <v>3</v>
      </c>
      <c r="E321" s="53">
        <f t="shared" si="268"/>
        <v>0</v>
      </c>
      <c r="F321" s="53">
        <f t="shared" si="269"/>
        <v>0</v>
      </c>
      <c r="G321" s="53">
        <f t="shared" si="270"/>
        <v>0</v>
      </c>
      <c r="H321" s="53">
        <f t="shared" si="271"/>
        <v>0</v>
      </c>
      <c r="I321" s="53">
        <f t="shared" si="272"/>
        <v>0</v>
      </c>
      <c r="J321" s="53">
        <f t="shared" si="273"/>
        <v>1</v>
      </c>
      <c r="K321" s="53">
        <f t="shared" si="274"/>
        <v>0</v>
      </c>
      <c r="L321" s="53">
        <f t="shared" si="275"/>
        <v>0</v>
      </c>
      <c r="M321" s="53">
        <f t="shared" si="276"/>
        <v>0</v>
      </c>
      <c r="N321" s="53">
        <f t="shared" si="277"/>
        <v>0</v>
      </c>
      <c r="O321" s="53">
        <f t="shared" si="278"/>
        <v>1</v>
      </c>
      <c r="P321" s="53">
        <f t="shared" si="279"/>
        <v>1</v>
      </c>
      <c r="Q321" s="53">
        <f t="shared" si="280"/>
        <v>1</v>
      </c>
      <c r="R321" s="53">
        <f t="shared" si="281"/>
        <v>0</v>
      </c>
      <c r="S321" s="53">
        <f t="shared" si="282"/>
        <v>0</v>
      </c>
      <c r="T321" s="53">
        <f t="shared" si="283"/>
        <v>0</v>
      </c>
      <c r="U321" s="53">
        <f t="shared" si="284"/>
        <v>0</v>
      </c>
      <c r="V321" s="53">
        <f t="shared" si="285"/>
        <v>0</v>
      </c>
      <c r="W321" s="53">
        <f t="shared" si="286"/>
        <v>0</v>
      </c>
      <c r="X321" s="53">
        <f t="shared" si="287"/>
        <v>0</v>
      </c>
      <c r="Y321" s="53">
        <f t="shared" si="288"/>
        <v>0</v>
      </c>
      <c r="Z321" s="53">
        <f t="shared" si="289"/>
        <v>0</v>
      </c>
      <c r="AA321" s="53">
        <f t="shared" si="290"/>
        <v>1</v>
      </c>
      <c r="AB321" s="53">
        <f t="shared" si="291"/>
        <v>0</v>
      </c>
      <c r="AC321" s="53">
        <f t="shared" si="292"/>
        <v>0</v>
      </c>
      <c r="AD321" s="53">
        <f t="shared" si="293"/>
        <v>0</v>
      </c>
      <c r="AE321" s="53">
        <f t="shared" si="294"/>
        <v>0</v>
      </c>
      <c r="AF321" s="53">
        <f t="shared" si="295"/>
        <v>0</v>
      </c>
      <c r="AG321" s="53">
        <f t="shared" si="296"/>
        <v>0</v>
      </c>
      <c r="AH321" s="53">
        <f t="shared" si="297"/>
        <v>0</v>
      </c>
      <c r="AI321" s="53">
        <f t="shared" si="298"/>
        <v>1</v>
      </c>
      <c r="AJ321" s="53">
        <f t="shared" si="299"/>
        <v>1</v>
      </c>
      <c r="AK321" s="53">
        <f t="shared" si="300"/>
        <v>1</v>
      </c>
      <c r="AL321" s="53">
        <f t="shared" si="301"/>
        <v>1</v>
      </c>
      <c r="AM321" s="53">
        <f t="shared" si="302"/>
        <v>0</v>
      </c>
      <c r="AN321" s="53">
        <f t="shared" si="303"/>
        <v>1</v>
      </c>
      <c r="AO321" s="53">
        <f t="shared" si="304"/>
        <v>0</v>
      </c>
      <c r="AP321" s="53">
        <f t="shared" si="305"/>
        <v>0</v>
      </c>
      <c r="AQ321" s="53">
        <f t="shared" si="306"/>
        <v>0</v>
      </c>
      <c r="AR321" s="53">
        <f t="shared" si="307"/>
        <v>0</v>
      </c>
      <c r="AS321" s="53"/>
    </row>
    <row r="322" spans="1:45" s="52" customFormat="1" ht="15" x14ac:dyDescent="0.25">
      <c r="A322" s="52">
        <v>54</v>
      </c>
      <c r="B322" s="37" t="s">
        <v>50</v>
      </c>
      <c r="C322" s="37" t="s">
        <v>93</v>
      </c>
      <c r="D322" s="58">
        <v>3</v>
      </c>
      <c r="E322" s="53">
        <f t="shared" si="268"/>
        <v>0</v>
      </c>
      <c r="F322" s="53">
        <f t="shared" si="269"/>
        <v>0</v>
      </c>
      <c r="G322" s="53">
        <f t="shared" si="270"/>
        <v>0</v>
      </c>
      <c r="H322" s="53">
        <f t="shared" si="271"/>
        <v>0</v>
      </c>
      <c r="I322" s="53">
        <f t="shared" si="272"/>
        <v>0</v>
      </c>
      <c r="J322" s="53">
        <f t="shared" si="273"/>
        <v>1</v>
      </c>
      <c r="K322" s="53">
        <f t="shared" si="274"/>
        <v>1</v>
      </c>
      <c r="L322" s="53">
        <f t="shared" si="275"/>
        <v>0</v>
      </c>
      <c r="M322" s="53">
        <f t="shared" si="276"/>
        <v>0</v>
      </c>
      <c r="N322" s="53">
        <f t="shared" si="277"/>
        <v>1</v>
      </c>
      <c r="O322" s="53">
        <f t="shared" si="278"/>
        <v>1</v>
      </c>
      <c r="P322" s="53">
        <f t="shared" si="279"/>
        <v>1</v>
      </c>
      <c r="Q322" s="53">
        <f t="shared" si="280"/>
        <v>0</v>
      </c>
      <c r="R322" s="53">
        <f t="shared" si="281"/>
        <v>0</v>
      </c>
      <c r="S322" s="53">
        <f t="shared" si="282"/>
        <v>0</v>
      </c>
      <c r="T322" s="53">
        <f t="shared" si="283"/>
        <v>0</v>
      </c>
      <c r="U322" s="53">
        <f t="shared" si="284"/>
        <v>0</v>
      </c>
      <c r="V322" s="53">
        <f t="shared" si="285"/>
        <v>0</v>
      </c>
      <c r="W322" s="53">
        <f t="shared" si="286"/>
        <v>0</v>
      </c>
      <c r="X322" s="53">
        <f t="shared" si="287"/>
        <v>0</v>
      </c>
      <c r="Y322" s="53">
        <f t="shared" si="288"/>
        <v>0</v>
      </c>
      <c r="Z322" s="53">
        <f t="shared" si="289"/>
        <v>0</v>
      </c>
      <c r="AA322" s="53">
        <f t="shared" si="290"/>
        <v>1</v>
      </c>
      <c r="AB322" s="53">
        <f t="shared" si="291"/>
        <v>0</v>
      </c>
      <c r="AC322" s="53">
        <f t="shared" si="292"/>
        <v>0</v>
      </c>
      <c r="AD322" s="53">
        <f t="shared" si="293"/>
        <v>0</v>
      </c>
      <c r="AE322" s="53">
        <f t="shared" si="294"/>
        <v>0</v>
      </c>
      <c r="AF322" s="53">
        <f t="shared" si="295"/>
        <v>0</v>
      </c>
      <c r="AG322" s="53">
        <f t="shared" si="296"/>
        <v>1</v>
      </c>
      <c r="AH322" s="53">
        <f t="shared" si="297"/>
        <v>0</v>
      </c>
      <c r="AI322" s="53">
        <f t="shared" si="298"/>
        <v>0</v>
      </c>
      <c r="AJ322" s="53">
        <f t="shared" si="299"/>
        <v>0</v>
      </c>
      <c r="AK322" s="53">
        <f t="shared" si="300"/>
        <v>0</v>
      </c>
      <c r="AL322" s="53">
        <f t="shared" si="301"/>
        <v>0</v>
      </c>
      <c r="AM322" s="53">
        <f t="shared" si="302"/>
        <v>0</v>
      </c>
      <c r="AN322" s="53">
        <f t="shared" si="303"/>
        <v>0</v>
      </c>
      <c r="AO322" s="53">
        <f t="shared" si="304"/>
        <v>0</v>
      </c>
      <c r="AP322" s="53">
        <f t="shared" si="305"/>
        <v>0</v>
      </c>
      <c r="AQ322" s="53">
        <f t="shared" si="306"/>
        <v>0</v>
      </c>
      <c r="AR322" s="53">
        <f t="shared" si="307"/>
        <v>0</v>
      </c>
      <c r="AS322" s="53"/>
    </row>
    <row r="323" spans="1:45" s="52" customFormat="1" ht="15" x14ac:dyDescent="0.25">
      <c r="A323" s="52">
        <v>55</v>
      </c>
      <c r="B323" s="37" t="s">
        <v>48</v>
      </c>
      <c r="C323" s="37" t="s">
        <v>94</v>
      </c>
      <c r="D323" s="58">
        <v>3</v>
      </c>
      <c r="E323" s="53">
        <f t="shared" si="268"/>
        <v>0</v>
      </c>
      <c r="F323" s="53">
        <f t="shared" si="269"/>
        <v>0</v>
      </c>
      <c r="G323" s="53">
        <f t="shared" si="270"/>
        <v>0</v>
      </c>
      <c r="H323" s="53">
        <f t="shared" si="271"/>
        <v>0</v>
      </c>
      <c r="I323" s="53">
        <f t="shared" si="272"/>
        <v>0</v>
      </c>
      <c r="J323" s="53">
        <f t="shared" si="273"/>
        <v>1</v>
      </c>
      <c r="K323" s="53">
        <f t="shared" si="274"/>
        <v>0</v>
      </c>
      <c r="L323" s="53">
        <f t="shared" si="275"/>
        <v>0</v>
      </c>
      <c r="M323" s="53">
        <f t="shared" si="276"/>
        <v>0</v>
      </c>
      <c r="N323" s="53">
        <f t="shared" si="277"/>
        <v>0</v>
      </c>
      <c r="O323" s="53">
        <f t="shared" si="278"/>
        <v>1</v>
      </c>
      <c r="P323" s="53">
        <f t="shared" si="279"/>
        <v>1</v>
      </c>
      <c r="Q323" s="53">
        <f t="shared" si="280"/>
        <v>0</v>
      </c>
      <c r="R323" s="53">
        <f t="shared" si="281"/>
        <v>0</v>
      </c>
      <c r="S323" s="53">
        <f t="shared" si="282"/>
        <v>0</v>
      </c>
      <c r="T323" s="53">
        <f t="shared" si="283"/>
        <v>1</v>
      </c>
      <c r="U323" s="53">
        <f t="shared" si="284"/>
        <v>1</v>
      </c>
      <c r="V323" s="53">
        <f t="shared" si="285"/>
        <v>0</v>
      </c>
      <c r="W323" s="53">
        <f t="shared" si="286"/>
        <v>0</v>
      </c>
      <c r="X323" s="53">
        <f t="shared" si="287"/>
        <v>0</v>
      </c>
      <c r="Y323" s="53">
        <f t="shared" si="288"/>
        <v>0</v>
      </c>
      <c r="Z323" s="53">
        <f t="shared" si="289"/>
        <v>0</v>
      </c>
      <c r="AA323" s="53">
        <f t="shared" si="290"/>
        <v>1</v>
      </c>
      <c r="AB323" s="53">
        <f t="shared" si="291"/>
        <v>0</v>
      </c>
      <c r="AC323" s="53">
        <f t="shared" si="292"/>
        <v>0</v>
      </c>
      <c r="AD323" s="53">
        <f t="shared" si="293"/>
        <v>0</v>
      </c>
      <c r="AE323" s="53">
        <f t="shared" si="294"/>
        <v>0</v>
      </c>
      <c r="AF323" s="53">
        <f t="shared" si="295"/>
        <v>0</v>
      </c>
      <c r="AG323" s="53">
        <f t="shared" si="296"/>
        <v>1</v>
      </c>
      <c r="AH323" s="53">
        <f t="shared" si="297"/>
        <v>0</v>
      </c>
      <c r="AI323" s="53">
        <f t="shared" si="298"/>
        <v>1</v>
      </c>
      <c r="AJ323" s="53">
        <f t="shared" si="299"/>
        <v>1</v>
      </c>
      <c r="AK323" s="53">
        <f t="shared" si="300"/>
        <v>1</v>
      </c>
      <c r="AL323" s="53">
        <f t="shared" si="301"/>
        <v>1</v>
      </c>
      <c r="AM323" s="53">
        <f t="shared" si="302"/>
        <v>0</v>
      </c>
      <c r="AN323" s="53">
        <f t="shared" si="303"/>
        <v>1</v>
      </c>
      <c r="AO323" s="53">
        <f t="shared" si="304"/>
        <v>0</v>
      </c>
      <c r="AP323" s="53">
        <f t="shared" si="305"/>
        <v>0</v>
      </c>
      <c r="AQ323" s="53">
        <f t="shared" si="306"/>
        <v>0</v>
      </c>
      <c r="AR323" s="53">
        <f t="shared" si="307"/>
        <v>0</v>
      </c>
      <c r="AS323" s="53"/>
    </row>
    <row r="324" spans="1:45" s="52" customFormat="1" ht="15" x14ac:dyDescent="0.25">
      <c r="A324" s="52">
        <v>56</v>
      </c>
      <c r="B324" s="37" t="s">
        <v>50</v>
      </c>
      <c r="C324" s="37" t="s">
        <v>95</v>
      </c>
      <c r="D324" s="58">
        <v>3</v>
      </c>
      <c r="E324" s="53">
        <f t="shared" si="268"/>
        <v>0</v>
      </c>
      <c r="F324" s="53">
        <f t="shared" si="269"/>
        <v>0</v>
      </c>
      <c r="G324" s="53">
        <f t="shared" si="270"/>
        <v>0</v>
      </c>
      <c r="H324" s="53">
        <f t="shared" si="271"/>
        <v>1</v>
      </c>
      <c r="I324" s="53">
        <f t="shared" si="272"/>
        <v>0</v>
      </c>
      <c r="J324" s="53">
        <f t="shared" si="273"/>
        <v>1</v>
      </c>
      <c r="K324" s="53">
        <f t="shared" si="274"/>
        <v>0</v>
      </c>
      <c r="L324" s="53">
        <f t="shared" si="275"/>
        <v>0</v>
      </c>
      <c r="M324" s="53">
        <f t="shared" si="276"/>
        <v>0</v>
      </c>
      <c r="N324" s="53">
        <f t="shared" si="277"/>
        <v>0</v>
      </c>
      <c r="O324" s="53">
        <f t="shared" si="278"/>
        <v>1</v>
      </c>
      <c r="P324" s="53">
        <f t="shared" si="279"/>
        <v>1</v>
      </c>
      <c r="Q324" s="53">
        <f t="shared" si="280"/>
        <v>0</v>
      </c>
      <c r="R324" s="53">
        <f t="shared" si="281"/>
        <v>0</v>
      </c>
      <c r="S324" s="53">
        <f t="shared" si="282"/>
        <v>1</v>
      </c>
      <c r="T324" s="53">
        <f t="shared" si="283"/>
        <v>0</v>
      </c>
      <c r="U324" s="53">
        <f t="shared" si="284"/>
        <v>0</v>
      </c>
      <c r="V324" s="53">
        <f t="shared" si="285"/>
        <v>0</v>
      </c>
      <c r="W324" s="53">
        <f t="shared" si="286"/>
        <v>0</v>
      </c>
      <c r="X324" s="53">
        <f t="shared" si="287"/>
        <v>0</v>
      </c>
      <c r="Y324" s="53">
        <f t="shared" si="288"/>
        <v>1</v>
      </c>
      <c r="Z324" s="53">
        <f t="shared" si="289"/>
        <v>0</v>
      </c>
      <c r="AA324" s="53">
        <f t="shared" si="290"/>
        <v>0</v>
      </c>
      <c r="AB324" s="53">
        <f t="shared" si="291"/>
        <v>0</v>
      </c>
      <c r="AC324" s="53">
        <f t="shared" si="292"/>
        <v>0</v>
      </c>
      <c r="AD324" s="53">
        <f t="shared" si="293"/>
        <v>1</v>
      </c>
      <c r="AE324" s="53">
        <f t="shared" si="294"/>
        <v>0</v>
      </c>
      <c r="AF324" s="53">
        <f t="shared" si="295"/>
        <v>0</v>
      </c>
      <c r="AG324" s="53">
        <f t="shared" si="296"/>
        <v>1</v>
      </c>
      <c r="AH324" s="53">
        <f t="shared" si="297"/>
        <v>0</v>
      </c>
      <c r="AI324" s="53">
        <f t="shared" si="298"/>
        <v>1</v>
      </c>
      <c r="AJ324" s="53">
        <f t="shared" si="299"/>
        <v>1</v>
      </c>
      <c r="AK324" s="53">
        <f t="shared" si="300"/>
        <v>1</v>
      </c>
      <c r="AL324" s="53">
        <f t="shared" si="301"/>
        <v>1</v>
      </c>
      <c r="AM324" s="53">
        <f t="shared" si="302"/>
        <v>0</v>
      </c>
      <c r="AN324" s="53">
        <f t="shared" si="303"/>
        <v>1</v>
      </c>
      <c r="AO324" s="53">
        <f t="shared" si="304"/>
        <v>0</v>
      </c>
      <c r="AP324" s="53">
        <f t="shared" si="305"/>
        <v>1</v>
      </c>
      <c r="AQ324" s="53">
        <f t="shared" si="306"/>
        <v>0</v>
      </c>
      <c r="AR324" s="53">
        <f t="shared" si="307"/>
        <v>0</v>
      </c>
      <c r="AS324" s="53"/>
    </row>
    <row r="325" spans="1:45" s="52" customFormat="1" ht="15" x14ac:dyDescent="0.25">
      <c r="A325" s="52">
        <v>57</v>
      </c>
      <c r="B325" s="37" t="s">
        <v>50</v>
      </c>
      <c r="C325" s="37" t="s">
        <v>96</v>
      </c>
      <c r="D325" s="58">
        <v>3</v>
      </c>
      <c r="E325" s="53">
        <f t="shared" si="268"/>
        <v>0</v>
      </c>
      <c r="F325" s="53">
        <f t="shared" si="269"/>
        <v>0</v>
      </c>
      <c r="G325" s="53">
        <f t="shared" si="270"/>
        <v>0</v>
      </c>
      <c r="H325" s="53">
        <f t="shared" si="271"/>
        <v>0</v>
      </c>
      <c r="I325" s="53">
        <f t="shared" si="272"/>
        <v>0</v>
      </c>
      <c r="J325" s="53">
        <f t="shared" si="273"/>
        <v>1</v>
      </c>
      <c r="K325" s="53">
        <f t="shared" si="274"/>
        <v>0</v>
      </c>
      <c r="L325" s="53">
        <f t="shared" si="275"/>
        <v>0</v>
      </c>
      <c r="M325" s="53">
        <f t="shared" si="276"/>
        <v>0</v>
      </c>
      <c r="N325" s="53">
        <f t="shared" si="277"/>
        <v>0</v>
      </c>
      <c r="O325" s="53">
        <f t="shared" si="278"/>
        <v>1</v>
      </c>
      <c r="P325" s="53">
        <f t="shared" si="279"/>
        <v>1</v>
      </c>
      <c r="Q325" s="53">
        <f t="shared" si="280"/>
        <v>0</v>
      </c>
      <c r="R325" s="53">
        <f t="shared" si="281"/>
        <v>0</v>
      </c>
      <c r="S325" s="53">
        <f t="shared" si="282"/>
        <v>0</v>
      </c>
      <c r="T325" s="53">
        <f t="shared" si="283"/>
        <v>0</v>
      </c>
      <c r="U325" s="53">
        <f t="shared" si="284"/>
        <v>0</v>
      </c>
      <c r="V325" s="53">
        <f t="shared" si="285"/>
        <v>0</v>
      </c>
      <c r="W325" s="53">
        <f t="shared" si="286"/>
        <v>0</v>
      </c>
      <c r="X325" s="53">
        <f t="shared" si="287"/>
        <v>0</v>
      </c>
      <c r="Y325" s="53">
        <f t="shared" si="288"/>
        <v>0</v>
      </c>
      <c r="Z325" s="53">
        <f t="shared" si="289"/>
        <v>0</v>
      </c>
      <c r="AA325" s="53">
        <f t="shared" si="290"/>
        <v>1</v>
      </c>
      <c r="AB325" s="53">
        <f t="shared" si="291"/>
        <v>0</v>
      </c>
      <c r="AC325" s="53">
        <f t="shared" si="292"/>
        <v>0</v>
      </c>
      <c r="AD325" s="53">
        <f t="shared" si="293"/>
        <v>0</v>
      </c>
      <c r="AE325" s="53">
        <f t="shared" si="294"/>
        <v>0</v>
      </c>
      <c r="AF325" s="53">
        <f t="shared" si="295"/>
        <v>0</v>
      </c>
      <c r="AG325" s="53">
        <f t="shared" si="296"/>
        <v>0</v>
      </c>
      <c r="AH325" s="53">
        <f t="shared" si="297"/>
        <v>0</v>
      </c>
      <c r="AI325" s="53">
        <f t="shared" si="298"/>
        <v>1</v>
      </c>
      <c r="AJ325" s="53">
        <f t="shared" si="299"/>
        <v>1</v>
      </c>
      <c r="AK325" s="53">
        <f t="shared" si="300"/>
        <v>1</v>
      </c>
      <c r="AL325" s="53">
        <f t="shared" si="301"/>
        <v>1</v>
      </c>
      <c r="AM325" s="53">
        <f t="shared" si="302"/>
        <v>0</v>
      </c>
      <c r="AN325" s="53">
        <f t="shared" si="303"/>
        <v>1</v>
      </c>
      <c r="AO325" s="53">
        <f t="shared" si="304"/>
        <v>0</v>
      </c>
      <c r="AP325" s="53">
        <f t="shared" si="305"/>
        <v>0</v>
      </c>
      <c r="AQ325" s="53">
        <f t="shared" si="306"/>
        <v>0</v>
      </c>
      <c r="AR325" s="53">
        <f t="shared" si="307"/>
        <v>0</v>
      </c>
      <c r="AS325" s="53"/>
    </row>
    <row r="326" spans="1:45" s="52" customFormat="1" ht="15" x14ac:dyDescent="0.25">
      <c r="A326" s="52">
        <v>58</v>
      </c>
      <c r="B326" s="37" t="s">
        <v>48</v>
      </c>
      <c r="C326" s="37" t="s">
        <v>97</v>
      </c>
      <c r="D326" s="58">
        <v>3</v>
      </c>
      <c r="E326" s="53">
        <f t="shared" si="268"/>
        <v>0</v>
      </c>
      <c r="F326" s="53">
        <f t="shared" si="269"/>
        <v>0</v>
      </c>
      <c r="G326" s="53">
        <f t="shared" si="270"/>
        <v>0</v>
      </c>
      <c r="H326" s="53">
        <f t="shared" si="271"/>
        <v>0</v>
      </c>
      <c r="I326" s="53">
        <f t="shared" si="272"/>
        <v>0</v>
      </c>
      <c r="J326" s="53">
        <f t="shared" si="273"/>
        <v>1</v>
      </c>
      <c r="K326" s="53">
        <f t="shared" si="274"/>
        <v>0</v>
      </c>
      <c r="L326" s="53">
        <f t="shared" si="275"/>
        <v>0</v>
      </c>
      <c r="M326" s="53">
        <f t="shared" si="276"/>
        <v>0</v>
      </c>
      <c r="N326" s="53">
        <f t="shared" si="277"/>
        <v>0</v>
      </c>
      <c r="O326" s="53">
        <f t="shared" si="278"/>
        <v>1</v>
      </c>
      <c r="P326" s="53">
        <f t="shared" si="279"/>
        <v>1</v>
      </c>
      <c r="Q326" s="53">
        <f t="shared" si="280"/>
        <v>0</v>
      </c>
      <c r="R326" s="53">
        <f t="shared" si="281"/>
        <v>0</v>
      </c>
      <c r="S326" s="53">
        <f t="shared" si="282"/>
        <v>0</v>
      </c>
      <c r="T326" s="53">
        <f t="shared" si="283"/>
        <v>1</v>
      </c>
      <c r="U326" s="53">
        <f t="shared" si="284"/>
        <v>1</v>
      </c>
      <c r="V326" s="53">
        <f t="shared" si="285"/>
        <v>0</v>
      </c>
      <c r="W326" s="53">
        <f t="shared" si="286"/>
        <v>0</v>
      </c>
      <c r="X326" s="53">
        <f t="shared" si="287"/>
        <v>0</v>
      </c>
      <c r="Y326" s="53">
        <f t="shared" si="288"/>
        <v>0</v>
      </c>
      <c r="Z326" s="53">
        <f t="shared" si="289"/>
        <v>0</v>
      </c>
      <c r="AA326" s="53">
        <f t="shared" si="290"/>
        <v>1</v>
      </c>
      <c r="AB326" s="53">
        <f t="shared" si="291"/>
        <v>0</v>
      </c>
      <c r="AC326" s="53">
        <f t="shared" si="292"/>
        <v>0</v>
      </c>
      <c r="AD326" s="53">
        <f t="shared" si="293"/>
        <v>0</v>
      </c>
      <c r="AE326" s="53">
        <f t="shared" si="294"/>
        <v>0</v>
      </c>
      <c r="AF326" s="53">
        <f t="shared" si="295"/>
        <v>0</v>
      </c>
      <c r="AG326" s="53">
        <f t="shared" si="296"/>
        <v>0</v>
      </c>
      <c r="AH326" s="53">
        <f t="shared" si="297"/>
        <v>0</v>
      </c>
      <c r="AI326" s="53">
        <f t="shared" si="298"/>
        <v>1</v>
      </c>
      <c r="AJ326" s="53">
        <f t="shared" si="299"/>
        <v>1</v>
      </c>
      <c r="AK326" s="53">
        <f t="shared" si="300"/>
        <v>1</v>
      </c>
      <c r="AL326" s="53">
        <f t="shared" si="301"/>
        <v>1</v>
      </c>
      <c r="AM326" s="53">
        <f t="shared" si="302"/>
        <v>0</v>
      </c>
      <c r="AN326" s="53">
        <f t="shared" si="303"/>
        <v>1</v>
      </c>
      <c r="AO326" s="53">
        <f t="shared" si="304"/>
        <v>0</v>
      </c>
      <c r="AP326" s="53">
        <f t="shared" si="305"/>
        <v>0</v>
      </c>
      <c r="AQ326" s="53">
        <f t="shared" si="306"/>
        <v>0</v>
      </c>
      <c r="AR326" s="53">
        <f t="shared" si="307"/>
        <v>0</v>
      </c>
      <c r="AS326" s="53"/>
    </row>
    <row r="327" spans="1:45" s="52" customFormat="1" ht="15" x14ac:dyDescent="0.25">
      <c r="A327" s="52">
        <v>59</v>
      </c>
      <c r="B327" s="37" t="s">
        <v>48</v>
      </c>
      <c r="C327" s="37" t="s">
        <v>98</v>
      </c>
      <c r="D327" s="58">
        <v>3</v>
      </c>
      <c r="E327" s="53">
        <f t="shared" si="268"/>
        <v>0</v>
      </c>
      <c r="F327" s="53">
        <f t="shared" si="269"/>
        <v>0</v>
      </c>
      <c r="G327" s="53">
        <f t="shared" si="270"/>
        <v>0</v>
      </c>
      <c r="H327" s="53">
        <f t="shared" si="271"/>
        <v>0</v>
      </c>
      <c r="I327" s="53">
        <f t="shared" si="272"/>
        <v>0</v>
      </c>
      <c r="J327" s="53">
        <f t="shared" si="273"/>
        <v>1</v>
      </c>
      <c r="K327" s="53">
        <f t="shared" si="274"/>
        <v>0</v>
      </c>
      <c r="L327" s="53">
        <f t="shared" si="275"/>
        <v>0</v>
      </c>
      <c r="M327" s="53">
        <f t="shared" si="276"/>
        <v>0</v>
      </c>
      <c r="N327" s="53">
        <f t="shared" si="277"/>
        <v>0</v>
      </c>
      <c r="O327" s="53">
        <f t="shared" si="278"/>
        <v>1</v>
      </c>
      <c r="P327" s="53">
        <f t="shared" si="279"/>
        <v>1</v>
      </c>
      <c r="Q327" s="53">
        <f t="shared" si="280"/>
        <v>0</v>
      </c>
      <c r="R327" s="53">
        <f t="shared" si="281"/>
        <v>0</v>
      </c>
      <c r="S327" s="53">
        <f t="shared" si="282"/>
        <v>0</v>
      </c>
      <c r="T327" s="53">
        <f t="shared" si="283"/>
        <v>0</v>
      </c>
      <c r="U327" s="53">
        <f t="shared" si="284"/>
        <v>0</v>
      </c>
      <c r="V327" s="53">
        <f t="shared" si="285"/>
        <v>0</v>
      </c>
      <c r="W327" s="53">
        <f t="shared" si="286"/>
        <v>0</v>
      </c>
      <c r="X327" s="53">
        <f t="shared" si="287"/>
        <v>0</v>
      </c>
      <c r="Y327" s="53">
        <f t="shared" si="288"/>
        <v>0</v>
      </c>
      <c r="Z327" s="53">
        <f t="shared" si="289"/>
        <v>0</v>
      </c>
      <c r="AA327" s="53">
        <f t="shared" si="290"/>
        <v>1</v>
      </c>
      <c r="AB327" s="53">
        <f t="shared" si="291"/>
        <v>0</v>
      </c>
      <c r="AC327" s="53">
        <f t="shared" si="292"/>
        <v>1</v>
      </c>
      <c r="AD327" s="53">
        <f t="shared" si="293"/>
        <v>0</v>
      </c>
      <c r="AE327" s="53">
        <f t="shared" si="294"/>
        <v>0</v>
      </c>
      <c r="AF327" s="53">
        <f t="shared" si="295"/>
        <v>0</v>
      </c>
      <c r="AG327" s="53">
        <f t="shared" si="296"/>
        <v>0</v>
      </c>
      <c r="AH327" s="53">
        <f t="shared" si="297"/>
        <v>0</v>
      </c>
      <c r="AI327" s="53">
        <f t="shared" si="298"/>
        <v>1</v>
      </c>
      <c r="AJ327" s="53">
        <f t="shared" si="299"/>
        <v>1</v>
      </c>
      <c r="AK327" s="53">
        <f t="shared" si="300"/>
        <v>1</v>
      </c>
      <c r="AL327" s="53">
        <f t="shared" si="301"/>
        <v>1</v>
      </c>
      <c r="AM327" s="53">
        <f t="shared" si="302"/>
        <v>0</v>
      </c>
      <c r="AN327" s="53">
        <f t="shared" si="303"/>
        <v>1</v>
      </c>
      <c r="AO327" s="53">
        <f t="shared" si="304"/>
        <v>0</v>
      </c>
      <c r="AP327" s="53">
        <f t="shared" si="305"/>
        <v>0</v>
      </c>
      <c r="AQ327" s="53">
        <f t="shared" si="306"/>
        <v>0</v>
      </c>
      <c r="AR327" s="53">
        <f t="shared" si="307"/>
        <v>0</v>
      </c>
      <c r="AS327" s="53"/>
    </row>
    <row r="328" spans="1:45" s="52" customFormat="1" ht="15" x14ac:dyDescent="0.25">
      <c r="A328" s="52">
        <v>60</v>
      </c>
      <c r="B328" s="37" t="s">
        <v>50</v>
      </c>
      <c r="C328" s="37" t="s">
        <v>61</v>
      </c>
      <c r="D328" s="58">
        <v>3</v>
      </c>
      <c r="E328" s="53">
        <f t="shared" si="268"/>
        <v>0</v>
      </c>
      <c r="F328" s="53">
        <f t="shared" si="269"/>
        <v>0</v>
      </c>
      <c r="G328" s="53">
        <f t="shared" si="270"/>
        <v>0</v>
      </c>
      <c r="H328" s="53">
        <f t="shared" si="271"/>
        <v>0</v>
      </c>
      <c r="I328" s="53">
        <f t="shared" si="272"/>
        <v>0</v>
      </c>
      <c r="J328" s="53">
        <f t="shared" si="273"/>
        <v>1</v>
      </c>
      <c r="K328" s="53">
        <f t="shared" si="274"/>
        <v>0</v>
      </c>
      <c r="L328" s="53">
        <f t="shared" si="275"/>
        <v>0</v>
      </c>
      <c r="M328" s="53">
        <f t="shared" si="276"/>
        <v>0</v>
      </c>
      <c r="N328" s="53">
        <f t="shared" si="277"/>
        <v>0</v>
      </c>
      <c r="O328" s="53">
        <f t="shared" si="278"/>
        <v>1</v>
      </c>
      <c r="P328" s="53">
        <f t="shared" si="279"/>
        <v>1</v>
      </c>
      <c r="Q328" s="53">
        <f t="shared" si="280"/>
        <v>1</v>
      </c>
      <c r="R328" s="53">
        <f t="shared" si="281"/>
        <v>0</v>
      </c>
      <c r="S328" s="53">
        <f t="shared" si="282"/>
        <v>0</v>
      </c>
      <c r="T328" s="53">
        <f t="shared" si="283"/>
        <v>0</v>
      </c>
      <c r="U328" s="53">
        <f t="shared" si="284"/>
        <v>0</v>
      </c>
      <c r="V328" s="53">
        <f t="shared" si="285"/>
        <v>0</v>
      </c>
      <c r="W328" s="53">
        <f t="shared" si="286"/>
        <v>0</v>
      </c>
      <c r="X328" s="53">
        <f t="shared" si="287"/>
        <v>0</v>
      </c>
      <c r="Y328" s="53">
        <f t="shared" si="288"/>
        <v>0</v>
      </c>
      <c r="Z328" s="53">
        <f t="shared" si="289"/>
        <v>0</v>
      </c>
      <c r="AA328" s="53">
        <f t="shared" si="290"/>
        <v>1</v>
      </c>
      <c r="AB328" s="53">
        <f t="shared" si="291"/>
        <v>0</v>
      </c>
      <c r="AC328" s="53">
        <f t="shared" si="292"/>
        <v>0</v>
      </c>
      <c r="AD328" s="53">
        <f t="shared" si="293"/>
        <v>0</v>
      </c>
      <c r="AE328" s="53">
        <f t="shared" si="294"/>
        <v>0</v>
      </c>
      <c r="AF328" s="53">
        <f t="shared" si="295"/>
        <v>0</v>
      </c>
      <c r="AG328" s="53">
        <f t="shared" si="296"/>
        <v>0</v>
      </c>
      <c r="AH328" s="53">
        <f t="shared" si="297"/>
        <v>0</v>
      </c>
      <c r="AI328" s="53">
        <f t="shared" si="298"/>
        <v>1</v>
      </c>
      <c r="AJ328" s="53">
        <f t="shared" si="299"/>
        <v>1</v>
      </c>
      <c r="AK328" s="53">
        <f t="shared" si="300"/>
        <v>1</v>
      </c>
      <c r="AL328" s="53">
        <f t="shared" si="301"/>
        <v>1</v>
      </c>
      <c r="AM328" s="53">
        <f t="shared" si="302"/>
        <v>0</v>
      </c>
      <c r="AN328" s="53">
        <f t="shared" si="303"/>
        <v>1</v>
      </c>
      <c r="AO328" s="53">
        <f t="shared" si="304"/>
        <v>0</v>
      </c>
      <c r="AP328" s="53">
        <f t="shared" si="305"/>
        <v>0</v>
      </c>
      <c r="AQ328" s="53">
        <f t="shared" si="306"/>
        <v>0</v>
      </c>
      <c r="AR328" s="53">
        <f t="shared" si="307"/>
        <v>0</v>
      </c>
      <c r="AS328" s="53"/>
    </row>
    <row r="329" spans="1:45" s="52" customFormat="1" ht="15" x14ac:dyDescent="0.25">
      <c r="A329" s="52">
        <v>61</v>
      </c>
      <c r="B329" s="37" t="s">
        <v>50</v>
      </c>
      <c r="C329" s="37" t="s">
        <v>99</v>
      </c>
      <c r="D329" s="58">
        <v>3</v>
      </c>
      <c r="E329" s="53">
        <f t="shared" si="268"/>
        <v>0</v>
      </c>
      <c r="F329" s="53">
        <f t="shared" si="269"/>
        <v>0</v>
      </c>
      <c r="G329" s="53">
        <f t="shared" si="270"/>
        <v>0</v>
      </c>
      <c r="H329" s="53">
        <f t="shared" si="271"/>
        <v>0</v>
      </c>
      <c r="I329" s="53">
        <f t="shared" si="272"/>
        <v>0</v>
      </c>
      <c r="J329" s="53">
        <f t="shared" si="273"/>
        <v>1</v>
      </c>
      <c r="K329" s="53">
        <f t="shared" si="274"/>
        <v>0</v>
      </c>
      <c r="L329" s="53">
        <f t="shared" si="275"/>
        <v>0</v>
      </c>
      <c r="M329" s="53">
        <f t="shared" si="276"/>
        <v>0</v>
      </c>
      <c r="N329" s="53">
        <f t="shared" si="277"/>
        <v>0</v>
      </c>
      <c r="O329" s="53">
        <f t="shared" si="278"/>
        <v>1</v>
      </c>
      <c r="P329" s="53">
        <f t="shared" si="279"/>
        <v>1</v>
      </c>
      <c r="Q329" s="53">
        <f t="shared" si="280"/>
        <v>0</v>
      </c>
      <c r="R329" s="53">
        <f t="shared" si="281"/>
        <v>0</v>
      </c>
      <c r="S329" s="53">
        <f t="shared" si="282"/>
        <v>0</v>
      </c>
      <c r="T329" s="53">
        <f t="shared" si="283"/>
        <v>0</v>
      </c>
      <c r="U329" s="53">
        <f t="shared" si="284"/>
        <v>0</v>
      </c>
      <c r="V329" s="53">
        <f t="shared" si="285"/>
        <v>0</v>
      </c>
      <c r="W329" s="53">
        <f t="shared" si="286"/>
        <v>0</v>
      </c>
      <c r="X329" s="53">
        <f t="shared" si="287"/>
        <v>0</v>
      </c>
      <c r="Y329" s="53">
        <f t="shared" si="288"/>
        <v>0</v>
      </c>
      <c r="Z329" s="53">
        <f t="shared" si="289"/>
        <v>0</v>
      </c>
      <c r="AA329" s="53">
        <f t="shared" si="290"/>
        <v>1</v>
      </c>
      <c r="AB329" s="53">
        <f t="shared" si="291"/>
        <v>0</v>
      </c>
      <c r="AC329" s="53">
        <f t="shared" si="292"/>
        <v>0</v>
      </c>
      <c r="AD329" s="53">
        <f t="shared" si="293"/>
        <v>0</v>
      </c>
      <c r="AE329" s="53">
        <f t="shared" si="294"/>
        <v>0</v>
      </c>
      <c r="AF329" s="53">
        <f t="shared" si="295"/>
        <v>0</v>
      </c>
      <c r="AG329" s="53">
        <f t="shared" si="296"/>
        <v>0</v>
      </c>
      <c r="AH329" s="53">
        <f t="shared" si="297"/>
        <v>0</v>
      </c>
      <c r="AI329" s="53">
        <f t="shared" si="298"/>
        <v>0</v>
      </c>
      <c r="AJ329" s="53">
        <f t="shared" si="299"/>
        <v>0</v>
      </c>
      <c r="AK329" s="53">
        <f t="shared" si="300"/>
        <v>0</v>
      </c>
      <c r="AL329" s="53">
        <f t="shared" si="301"/>
        <v>0</v>
      </c>
      <c r="AM329" s="53">
        <f t="shared" si="302"/>
        <v>0</v>
      </c>
      <c r="AN329" s="53">
        <f t="shared" si="303"/>
        <v>0</v>
      </c>
      <c r="AO329" s="53">
        <f t="shared" si="304"/>
        <v>0</v>
      </c>
      <c r="AP329" s="53">
        <f t="shared" si="305"/>
        <v>0</v>
      </c>
      <c r="AQ329" s="53">
        <f t="shared" si="306"/>
        <v>0</v>
      </c>
      <c r="AR329" s="53">
        <f t="shared" si="307"/>
        <v>0</v>
      </c>
      <c r="AS329" s="53"/>
    </row>
    <row r="330" spans="1:45" s="52" customFormat="1" ht="15" x14ac:dyDescent="0.25">
      <c r="A330" s="52">
        <v>62</v>
      </c>
      <c r="B330" s="37" t="s">
        <v>50</v>
      </c>
      <c r="C330" s="37" t="s">
        <v>100</v>
      </c>
      <c r="D330" s="58">
        <v>3</v>
      </c>
      <c r="E330" s="53">
        <f t="shared" si="268"/>
        <v>0</v>
      </c>
      <c r="F330" s="53">
        <f t="shared" si="269"/>
        <v>0</v>
      </c>
      <c r="G330" s="53">
        <f t="shared" si="270"/>
        <v>0</v>
      </c>
      <c r="H330" s="53">
        <f t="shared" si="271"/>
        <v>0</v>
      </c>
      <c r="I330" s="53">
        <f t="shared" si="272"/>
        <v>0</v>
      </c>
      <c r="J330" s="53">
        <f t="shared" si="273"/>
        <v>1</v>
      </c>
      <c r="K330" s="53">
        <f t="shared" si="274"/>
        <v>0</v>
      </c>
      <c r="L330" s="53">
        <f t="shared" si="275"/>
        <v>0</v>
      </c>
      <c r="M330" s="53">
        <f t="shared" si="276"/>
        <v>0</v>
      </c>
      <c r="N330" s="53">
        <f t="shared" si="277"/>
        <v>0</v>
      </c>
      <c r="O330" s="53">
        <f t="shared" si="278"/>
        <v>1</v>
      </c>
      <c r="P330" s="53">
        <f t="shared" si="279"/>
        <v>1</v>
      </c>
      <c r="Q330" s="53">
        <f t="shared" si="280"/>
        <v>0</v>
      </c>
      <c r="R330" s="53">
        <f t="shared" si="281"/>
        <v>0</v>
      </c>
      <c r="S330" s="53">
        <f t="shared" si="282"/>
        <v>0</v>
      </c>
      <c r="T330" s="53">
        <f t="shared" si="283"/>
        <v>0</v>
      </c>
      <c r="U330" s="53">
        <f t="shared" si="284"/>
        <v>0</v>
      </c>
      <c r="V330" s="53">
        <f t="shared" si="285"/>
        <v>0</v>
      </c>
      <c r="W330" s="53">
        <f t="shared" si="286"/>
        <v>1</v>
      </c>
      <c r="X330" s="53">
        <f t="shared" si="287"/>
        <v>0</v>
      </c>
      <c r="Y330" s="53">
        <f t="shared" si="288"/>
        <v>0</v>
      </c>
      <c r="Z330" s="53">
        <f t="shared" si="289"/>
        <v>1</v>
      </c>
      <c r="AA330" s="53">
        <f t="shared" si="290"/>
        <v>1</v>
      </c>
      <c r="AB330" s="53">
        <f t="shared" si="291"/>
        <v>0</v>
      </c>
      <c r="AC330" s="53">
        <f t="shared" si="292"/>
        <v>0</v>
      </c>
      <c r="AD330" s="53">
        <f t="shared" si="293"/>
        <v>0</v>
      </c>
      <c r="AE330" s="53">
        <f t="shared" si="294"/>
        <v>0</v>
      </c>
      <c r="AF330" s="53">
        <f t="shared" si="295"/>
        <v>0</v>
      </c>
      <c r="AG330" s="53">
        <f t="shared" si="296"/>
        <v>0</v>
      </c>
      <c r="AH330" s="53">
        <f t="shared" si="297"/>
        <v>0</v>
      </c>
      <c r="AI330" s="53">
        <f t="shared" si="298"/>
        <v>1</v>
      </c>
      <c r="AJ330" s="53">
        <f t="shared" si="299"/>
        <v>1</v>
      </c>
      <c r="AK330" s="53">
        <f t="shared" si="300"/>
        <v>1</v>
      </c>
      <c r="AL330" s="53">
        <f t="shared" si="301"/>
        <v>1</v>
      </c>
      <c r="AM330" s="53">
        <f t="shared" si="302"/>
        <v>0</v>
      </c>
      <c r="AN330" s="53">
        <f t="shared" si="303"/>
        <v>1</v>
      </c>
      <c r="AO330" s="53">
        <f t="shared" si="304"/>
        <v>0</v>
      </c>
      <c r="AP330" s="53">
        <f t="shared" si="305"/>
        <v>0</v>
      </c>
      <c r="AQ330" s="53">
        <f t="shared" si="306"/>
        <v>0</v>
      </c>
      <c r="AR330" s="53">
        <f t="shared" si="307"/>
        <v>0</v>
      </c>
      <c r="AS330" s="53"/>
    </row>
    <row r="331" spans="1:45" s="52" customFormat="1" ht="15" x14ac:dyDescent="0.25">
      <c r="A331" s="52">
        <v>63</v>
      </c>
      <c r="B331" s="37" t="s">
        <v>50</v>
      </c>
      <c r="C331" s="37" t="s">
        <v>101</v>
      </c>
      <c r="D331" s="58">
        <v>3</v>
      </c>
      <c r="E331" s="53">
        <f t="shared" si="268"/>
        <v>0</v>
      </c>
      <c r="F331" s="53">
        <f t="shared" si="269"/>
        <v>0</v>
      </c>
      <c r="G331" s="53">
        <f t="shared" si="270"/>
        <v>0</v>
      </c>
      <c r="H331" s="53">
        <f t="shared" si="271"/>
        <v>0</v>
      </c>
      <c r="I331" s="53">
        <f t="shared" si="272"/>
        <v>0</v>
      </c>
      <c r="J331" s="53">
        <f t="shared" si="273"/>
        <v>1</v>
      </c>
      <c r="K331" s="53">
        <f t="shared" si="274"/>
        <v>0</v>
      </c>
      <c r="L331" s="53">
        <f t="shared" si="275"/>
        <v>0</v>
      </c>
      <c r="M331" s="53">
        <f t="shared" si="276"/>
        <v>0</v>
      </c>
      <c r="N331" s="53">
        <f t="shared" si="277"/>
        <v>0</v>
      </c>
      <c r="O331" s="53">
        <f t="shared" si="278"/>
        <v>1</v>
      </c>
      <c r="P331" s="53">
        <f t="shared" si="279"/>
        <v>1</v>
      </c>
      <c r="Q331" s="53">
        <f t="shared" si="280"/>
        <v>0</v>
      </c>
      <c r="R331" s="53">
        <f t="shared" si="281"/>
        <v>0</v>
      </c>
      <c r="S331" s="53">
        <f t="shared" si="282"/>
        <v>0</v>
      </c>
      <c r="T331" s="53">
        <f t="shared" si="283"/>
        <v>0</v>
      </c>
      <c r="U331" s="53">
        <f t="shared" si="284"/>
        <v>0</v>
      </c>
      <c r="V331" s="53">
        <f t="shared" si="285"/>
        <v>0</v>
      </c>
      <c r="W331" s="53">
        <f t="shared" si="286"/>
        <v>0</v>
      </c>
      <c r="X331" s="53">
        <f t="shared" si="287"/>
        <v>0</v>
      </c>
      <c r="Y331" s="53">
        <f t="shared" si="288"/>
        <v>0</v>
      </c>
      <c r="Z331" s="53">
        <f t="shared" si="289"/>
        <v>0</v>
      </c>
      <c r="AA331" s="53">
        <f t="shared" si="290"/>
        <v>1</v>
      </c>
      <c r="AB331" s="53">
        <f t="shared" si="291"/>
        <v>0</v>
      </c>
      <c r="AC331" s="53">
        <f t="shared" si="292"/>
        <v>0</v>
      </c>
      <c r="AD331" s="53">
        <f t="shared" si="293"/>
        <v>0</v>
      </c>
      <c r="AE331" s="53">
        <f t="shared" si="294"/>
        <v>0</v>
      </c>
      <c r="AF331" s="53">
        <f t="shared" si="295"/>
        <v>0</v>
      </c>
      <c r="AG331" s="53">
        <f t="shared" si="296"/>
        <v>0</v>
      </c>
      <c r="AH331" s="53">
        <f t="shared" si="297"/>
        <v>0</v>
      </c>
      <c r="AI331" s="53">
        <f t="shared" si="298"/>
        <v>1</v>
      </c>
      <c r="AJ331" s="53">
        <f t="shared" si="299"/>
        <v>1</v>
      </c>
      <c r="AK331" s="53">
        <f t="shared" si="300"/>
        <v>1</v>
      </c>
      <c r="AL331" s="53">
        <f t="shared" si="301"/>
        <v>1</v>
      </c>
      <c r="AM331" s="53">
        <f t="shared" si="302"/>
        <v>0</v>
      </c>
      <c r="AN331" s="53">
        <f t="shared" si="303"/>
        <v>1</v>
      </c>
      <c r="AO331" s="53">
        <f t="shared" si="304"/>
        <v>0</v>
      </c>
      <c r="AP331" s="53">
        <f t="shared" si="305"/>
        <v>0</v>
      </c>
      <c r="AQ331" s="53">
        <f t="shared" si="306"/>
        <v>0</v>
      </c>
      <c r="AR331" s="53">
        <f t="shared" si="307"/>
        <v>0</v>
      </c>
      <c r="AS331" s="53"/>
    </row>
    <row r="332" spans="1:45" s="52" customFormat="1" ht="15" x14ac:dyDescent="0.25">
      <c r="A332" s="52">
        <v>64</v>
      </c>
      <c r="B332" s="37" t="s">
        <v>50</v>
      </c>
      <c r="C332" s="37" t="s">
        <v>102</v>
      </c>
      <c r="D332" s="58">
        <v>3</v>
      </c>
      <c r="E332" s="53">
        <f t="shared" si="268"/>
        <v>0</v>
      </c>
      <c r="F332" s="53">
        <f t="shared" si="269"/>
        <v>0</v>
      </c>
      <c r="G332" s="53">
        <f t="shared" si="270"/>
        <v>0</v>
      </c>
      <c r="H332" s="53">
        <f t="shared" si="271"/>
        <v>0</v>
      </c>
      <c r="I332" s="53">
        <f t="shared" si="272"/>
        <v>0</v>
      </c>
      <c r="J332" s="53">
        <f t="shared" si="273"/>
        <v>1</v>
      </c>
      <c r="K332" s="53">
        <f t="shared" si="274"/>
        <v>0</v>
      </c>
      <c r="L332" s="53">
        <f t="shared" si="275"/>
        <v>0</v>
      </c>
      <c r="M332" s="53">
        <f t="shared" si="276"/>
        <v>0</v>
      </c>
      <c r="N332" s="53">
        <f t="shared" si="277"/>
        <v>0</v>
      </c>
      <c r="O332" s="53">
        <f t="shared" si="278"/>
        <v>1</v>
      </c>
      <c r="P332" s="53">
        <f t="shared" si="279"/>
        <v>1</v>
      </c>
      <c r="Q332" s="53">
        <f t="shared" si="280"/>
        <v>0</v>
      </c>
      <c r="R332" s="53">
        <f t="shared" si="281"/>
        <v>0</v>
      </c>
      <c r="S332" s="53">
        <f t="shared" si="282"/>
        <v>0</v>
      </c>
      <c r="T332" s="53">
        <f t="shared" si="283"/>
        <v>0</v>
      </c>
      <c r="U332" s="53">
        <f t="shared" si="284"/>
        <v>0</v>
      </c>
      <c r="V332" s="53">
        <f t="shared" si="285"/>
        <v>0</v>
      </c>
      <c r="W332" s="53">
        <f t="shared" si="286"/>
        <v>1</v>
      </c>
      <c r="X332" s="53">
        <f t="shared" si="287"/>
        <v>0</v>
      </c>
      <c r="Y332" s="53">
        <f t="shared" si="288"/>
        <v>0</v>
      </c>
      <c r="Z332" s="53">
        <f t="shared" si="289"/>
        <v>0</v>
      </c>
      <c r="AA332" s="53">
        <f t="shared" si="290"/>
        <v>1</v>
      </c>
      <c r="AB332" s="53">
        <f t="shared" si="291"/>
        <v>0</v>
      </c>
      <c r="AC332" s="53">
        <f t="shared" si="292"/>
        <v>0</v>
      </c>
      <c r="AD332" s="53">
        <f t="shared" si="293"/>
        <v>0</v>
      </c>
      <c r="AE332" s="53">
        <f t="shared" si="294"/>
        <v>1</v>
      </c>
      <c r="AF332" s="53">
        <f t="shared" si="295"/>
        <v>0</v>
      </c>
      <c r="AG332" s="53">
        <f t="shared" si="296"/>
        <v>0</v>
      </c>
      <c r="AH332" s="53">
        <f t="shared" si="297"/>
        <v>0</v>
      </c>
      <c r="AI332" s="53">
        <f t="shared" si="298"/>
        <v>1</v>
      </c>
      <c r="AJ332" s="53">
        <f t="shared" si="299"/>
        <v>1</v>
      </c>
      <c r="AK332" s="53">
        <f t="shared" si="300"/>
        <v>1</v>
      </c>
      <c r="AL332" s="53">
        <f t="shared" si="301"/>
        <v>1</v>
      </c>
      <c r="AM332" s="53">
        <f t="shared" si="302"/>
        <v>0</v>
      </c>
      <c r="AN332" s="53">
        <f t="shared" si="303"/>
        <v>1</v>
      </c>
      <c r="AO332" s="53">
        <f t="shared" si="304"/>
        <v>0</v>
      </c>
      <c r="AP332" s="53">
        <f t="shared" si="305"/>
        <v>0</v>
      </c>
      <c r="AQ332" s="53">
        <f t="shared" si="306"/>
        <v>0</v>
      </c>
      <c r="AR332" s="53">
        <f t="shared" si="307"/>
        <v>0</v>
      </c>
      <c r="AS332" s="53"/>
    </row>
    <row r="333" spans="1:45" s="52" customFormat="1" ht="15" x14ac:dyDescent="0.25">
      <c r="A333" s="52">
        <v>65</v>
      </c>
      <c r="B333" s="37" t="s">
        <v>50</v>
      </c>
      <c r="C333" s="37" t="s">
        <v>103</v>
      </c>
      <c r="D333" s="58">
        <v>3</v>
      </c>
      <c r="E333" s="53">
        <f t="shared" si="268"/>
        <v>0</v>
      </c>
      <c r="F333" s="53">
        <f t="shared" si="269"/>
        <v>0</v>
      </c>
      <c r="G333" s="53">
        <f t="shared" si="270"/>
        <v>0</v>
      </c>
      <c r="H333" s="53">
        <f t="shared" si="271"/>
        <v>0</v>
      </c>
      <c r="I333" s="53">
        <f t="shared" si="272"/>
        <v>0</v>
      </c>
      <c r="J333" s="53">
        <f t="shared" si="273"/>
        <v>1</v>
      </c>
      <c r="K333" s="53">
        <f t="shared" si="274"/>
        <v>0</v>
      </c>
      <c r="L333" s="53">
        <f t="shared" si="275"/>
        <v>0</v>
      </c>
      <c r="M333" s="53">
        <f t="shared" si="276"/>
        <v>0</v>
      </c>
      <c r="N333" s="53">
        <f t="shared" si="277"/>
        <v>0</v>
      </c>
      <c r="O333" s="53">
        <f t="shared" si="278"/>
        <v>1</v>
      </c>
      <c r="P333" s="53">
        <f t="shared" si="279"/>
        <v>1</v>
      </c>
      <c r="Q333" s="53">
        <f t="shared" si="280"/>
        <v>1</v>
      </c>
      <c r="R333" s="53">
        <f t="shared" si="281"/>
        <v>0</v>
      </c>
      <c r="S333" s="53">
        <f t="shared" si="282"/>
        <v>0</v>
      </c>
      <c r="T333" s="53">
        <f t="shared" si="283"/>
        <v>0</v>
      </c>
      <c r="U333" s="53">
        <f t="shared" si="284"/>
        <v>0</v>
      </c>
      <c r="V333" s="53">
        <f t="shared" si="285"/>
        <v>0</v>
      </c>
      <c r="W333" s="53">
        <f t="shared" si="286"/>
        <v>0</v>
      </c>
      <c r="X333" s="53">
        <f t="shared" si="287"/>
        <v>0</v>
      </c>
      <c r="Y333" s="53">
        <f t="shared" si="288"/>
        <v>0</v>
      </c>
      <c r="Z333" s="53">
        <f t="shared" si="289"/>
        <v>0</v>
      </c>
      <c r="AA333" s="53">
        <f t="shared" si="290"/>
        <v>1</v>
      </c>
      <c r="AB333" s="53">
        <f t="shared" si="291"/>
        <v>0</v>
      </c>
      <c r="AC333" s="53">
        <f t="shared" si="292"/>
        <v>0</v>
      </c>
      <c r="AD333" s="53">
        <f t="shared" si="293"/>
        <v>0</v>
      </c>
      <c r="AE333" s="53">
        <f t="shared" si="294"/>
        <v>0</v>
      </c>
      <c r="AF333" s="53">
        <f t="shared" si="295"/>
        <v>0</v>
      </c>
      <c r="AG333" s="53">
        <f t="shared" si="296"/>
        <v>0</v>
      </c>
      <c r="AH333" s="53">
        <f t="shared" si="297"/>
        <v>0</v>
      </c>
      <c r="AI333" s="53">
        <f t="shared" si="298"/>
        <v>1</v>
      </c>
      <c r="AJ333" s="53">
        <f t="shared" si="299"/>
        <v>1</v>
      </c>
      <c r="AK333" s="53">
        <f t="shared" si="300"/>
        <v>1</v>
      </c>
      <c r="AL333" s="53">
        <f t="shared" si="301"/>
        <v>1</v>
      </c>
      <c r="AM333" s="53">
        <f t="shared" si="302"/>
        <v>0</v>
      </c>
      <c r="AN333" s="53">
        <f t="shared" si="303"/>
        <v>1</v>
      </c>
      <c r="AO333" s="53">
        <f t="shared" si="304"/>
        <v>0</v>
      </c>
      <c r="AP333" s="53">
        <f t="shared" si="305"/>
        <v>0</v>
      </c>
      <c r="AQ333" s="53">
        <f t="shared" si="306"/>
        <v>0</v>
      </c>
      <c r="AR333" s="53">
        <f t="shared" si="307"/>
        <v>0</v>
      </c>
      <c r="AS333" s="53"/>
    </row>
    <row r="334" spans="1:45" s="52" customFormat="1" ht="15" x14ac:dyDescent="0.25">
      <c r="A334" s="52">
        <v>66</v>
      </c>
      <c r="B334" s="37" t="s">
        <v>48</v>
      </c>
      <c r="C334" s="37" t="s">
        <v>103</v>
      </c>
      <c r="D334" s="58">
        <v>3</v>
      </c>
      <c r="E334" s="53">
        <f t="shared" ref="E334:E393" si="308">IF(AND(G68="Yes",AK68="No"),1,0)</f>
        <v>0</v>
      </c>
      <c r="F334" s="53">
        <f t="shared" ref="F334:F393" si="309">IF(AND(J68="Yes",AK68="No"),1,0)</f>
        <v>0</v>
      </c>
      <c r="G334" s="53">
        <f t="shared" ref="G334:G393" si="310">IF(AND(M68="Yes",AK68="No"),1,0)</f>
        <v>0</v>
      </c>
      <c r="H334" s="53">
        <f t="shared" ref="H334:H393" si="311">IF(AND(P68="Yes",AK68="No"),1,0)</f>
        <v>0</v>
      </c>
      <c r="I334" s="53">
        <f t="shared" ref="I334:I393" si="312">IF(AND(S68="Yes",AK68="No"),1,0)</f>
        <v>0</v>
      </c>
      <c r="J334" s="53">
        <f t="shared" ref="J334:J393" si="313">IF(AND(V68="Yes",AK68="No"),1,0)</f>
        <v>1</v>
      </c>
      <c r="K334" s="53">
        <f t="shared" ref="K334:K393" si="314">IF(AND(Y68="Yes",AK68="No"),1,0)</f>
        <v>0</v>
      </c>
      <c r="L334" s="53">
        <f t="shared" ref="L334:L393" si="315">IF(AND(AB68="Yes",AK68="No"),1,0)</f>
        <v>0</v>
      </c>
      <c r="M334" s="53">
        <f t="shared" ref="M334:M393" si="316">IF(AND(AE68="Yes",AK68="No"),1,0)</f>
        <v>0</v>
      </c>
      <c r="N334" s="53">
        <f t="shared" ref="N334:N393" si="317">IF(AND(AH68="Yes",AK68="No"),1,0)</f>
        <v>0</v>
      </c>
      <c r="O334" s="53">
        <f t="shared" ref="O334:O393" si="318">IF(AND(AN68="Yes",BR68="No"),1,0)</f>
        <v>1</v>
      </c>
      <c r="P334" s="53">
        <f t="shared" ref="P334:P393" si="319">IF(AND(AQ68="Yes",BR68="No"),1,0)</f>
        <v>1</v>
      </c>
      <c r="Q334" s="53">
        <f t="shared" ref="Q334:Q393" si="320">IF(AND(AT68="Yes",BR68="No"),1,0)</f>
        <v>0</v>
      </c>
      <c r="R334" s="53">
        <f t="shared" ref="R334:R393" si="321">IF(AND(AW68="Yes",BR68="No"),1,0)</f>
        <v>0</v>
      </c>
      <c r="S334" s="53">
        <f t="shared" ref="S334:S393" si="322">IF(AND(AZ68="Yes",BR68="No"),1,0)</f>
        <v>0</v>
      </c>
      <c r="T334" s="53">
        <f t="shared" ref="T334:T393" si="323">IF(AND(BC68="Yes",BR68="No"),1,0)</f>
        <v>0</v>
      </c>
      <c r="U334" s="53">
        <f t="shared" ref="U334:U393" si="324">IF(AND(BF68="Yes",BR68="No"),1,0)</f>
        <v>0</v>
      </c>
      <c r="V334" s="53">
        <f t="shared" ref="V334:V393" si="325">IF(AND(BI68="Yes",BR68="No"),1,0)</f>
        <v>0</v>
      </c>
      <c r="W334" s="53">
        <f t="shared" ref="W334:W393" si="326">IF(AND(BL68="Yes",BR68="No"),1,0)</f>
        <v>0</v>
      </c>
      <c r="X334" s="53">
        <f t="shared" ref="X334:X393" si="327">IF(AND(BO68="Yes",BR68="No"),1,0)</f>
        <v>0</v>
      </c>
      <c r="Y334" s="53">
        <f t="shared" ref="Y334:Y393" si="328">IF(AND(BU68="Yes",CY68="No"),1,0)</f>
        <v>0</v>
      </c>
      <c r="Z334" s="53">
        <f t="shared" ref="Z334:Z393" si="329">IF(AND(BX68="Yes",CY68="No"),1,0)</f>
        <v>0</v>
      </c>
      <c r="AA334" s="53">
        <f t="shared" ref="AA334:AA393" si="330">IF(AND(CA68="Yes",CY68="No"),1,0)</f>
        <v>1</v>
      </c>
      <c r="AB334" s="53">
        <f t="shared" ref="AB334:AB393" si="331">IF(AND(CD68="Yes",CY68="No"),1,0)</f>
        <v>0</v>
      </c>
      <c r="AC334" s="53">
        <f t="shared" ref="AC334:AC393" si="332">IF(AND(CG68="Yes",BR68="No"),1,0)</f>
        <v>0</v>
      </c>
      <c r="AD334" s="53">
        <f t="shared" ref="AD334:AD393" si="333">IF(AND(CJ68="Yes",CY68="No"),1,0)</f>
        <v>0</v>
      </c>
      <c r="AE334" s="53">
        <f t="shared" ref="AE334:AE393" si="334">IF(AND(CM68="Yes",CY68="No"),1,0)</f>
        <v>0</v>
      </c>
      <c r="AF334" s="53">
        <f t="shared" ref="AF334:AF393" si="335">IF(AND(CP68="Yes",CY68="No"),1,0)</f>
        <v>0</v>
      </c>
      <c r="AG334" s="53">
        <f t="shared" ref="AG334:AG393" si="336">IF(AND(CS68="Yes",CY68="No"),1,0)</f>
        <v>1</v>
      </c>
      <c r="AH334" s="53">
        <f t="shared" ref="AH334:AH393" si="337">IF(AND(CV68="Yes",CY68="No"),1,0)</f>
        <v>0</v>
      </c>
      <c r="AI334" s="53">
        <f t="shared" ref="AI334:AI393" si="338">IF(AND(DB68="Yes",EF68="No"),1,0)</f>
        <v>1</v>
      </c>
      <c r="AJ334" s="53">
        <f t="shared" ref="AJ334:AJ393" si="339">IF(AND(DE68="Yes",EF68="No"),1,0)</f>
        <v>1</v>
      </c>
      <c r="AK334" s="53">
        <f t="shared" ref="AK334:AK393" si="340">IF(AND(DH68="Yes",EF68="No"),1,0)</f>
        <v>1</v>
      </c>
      <c r="AL334" s="53">
        <f t="shared" ref="AL334:AL393" si="341">IF(AND(DK68="Yes",EF68="No"),1,0)</f>
        <v>1</v>
      </c>
      <c r="AM334" s="53">
        <f t="shared" ref="AM334:AM393" si="342">IF(AND(DN68="Yes",EF68="No"),1,0)</f>
        <v>0</v>
      </c>
      <c r="AN334" s="53">
        <f t="shared" ref="AN334:AN393" si="343">IF(AND(DQ68="Yes",EF68="No"),1,0)</f>
        <v>1</v>
      </c>
      <c r="AO334" s="53">
        <f t="shared" ref="AO334:AO393" si="344">IF(AND(DT68="Yes",EF68="No"),1,0)</f>
        <v>0</v>
      </c>
      <c r="AP334" s="53">
        <f t="shared" ref="AP334:AP393" si="345">IF(AND(DW68="Yes",EF68="No"),1,0)</f>
        <v>0</v>
      </c>
      <c r="AQ334" s="53">
        <f t="shared" ref="AQ334:AQ393" si="346">IF(AND(DZ68="Yes",EF68="No"),1,0)</f>
        <v>0</v>
      </c>
      <c r="AR334" s="53">
        <f t="shared" ref="AR334:AR393" si="347">IF(AND(EC68="Yes",EF68="No"),1,0)</f>
        <v>0</v>
      </c>
      <c r="AS334" s="53"/>
    </row>
    <row r="335" spans="1:45" s="52" customFormat="1" ht="15" x14ac:dyDescent="0.25">
      <c r="A335" s="52">
        <v>67</v>
      </c>
      <c r="B335" s="37" t="s">
        <v>50</v>
      </c>
      <c r="C335" s="37" t="s">
        <v>104</v>
      </c>
      <c r="D335" s="58">
        <v>3</v>
      </c>
      <c r="E335" s="53">
        <f t="shared" si="308"/>
        <v>0</v>
      </c>
      <c r="F335" s="53">
        <f t="shared" si="309"/>
        <v>0</v>
      </c>
      <c r="G335" s="53">
        <f t="shared" si="310"/>
        <v>0</v>
      </c>
      <c r="H335" s="53">
        <f t="shared" si="311"/>
        <v>0</v>
      </c>
      <c r="I335" s="53">
        <f t="shared" si="312"/>
        <v>0</v>
      </c>
      <c r="J335" s="53">
        <f t="shared" si="313"/>
        <v>1</v>
      </c>
      <c r="K335" s="53">
        <f t="shared" si="314"/>
        <v>0</v>
      </c>
      <c r="L335" s="53">
        <f t="shared" si="315"/>
        <v>0</v>
      </c>
      <c r="M335" s="53">
        <f t="shared" si="316"/>
        <v>0</v>
      </c>
      <c r="N335" s="53">
        <f t="shared" si="317"/>
        <v>0</v>
      </c>
      <c r="O335" s="53">
        <f t="shared" si="318"/>
        <v>1</v>
      </c>
      <c r="P335" s="53">
        <f t="shared" si="319"/>
        <v>1</v>
      </c>
      <c r="Q335" s="53">
        <f t="shared" si="320"/>
        <v>0</v>
      </c>
      <c r="R335" s="53">
        <f t="shared" si="321"/>
        <v>0</v>
      </c>
      <c r="S335" s="53">
        <f t="shared" si="322"/>
        <v>0</v>
      </c>
      <c r="T335" s="53">
        <f t="shared" si="323"/>
        <v>0</v>
      </c>
      <c r="U335" s="53">
        <f t="shared" si="324"/>
        <v>0</v>
      </c>
      <c r="V335" s="53">
        <f t="shared" si="325"/>
        <v>0</v>
      </c>
      <c r="W335" s="53">
        <f t="shared" si="326"/>
        <v>0</v>
      </c>
      <c r="X335" s="53">
        <f t="shared" si="327"/>
        <v>0</v>
      </c>
      <c r="Y335" s="53">
        <f t="shared" si="328"/>
        <v>0</v>
      </c>
      <c r="Z335" s="53">
        <f t="shared" si="329"/>
        <v>1</v>
      </c>
      <c r="AA335" s="53">
        <f t="shared" si="330"/>
        <v>1</v>
      </c>
      <c r="AB335" s="53">
        <f t="shared" si="331"/>
        <v>0</v>
      </c>
      <c r="AC335" s="53">
        <f t="shared" si="332"/>
        <v>0</v>
      </c>
      <c r="AD335" s="53">
        <f t="shared" si="333"/>
        <v>0</v>
      </c>
      <c r="AE335" s="53">
        <f t="shared" si="334"/>
        <v>0</v>
      </c>
      <c r="AF335" s="53">
        <f t="shared" si="335"/>
        <v>0</v>
      </c>
      <c r="AG335" s="53">
        <f t="shared" si="336"/>
        <v>1</v>
      </c>
      <c r="AH335" s="53">
        <f t="shared" si="337"/>
        <v>0</v>
      </c>
      <c r="AI335" s="53">
        <f t="shared" si="338"/>
        <v>1</v>
      </c>
      <c r="AJ335" s="53">
        <f t="shared" si="339"/>
        <v>1</v>
      </c>
      <c r="AK335" s="53">
        <f t="shared" si="340"/>
        <v>1</v>
      </c>
      <c r="AL335" s="53">
        <f t="shared" si="341"/>
        <v>1</v>
      </c>
      <c r="AM335" s="53">
        <f t="shared" si="342"/>
        <v>0</v>
      </c>
      <c r="AN335" s="53">
        <f t="shared" si="343"/>
        <v>1</v>
      </c>
      <c r="AO335" s="53">
        <f t="shared" si="344"/>
        <v>0</v>
      </c>
      <c r="AP335" s="53">
        <f t="shared" si="345"/>
        <v>0</v>
      </c>
      <c r="AQ335" s="53">
        <f t="shared" si="346"/>
        <v>0</v>
      </c>
      <c r="AR335" s="53">
        <f t="shared" si="347"/>
        <v>0</v>
      </c>
      <c r="AS335" s="53"/>
    </row>
    <row r="336" spans="1:45" s="52" customFormat="1" ht="15" x14ac:dyDescent="0.25">
      <c r="A336" s="52">
        <v>68</v>
      </c>
      <c r="B336" s="37" t="s">
        <v>47</v>
      </c>
      <c r="C336" s="37" t="s">
        <v>105</v>
      </c>
      <c r="D336" s="58">
        <v>3</v>
      </c>
      <c r="E336" s="53">
        <f t="shared" si="308"/>
        <v>0</v>
      </c>
      <c r="F336" s="53">
        <f t="shared" si="309"/>
        <v>0</v>
      </c>
      <c r="G336" s="53">
        <f t="shared" si="310"/>
        <v>0</v>
      </c>
      <c r="H336" s="53">
        <f t="shared" si="311"/>
        <v>0</v>
      </c>
      <c r="I336" s="53">
        <f t="shared" si="312"/>
        <v>0</v>
      </c>
      <c r="J336" s="53">
        <f t="shared" si="313"/>
        <v>1</v>
      </c>
      <c r="K336" s="53">
        <f t="shared" si="314"/>
        <v>0</v>
      </c>
      <c r="L336" s="53">
        <f t="shared" si="315"/>
        <v>0</v>
      </c>
      <c r="M336" s="53">
        <f t="shared" si="316"/>
        <v>0</v>
      </c>
      <c r="N336" s="53">
        <f t="shared" si="317"/>
        <v>0</v>
      </c>
      <c r="O336" s="53">
        <f t="shared" si="318"/>
        <v>1</v>
      </c>
      <c r="P336" s="53">
        <f t="shared" si="319"/>
        <v>1</v>
      </c>
      <c r="Q336" s="53">
        <f t="shared" si="320"/>
        <v>1</v>
      </c>
      <c r="R336" s="53">
        <f t="shared" si="321"/>
        <v>0</v>
      </c>
      <c r="S336" s="53">
        <f t="shared" si="322"/>
        <v>0</v>
      </c>
      <c r="T336" s="53">
        <f t="shared" si="323"/>
        <v>0</v>
      </c>
      <c r="U336" s="53">
        <f t="shared" si="324"/>
        <v>0</v>
      </c>
      <c r="V336" s="53">
        <f t="shared" si="325"/>
        <v>0</v>
      </c>
      <c r="W336" s="53">
        <f t="shared" si="326"/>
        <v>0</v>
      </c>
      <c r="X336" s="53">
        <f t="shared" si="327"/>
        <v>0</v>
      </c>
      <c r="Y336" s="53">
        <f t="shared" si="328"/>
        <v>0</v>
      </c>
      <c r="Z336" s="53">
        <f t="shared" si="329"/>
        <v>0</v>
      </c>
      <c r="AA336" s="53">
        <f t="shared" si="330"/>
        <v>1</v>
      </c>
      <c r="AB336" s="53">
        <f t="shared" si="331"/>
        <v>0</v>
      </c>
      <c r="AC336" s="53">
        <f t="shared" si="332"/>
        <v>0</v>
      </c>
      <c r="AD336" s="53">
        <f t="shared" si="333"/>
        <v>0</v>
      </c>
      <c r="AE336" s="53">
        <f t="shared" si="334"/>
        <v>0</v>
      </c>
      <c r="AF336" s="53">
        <f t="shared" si="335"/>
        <v>0</v>
      </c>
      <c r="AG336" s="53">
        <f t="shared" si="336"/>
        <v>0</v>
      </c>
      <c r="AH336" s="53">
        <f t="shared" si="337"/>
        <v>0</v>
      </c>
      <c r="AI336" s="53">
        <f t="shared" si="338"/>
        <v>1</v>
      </c>
      <c r="AJ336" s="53">
        <f t="shared" si="339"/>
        <v>1</v>
      </c>
      <c r="AK336" s="53">
        <f t="shared" si="340"/>
        <v>1</v>
      </c>
      <c r="AL336" s="53">
        <f t="shared" si="341"/>
        <v>1</v>
      </c>
      <c r="AM336" s="53">
        <f t="shared" si="342"/>
        <v>0</v>
      </c>
      <c r="AN336" s="53">
        <f t="shared" si="343"/>
        <v>1</v>
      </c>
      <c r="AO336" s="53">
        <f t="shared" si="344"/>
        <v>0</v>
      </c>
      <c r="AP336" s="53">
        <f t="shared" si="345"/>
        <v>0</v>
      </c>
      <c r="AQ336" s="53">
        <f t="shared" si="346"/>
        <v>0</v>
      </c>
      <c r="AR336" s="53">
        <f t="shared" si="347"/>
        <v>0</v>
      </c>
      <c r="AS336" s="53"/>
    </row>
    <row r="337" spans="1:45" s="52" customFormat="1" ht="15" x14ac:dyDescent="0.25">
      <c r="A337" s="52">
        <v>69</v>
      </c>
      <c r="B337" s="37" t="s">
        <v>50</v>
      </c>
      <c r="C337" s="37" t="s">
        <v>106</v>
      </c>
      <c r="D337" s="58">
        <v>3</v>
      </c>
      <c r="E337" s="53">
        <f t="shared" si="308"/>
        <v>0</v>
      </c>
      <c r="F337" s="53">
        <f t="shared" si="309"/>
        <v>0</v>
      </c>
      <c r="G337" s="53">
        <f t="shared" si="310"/>
        <v>0</v>
      </c>
      <c r="H337" s="53">
        <f t="shared" si="311"/>
        <v>0</v>
      </c>
      <c r="I337" s="53">
        <f t="shared" si="312"/>
        <v>0</v>
      </c>
      <c r="J337" s="53">
        <f t="shared" si="313"/>
        <v>1</v>
      </c>
      <c r="K337" s="53">
        <f t="shared" si="314"/>
        <v>0</v>
      </c>
      <c r="L337" s="53">
        <f t="shared" si="315"/>
        <v>0</v>
      </c>
      <c r="M337" s="53">
        <f t="shared" si="316"/>
        <v>0</v>
      </c>
      <c r="N337" s="53">
        <f t="shared" si="317"/>
        <v>0</v>
      </c>
      <c r="O337" s="53">
        <f t="shared" si="318"/>
        <v>1</v>
      </c>
      <c r="P337" s="53">
        <f t="shared" si="319"/>
        <v>1</v>
      </c>
      <c r="Q337" s="53">
        <f t="shared" si="320"/>
        <v>0</v>
      </c>
      <c r="R337" s="53">
        <f t="shared" si="321"/>
        <v>0</v>
      </c>
      <c r="S337" s="53">
        <f t="shared" si="322"/>
        <v>0</v>
      </c>
      <c r="T337" s="53">
        <f t="shared" si="323"/>
        <v>0</v>
      </c>
      <c r="U337" s="53">
        <f t="shared" si="324"/>
        <v>0</v>
      </c>
      <c r="V337" s="53">
        <f t="shared" si="325"/>
        <v>0</v>
      </c>
      <c r="W337" s="53">
        <f t="shared" si="326"/>
        <v>0</v>
      </c>
      <c r="X337" s="53">
        <f t="shared" si="327"/>
        <v>0</v>
      </c>
      <c r="Y337" s="53">
        <f t="shared" si="328"/>
        <v>0</v>
      </c>
      <c r="Z337" s="53">
        <f t="shared" si="329"/>
        <v>1</v>
      </c>
      <c r="AA337" s="53">
        <f t="shared" si="330"/>
        <v>1</v>
      </c>
      <c r="AB337" s="53">
        <f t="shared" si="331"/>
        <v>0</v>
      </c>
      <c r="AC337" s="53">
        <f t="shared" si="332"/>
        <v>0</v>
      </c>
      <c r="AD337" s="53">
        <f t="shared" si="333"/>
        <v>0</v>
      </c>
      <c r="AE337" s="53">
        <f t="shared" si="334"/>
        <v>0</v>
      </c>
      <c r="AF337" s="53">
        <f t="shared" si="335"/>
        <v>0</v>
      </c>
      <c r="AG337" s="53">
        <f t="shared" si="336"/>
        <v>0</v>
      </c>
      <c r="AH337" s="53">
        <f t="shared" si="337"/>
        <v>0</v>
      </c>
      <c r="AI337" s="53">
        <f t="shared" si="338"/>
        <v>1</v>
      </c>
      <c r="AJ337" s="53">
        <f t="shared" si="339"/>
        <v>1</v>
      </c>
      <c r="AK337" s="53">
        <f t="shared" si="340"/>
        <v>1</v>
      </c>
      <c r="AL337" s="53">
        <f t="shared" si="341"/>
        <v>1</v>
      </c>
      <c r="AM337" s="53">
        <f t="shared" si="342"/>
        <v>0</v>
      </c>
      <c r="AN337" s="53">
        <f t="shared" si="343"/>
        <v>1</v>
      </c>
      <c r="AO337" s="53">
        <f t="shared" si="344"/>
        <v>0</v>
      </c>
      <c r="AP337" s="53">
        <f t="shared" si="345"/>
        <v>0</v>
      </c>
      <c r="AQ337" s="53">
        <f t="shared" si="346"/>
        <v>0</v>
      </c>
      <c r="AR337" s="53">
        <f t="shared" si="347"/>
        <v>0</v>
      </c>
      <c r="AS337" s="53"/>
    </row>
    <row r="338" spans="1:45" s="52" customFormat="1" ht="15" x14ac:dyDescent="0.25">
      <c r="A338" s="52">
        <v>70</v>
      </c>
      <c r="B338" s="37" t="s">
        <v>47</v>
      </c>
      <c r="C338" s="37" t="s">
        <v>107</v>
      </c>
      <c r="D338" s="58">
        <v>3</v>
      </c>
      <c r="E338" s="53">
        <f t="shared" si="308"/>
        <v>0</v>
      </c>
      <c r="F338" s="53">
        <f t="shared" si="309"/>
        <v>0</v>
      </c>
      <c r="G338" s="53">
        <f t="shared" si="310"/>
        <v>0</v>
      </c>
      <c r="H338" s="53">
        <f t="shared" si="311"/>
        <v>0</v>
      </c>
      <c r="I338" s="53">
        <f t="shared" si="312"/>
        <v>0</v>
      </c>
      <c r="J338" s="53">
        <f t="shared" si="313"/>
        <v>1</v>
      </c>
      <c r="K338" s="53">
        <f t="shared" si="314"/>
        <v>0</v>
      </c>
      <c r="L338" s="53">
        <f t="shared" si="315"/>
        <v>0</v>
      </c>
      <c r="M338" s="53">
        <f t="shared" si="316"/>
        <v>0</v>
      </c>
      <c r="N338" s="53">
        <f t="shared" si="317"/>
        <v>0</v>
      </c>
      <c r="O338" s="53">
        <f t="shared" si="318"/>
        <v>1</v>
      </c>
      <c r="P338" s="53">
        <f t="shared" si="319"/>
        <v>1</v>
      </c>
      <c r="Q338" s="53">
        <f t="shared" si="320"/>
        <v>1</v>
      </c>
      <c r="R338" s="53">
        <f t="shared" si="321"/>
        <v>0</v>
      </c>
      <c r="S338" s="53">
        <f t="shared" si="322"/>
        <v>0</v>
      </c>
      <c r="T338" s="53">
        <f t="shared" si="323"/>
        <v>0</v>
      </c>
      <c r="U338" s="53">
        <f t="shared" si="324"/>
        <v>0</v>
      </c>
      <c r="V338" s="53">
        <f t="shared" si="325"/>
        <v>0</v>
      </c>
      <c r="W338" s="53">
        <f t="shared" si="326"/>
        <v>0</v>
      </c>
      <c r="X338" s="53">
        <f t="shared" si="327"/>
        <v>0</v>
      </c>
      <c r="Y338" s="53">
        <f t="shared" si="328"/>
        <v>0</v>
      </c>
      <c r="Z338" s="53">
        <f t="shared" si="329"/>
        <v>0</v>
      </c>
      <c r="AA338" s="53">
        <f t="shared" si="330"/>
        <v>1</v>
      </c>
      <c r="AB338" s="53">
        <f t="shared" si="331"/>
        <v>0</v>
      </c>
      <c r="AC338" s="53">
        <f t="shared" si="332"/>
        <v>0</v>
      </c>
      <c r="AD338" s="53">
        <f t="shared" si="333"/>
        <v>0</v>
      </c>
      <c r="AE338" s="53">
        <f t="shared" si="334"/>
        <v>0</v>
      </c>
      <c r="AF338" s="53">
        <f t="shared" si="335"/>
        <v>0</v>
      </c>
      <c r="AG338" s="53">
        <f t="shared" si="336"/>
        <v>0</v>
      </c>
      <c r="AH338" s="53">
        <f t="shared" si="337"/>
        <v>0</v>
      </c>
      <c r="AI338" s="53">
        <f t="shared" si="338"/>
        <v>1</v>
      </c>
      <c r="AJ338" s="53">
        <f t="shared" si="339"/>
        <v>1</v>
      </c>
      <c r="AK338" s="53">
        <f t="shared" si="340"/>
        <v>1</v>
      </c>
      <c r="AL338" s="53">
        <f t="shared" si="341"/>
        <v>1</v>
      </c>
      <c r="AM338" s="53">
        <f t="shared" si="342"/>
        <v>0</v>
      </c>
      <c r="AN338" s="53">
        <f t="shared" si="343"/>
        <v>1</v>
      </c>
      <c r="AO338" s="53">
        <f t="shared" si="344"/>
        <v>0</v>
      </c>
      <c r="AP338" s="53">
        <f t="shared" si="345"/>
        <v>0</v>
      </c>
      <c r="AQ338" s="53">
        <f t="shared" si="346"/>
        <v>0</v>
      </c>
      <c r="AR338" s="53">
        <f t="shared" si="347"/>
        <v>0</v>
      </c>
      <c r="AS338" s="53"/>
    </row>
    <row r="339" spans="1:45" s="52" customFormat="1" ht="15" x14ac:dyDescent="0.25">
      <c r="A339" s="52">
        <v>71</v>
      </c>
      <c r="B339" s="37" t="s">
        <v>50</v>
      </c>
      <c r="C339" s="37" t="s">
        <v>108</v>
      </c>
      <c r="D339" s="58">
        <v>3</v>
      </c>
      <c r="E339" s="53">
        <f t="shared" si="308"/>
        <v>0</v>
      </c>
      <c r="F339" s="53">
        <f t="shared" si="309"/>
        <v>0</v>
      </c>
      <c r="G339" s="53">
        <f t="shared" si="310"/>
        <v>0</v>
      </c>
      <c r="H339" s="53">
        <f t="shared" si="311"/>
        <v>0</v>
      </c>
      <c r="I339" s="53">
        <f t="shared" si="312"/>
        <v>0</v>
      </c>
      <c r="J339" s="53">
        <f t="shared" si="313"/>
        <v>1</v>
      </c>
      <c r="K339" s="53">
        <f t="shared" si="314"/>
        <v>0</v>
      </c>
      <c r="L339" s="53">
        <f t="shared" si="315"/>
        <v>0</v>
      </c>
      <c r="M339" s="53">
        <f t="shared" si="316"/>
        <v>0</v>
      </c>
      <c r="N339" s="53">
        <f t="shared" si="317"/>
        <v>0</v>
      </c>
      <c r="O339" s="53">
        <f t="shared" si="318"/>
        <v>1</v>
      </c>
      <c r="P339" s="53">
        <f t="shared" si="319"/>
        <v>1</v>
      </c>
      <c r="Q339" s="53">
        <f t="shared" si="320"/>
        <v>0</v>
      </c>
      <c r="R339" s="53">
        <f t="shared" si="321"/>
        <v>0</v>
      </c>
      <c r="S339" s="53">
        <f t="shared" si="322"/>
        <v>0</v>
      </c>
      <c r="T339" s="53">
        <f t="shared" si="323"/>
        <v>0</v>
      </c>
      <c r="U339" s="53">
        <f t="shared" si="324"/>
        <v>0</v>
      </c>
      <c r="V339" s="53">
        <f t="shared" si="325"/>
        <v>0</v>
      </c>
      <c r="W339" s="53">
        <f t="shared" si="326"/>
        <v>0</v>
      </c>
      <c r="X339" s="53">
        <f t="shared" si="327"/>
        <v>0</v>
      </c>
      <c r="Y339" s="53">
        <f t="shared" si="328"/>
        <v>0</v>
      </c>
      <c r="Z339" s="53">
        <f t="shared" si="329"/>
        <v>0</v>
      </c>
      <c r="AA339" s="53">
        <f t="shared" si="330"/>
        <v>1</v>
      </c>
      <c r="AB339" s="53">
        <f t="shared" si="331"/>
        <v>0</v>
      </c>
      <c r="AC339" s="53">
        <f t="shared" si="332"/>
        <v>0</v>
      </c>
      <c r="AD339" s="53">
        <f t="shared" si="333"/>
        <v>0</v>
      </c>
      <c r="AE339" s="53">
        <f t="shared" si="334"/>
        <v>0</v>
      </c>
      <c r="AF339" s="53">
        <f t="shared" si="335"/>
        <v>0</v>
      </c>
      <c r="AG339" s="53">
        <f t="shared" si="336"/>
        <v>0</v>
      </c>
      <c r="AH339" s="53">
        <f t="shared" si="337"/>
        <v>0</v>
      </c>
      <c r="AI339" s="53">
        <f t="shared" si="338"/>
        <v>1</v>
      </c>
      <c r="AJ339" s="53">
        <f t="shared" si="339"/>
        <v>1</v>
      </c>
      <c r="AK339" s="53">
        <f t="shared" si="340"/>
        <v>1</v>
      </c>
      <c r="AL339" s="53">
        <f t="shared" si="341"/>
        <v>1</v>
      </c>
      <c r="AM339" s="53">
        <f t="shared" si="342"/>
        <v>0</v>
      </c>
      <c r="AN339" s="53">
        <f t="shared" si="343"/>
        <v>1</v>
      </c>
      <c r="AO339" s="53">
        <f t="shared" si="344"/>
        <v>0</v>
      </c>
      <c r="AP339" s="53">
        <f t="shared" si="345"/>
        <v>0</v>
      </c>
      <c r="AQ339" s="53">
        <f t="shared" si="346"/>
        <v>0</v>
      </c>
      <c r="AR339" s="53">
        <f t="shared" si="347"/>
        <v>0</v>
      </c>
      <c r="AS339" s="53"/>
    </row>
    <row r="340" spans="1:45" s="52" customFormat="1" ht="15" x14ac:dyDescent="0.25">
      <c r="A340" s="52">
        <v>72</v>
      </c>
      <c r="B340" s="37" t="s">
        <v>50</v>
      </c>
      <c r="C340" s="37" t="s">
        <v>109</v>
      </c>
      <c r="D340" s="58">
        <v>3</v>
      </c>
      <c r="E340" s="53">
        <f t="shared" si="308"/>
        <v>0</v>
      </c>
      <c r="F340" s="53">
        <f t="shared" si="309"/>
        <v>0</v>
      </c>
      <c r="G340" s="53">
        <f t="shared" si="310"/>
        <v>0</v>
      </c>
      <c r="H340" s="53">
        <f t="shared" si="311"/>
        <v>0</v>
      </c>
      <c r="I340" s="53">
        <f t="shared" si="312"/>
        <v>0</v>
      </c>
      <c r="J340" s="53">
        <f t="shared" si="313"/>
        <v>1</v>
      </c>
      <c r="K340" s="53">
        <f t="shared" si="314"/>
        <v>0</v>
      </c>
      <c r="L340" s="53">
        <f t="shared" si="315"/>
        <v>0</v>
      </c>
      <c r="M340" s="53">
        <f t="shared" si="316"/>
        <v>0</v>
      </c>
      <c r="N340" s="53">
        <f t="shared" si="317"/>
        <v>0</v>
      </c>
      <c r="O340" s="53">
        <f t="shared" si="318"/>
        <v>1</v>
      </c>
      <c r="P340" s="53">
        <f t="shared" si="319"/>
        <v>1</v>
      </c>
      <c r="Q340" s="53">
        <f t="shared" si="320"/>
        <v>0</v>
      </c>
      <c r="R340" s="53">
        <f t="shared" si="321"/>
        <v>0</v>
      </c>
      <c r="S340" s="53">
        <f t="shared" si="322"/>
        <v>0</v>
      </c>
      <c r="T340" s="53">
        <f t="shared" si="323"/>
        <v>0</v>
      </c>
      <c r="U340" s="53">
        <f t="shared" si="324"/>
        <v>0</v>
      </c>
      <c r="V340" s="53">
        <f t="shared" si="325"/>
        <v>0</v>
      </c>
      <c r="W340" s="53">
        <f t="shared" si="326"/>
        <v>0</v>
      </c>
      <c r="X340" s="53">
        <f t="shared" si="327"/>
        <v>0</v>
      </c>
      <c r="Y340" s="53">
        <f t="shared" si="328"/>
        <v>0</v>
      </c>
      <c r="Z340" s="53">
        <f t="shared" si="329"/>
        <v>0</v>
      </c>
      <c r="AA340" s="53">
        <f t="shared" si="330"/>
        <v>1</v>
      </c>
      <c r="AB340" s="53">
        <f t="shared" si="331"/>
        <v>0</v>
      </c>
      <c r="AC340" s="53">
        <f t="shared" si="332"/>
        <v>0</v>
      </c>
      <c r="AD340" s="53">
        <f t="shared" si="333"/>
        <v>0</v>
      </c>
      <c r="AE340" s="53">
        <f t="shared" si="334"/>
        <v>0</v>
      </c>
      <c r="AF340" s="53">
        <f t="shared" si="335"/>
        <v>0</v>
      </c>
      <c r="AG340" s="53">
        <f t="shared" si="336"/>
        <v>0</v>
      </c>
      <c r="AH340" s="53">
        <f t="shared" si="337"/>
        <v>0</v>
      </c>
      <c r="AI340" s="53">
        <f t="shared" si="338"/>
        <v>1</v>
      </c>
      <c r="AJ340" s="53">
        <f t="shared" si="339"/>
        <v>1</v>
      </c>
      <c r="AK340" s="53">
        <f t="shared" si="340"/>
        <v>1</v>
      </c>
      <c r="AL340" s="53">
        <f t="shared" si="341"/>
        <v>1</v>
      </c>
      <c r="AM340" s="53">
        <f t="shared" si="342"/>
        <v>0</v>
      </c>
      <c r="AN340" s="53">
        <f t="shared" si="343"/>
        <v>1</v>
      </c>
      <c r="AO340" s="53">
        <f t="shared" si="344"/>
        <v>0</v>
      </c>
      <c r="AP340" s="53">
        <f t="shared" si="345"/>
        <v>0</v>
      </c>
      <c r="AQ340" s="53">
        <f t="shared" si="346"/>
        <v>0</v>
      </c>
      <c r="AR340" s="53">
        <f t="shared" si="347"/>
        <v>0</v>
      </c>
      <c r="AS340" s="53"/>
    </row>
    <row r="341" spans="1:45" s="52" customFormat="1" ht="15" x14ac:dyDescent="0.25">
      <c r="A341" s="52">
        <v>73</v>
      </c>
      <c r="B341" s="37" t="s">
        <v>48</v>
      </c>
      <c r="C341" s="37" t="s">
        <v>110</v>
      </c>
      <c r="D341" s="58">
        <v>3</v>
      </c>
      <c r="E341" s="53">
        <f t="shared" si="308"/>
        <v>0</v>
      </c>
      <c r="F341" s="53">
        <f t="shared" si="309"/>
        <v>0</v>
      </c>
      <c r="G341" s="53">
        <f t="shared" si="310"/>
        <v>0</v>
      </c>
      <c r="H341" s="53">
        <f t="shared" si="311"/>
        <v>0</v>
      </c>
      <c r="I341" s="53">
        <f t="shared" si="312"/>
        <v>0</v>
      </c>
      <c r="J341" s="53">
        <f t="shared" si="313"/>
        <v>1</v>
      </c>
      <c r="K341" s="53">
        <f t="shared" si="314"/>
        <v>0</v>
      </c>
      <c r="L341" s="53">
        <f t="shared" si="315"/>
        <v>0</v>
      </c>
      <c r="M341" s="53">
        <f t="shared" si="316"/>
        <v>0</v>
      </c>
      <c r="N341" s="53">
        <f t="shared" si="317"/>
        <v>0</v>
      </c>
      <c r="O341" s="53">
        <f t="shared" si="318"/>
        <v>1</v>
      </c>
      <c r="P341" s="53">
        <f t="shared" si="319"/>
        <v>1</v>
      </c>
      <c r="Q341" s="53">
        <f t="shared" si="320"/>
        <v>0</v>
      </c>
      <c r="R341" s="53">
        <f t="shared" si="321"/>
        <v>0</v>
      </c>
      <c r="S341" s="53">
        <f t="shared" si="322"/>
        <v>0</v>
      </c>
      <c r="T341" s="53">
        <f t="shared" si="323"/>
        <v>0</v>
      </c>
      <c r="U341" s="53">
        <f t="shared" si="324"/>
        <v>0</v>
      </c>
      <c r="V341" s="53">
        <f t="shared" si="325"/>
        <v>1</v>
      </c>
      <c r="W341" s="53">
        <f t="shared" si="326"/>
        <v>0</v>
      </c>
      <c r="X341" s="53">
        <f t="shared" si="327"/>
        <v>0</v>
      </c>
      <c r="Y341" s="53">
        <f t="shared" si="328"/>
        <v>0</v>
      </c>
      <c r="Z341" s="53">
        <f t="shared" si="329"/>
        <v>0</v>
      </c>
      <c r="AA341" s="53">
        <f t="shared" si="330"/>
        <v>1</v>
      </c>
      <c r="AB341" s="53">
        <f t="shared" si="331"/>
        <v>0</v>
      </c>
      <c r="AC341" s="53">
        <f t="shared" si="332"/>
        <v>0</v>
      </c>
      <c r="AD341" s="53">
        <f t="shared" si="333"/>
        <v>0</v>
      </c>
      <c r="AE341" s="53">
        <f t="shared" si="334"/>
        <v>0</v>
      </c>
      <c r="AF341" s="53">
        <f t="shared" si="335"/>
        <v>0</v>
      </c>
      <c r="AG341" s="53">
        <f t="shared" si="336"/>
        <v>0</v>
      </c>
      <c r="AH341" s="53">
        <f t="shared" si="337"/>
        <v>0</v>
      </c>
      <c r="AI341" s="53">
        <f t="shared" si="338"/>
        <v>1</v>
      </c>
      <c r="AJ341" s="53">
        <f t="shared" si="339"/>
        <v>1</v>
      </c>
      <c r="AK341" s="53">
        <f t="shared" si="340"/>
        <v>1</v>
      </c>
      <c r="AL341" s="53">
        <f t="shared" si="341"/>
        <v>1</v>
      </c>
      <c r="AM341" s="53">
        <f t="shared" si="342"/>
        <v>0</v>
      </c>
      <c r="AN341" s="53">
        <f t="shared" si="343"/>
        <v>1</v>
      </c>
      <c r="AO341" s="53">
        <f t="shared" si="344"/>
        <v>0</v>
      </c>
      <c r="AP341" s="53">
        <f t="shared" si="345"/>
        <v>0</v>
      </c>
      <c r="AQ341" s="53">
        <f t="shared" si="346"/>
        <v>0</v>
      </c>
      <c r="AR341" s="53">
        <f t="shared" si="347"/>
        <v>0</v>
      </c>
      <c r="AS341" s="53"/>
    </row>
    <row r="342" spans="1:45" s="52" customFormat="1" ht="15" x14ac:dyDescent="0.25">
      <c r="A342" s="52">
        <v>74</v>
      </c>
      <c r="B342" s="37" t="s">
        <v>59</v>
      </c>
      <c r="C342" s="37" t="s">
        <v>111</v>
      </c>
      <c r="D342" s="58">
        <v>3</v>
      </c>
      <c r="E342" s="53">
        <f t="shared" si="308"/>
        <v>0</v>
      </c>
      <c r="F342" s="53">
        <f t="shared" si="309"/>
        <v>0</v>
      </c>
      <c r="G342" s="53">
        <f t="shared" si="310"/>
        <v>0</v>
      </c>
      <c r="H342" s="53">
        <f t="shared" si="311"/>
        <v>0</v>
      </c>
      <c r="I342" s="53">
        <f t="shared" si="312"/>
        <v>0</v>
      </c>
      <c r="J342" s="53">
        <f t="shared" si="313"/>
        <v>1</v>
      </c>
      <c r="K342" s="53">
        <f t="shared" si="314"/>
        <v>0</v>
      </c>
      <c r="L342" s="53">
        <f t="shared" si="315"/>
        <v>0</v>
      </c>
      <c r="M342" s="53">
        <f t="shared" si="316"/>
        <v>0</v>
      </c>
      <c r="N342" s="53">
        <f t="shared" si="317"/>
        <v>0</v>
      </c>
      <c r="O342" s="53">
        <f t="shared" si="318"/>
        <v>1</v>
      </c>
      <c r="P342" s="53">
        <f t="shared" si="319"/>
        <v>1</v>
      </c>
      <c r="Q342" s="53">
        <f t="shared" si="320"/>
        <v>0</v>
      </c>
      <c r="R342" s="53">
        <f t="shared" si="321"/>
        <v>0</v>
      </c>
      <c r="S342" s="53">
        <f t="shared" si="322"/>
        <v>0</v>
      </c>
      <c r="T342" s="53">
        <f t="shared" si="323"/>
        <v>0</v>
      </c>
      <c r="U342" s="53">
        <f t="shared" si="324"/>
        <v>0</v>
      </c>
      <c r="V342" s="53">
        <f t="shared" si="325"/>
        <v>0</v>
      </c>
      <c r="W342" s="53">
        <f t="shared" si="326"/>
        <v>0</v>
      </c>
      <c r="X342" s="53">
        <f t="shared" si="327"/>
        <v>0</v>
      </c>
      <c r="Y342" s="53">
        <f t="shared" si="328"/>
        <v>0</v>
      </c>
      <c r="Z342" s="53">
        <f t="shared" si="329"/>
        <v>0</v>
      </c>
      <c r="AA342" s="53">
        <f t="shared" si="330"/>
        <v>1</v>
      </c>
      <c r="AB342" s="53">
        <f t="shared" si="331"/>
        <v>0</v>
      </c>
      <c r="AC342" s="53">
        <f t="shared" si="332"/>
        <v>0</v>
      </c>
      <c r="AD342" s="53">
        <f t="shared" si="333"/>
        <v>0</v>
      </c>
      <c r="AE342" s="53">
        <f t="shared" si="334"/>
        <v>0</v>
      </c>
      <c r="AF342" s="53">
        <f t="shared" si="335"/>
        <v>0</v>
      </c>
      <c r="AG342" s="53">
        <f t="shared" si="336"/>
        <v>0</v>
      </c>
      <c r="AH342" s="53">
        <f t="shared" si="337"/>
        <v>0</v>
      </c>
      <c r="AI342" s="53">
        <f t="shared" si="338"/>
        <v>1</v>
      </c>
      <c r="AJ342" s="53">
        <f t="shared" si="339"/>
        <v>1</v>
      </c>
      <c r="AK342" s="53">
        <f t="shared" si="340"/>
        <v>1</v>
      </c>
      <c r="AL342" s="53">
        <f t="shared" si="341"/>
        <v>1</v>
      </c>
      <c r="AM342" s="53">
        <f t="shared" si="342"/>
        <v>0</v>
      </c>
      <c r="AN342" s="53">
        <f t="shared" si="343"/>
        <v>1</v>
      </c>
      <c r="AO342" s="53">
        <f t="shared" si="344"/>
        <v>0</v>
      </c>
      <c r="AP342" s="53">
        <f t="shared" si="345"/>
        <v>0</v>
      </c>
      <c r="AQ342" s="53">
        <f t="shared" si="346"/>
        <v>0</v>
      </c>
      <c r="AR342" s="53">
        <f t="shared" si="347"/>
        <v>0</v>
      </c>
      <c r="AS342" s="53"/>
    </row>
    <row r="343" spans="1:45" s="52" customFormat="1" ht="15" x14ac:dyDescent="0.25">
      <c r="A343" s="52">
        <v>75</v>
      </c>
      <c r="B343" s="37" t="s">
        <v>59</v>
      </c>
      <c r="C343" s="37" t="s">
        <v>112</v>
      </c>
      <c r="D343" s="58">
        <v>3</v>
      </c>
      <c r="E343" s="53">
        <f t="shared" si="308"/>
        <v>0</v>
      </c>
      <c r="F343" s="53">
        <f t="shared" si="309"/>
        <v>0</v>
      </c>
      <c r="G343" s="53">
        <f t="shared" si="310"/>
        <v>0</v>
      </c>
      <c r="H343" s="53">
        <f t="shared" si="311"/>
        <v>0</v>
      </c>
      <c r="I343" s="53">
        <f t="shared" si="312"/>
        <v>0</v>
      </c>
      <c r="J343" s="53">
        <f t="shared" si="313"/>
        <v>1</v>
      </c>
      <c r="K343" s="53">
        <f t="shared" si="314"/>
        <v>0</v>
      </c>
      <c r="L343" s="53">
        <f t="shared" si="315"/>
        <v>0</v>
      </c>
      <c r="M343" s="53">
        <f t="shared" si="316"/>
        <v>0</v>
      </c>
      <c r="N343" s="53">
        <f t="shared" si="317"/>
        <v>0</v>
      </c>
      <c r="O343" s="53">
        <f t="shared" si="318"/>
        <v>1</v>
      </c>
      <c r="P343" s="53">
        <f t="shared" si="319"/>
        <v>1</v>
      </c>
      <c r="Q343" s="53">
        <f t="shared" si="320"/>
        <v>0</v>
      </c>
      <c r="R343" s="53">
        <f t="shared" si="321"/>
        <v>0</v>
      </c>
      <c r="S343" s="53">
        <f t="shared" si="322"/>
        <v>0</v>
      </c>
      <c r="T343" s="53">
        <f t="shared" si="323"/>
        <v>0</v>
      </c>
      <c r="U343" s="53">
        <f t="shared" si="324"/>
        <v>0</v>
      </c>
      <c r="V343" s="53">
        <f t="shared" si="325"/>
        <v>0</v>
      </c>
      <c r="W343" s="53">
        <f t="shared" si="326"/>
        <v>0</v>
      </c>
      <c r="X343" s="53">
        <f t="shared" si="327"/>
        <v>0</v>
      </c>
      <c r="Y343" s="53">
        <f t="shared" si="328"/>
        <v>0</v>
      </c>
      <c r="Z343" s="53">
        <f t="shared" si="329"/>
        <v>1</v>
      </c>
      <c r="AA343" s="53">
        <f t="shared" si="330"/>
        <v>1</v>
      </c>
      <c r="AB343" s="53">
        <f t="shared" si="331"/>
        <v>0</v>
      </c>
      <c r="AC343" s="53">
        <f t="shared" si="332"/>
        <v>0</v>
      </c>
      <c r="AD343" s="53">
        <f t="shared" si="333"/>
        <v>0</v>
      </c>
      <c r="AE343" s="53">
        <f t="shared" si="334"/>
        <v>1</v>
      </c>
      <c r="AF343" s="53">
        <f t="shared" si="335"/>
        <v>0</v>
      </c>
      <c r="AG343" s="53">
        <f t="shared" si="336"/>
        <v>0</v>
      </c>
      <c r="AH343" s="53">
        <f t="shared" si="337"/>
        <v>0</v>
      </c>
      <c r="AI343" s="53">
        <f t="shared" si="338"/>
        <v>1</v>
      </c>
      <c r="AJ343" s="53">
        <f t="shared" si="339"/>
        <v>1</v>
      </c>
      <c r="AK343" s="53">
        <f t="shared" si="340"/>
        <v>1</v>
      </c>
      <c r="AL343" s="53">
        <f t="shared" si="341"/>
        <v>1</v>
      </c>
      <c r="AM343" s="53">
        <f t="shared" si="342"/>
        <v>0</v>
      </c>
      <c r="AN343" s="53">
        <f t="shared" si="343"/>
        <v>1</v>
      </c>
      <c r="AO343" s="53">
        <f t="shared" si="344"/>
        <v>0</v>
      </c>
      <c r="AP343" s="53">
        <f t="shared" si="345"/>
        <v>0</v>
      </c>
      <c r="AQ343" s="53">
        <f t="shared" si="346"/>
        <v>0</v>
      </c>
      <c r="AR343" s="53">
        <f t="shared" si="347"/>
        <v>0</v>
      </c>
      <c r="AS343" s="53"/>
    </row>
    <row r="344" spans="1:45" s="52" customFormat="1" ht="15" x14ac:dyDescent="0.25">
      <c r="A344" s="52">
        <v>76</v>
      </c>
      <c r="B344" s="37" t="s">
        <v>59</v>
      </c>
      <c r="C344" s="37" t="s">
        <v>113</v>
      </c>
      <c r="D344" s="58">
        <v>3</v>
      </c>
      <c r="E344" s="53">
        <f t="shared" si="308"/>
        <v>0</v>
      </c>
      <c r="F344" s="53">
        <f t="shared" si="309"/>
        <v>0</v>
      </c>
      <c r="G344" s="53">
        <f t="shared" si="310"/>
        <v>0</v>
      </c>
      <c r="H344" s="53">
        <f t="shared" si="311"/>
        <v>0</v>
      </c>
      <c r="I344" s="53">
        <f t="shared" si="312"/>
        <v>0</v>
      </c>
      <c r="J344" s="53">
        <f t="shared" si="313"/>
        <v>1</v>
      </c>
      <c r="K344" s="53">
        <f t="shared" si="314"/>
        <v>1</v>
      </c>
      <c r="L344" s="53">
        <f t="shared" si="315"/>
        <v>0</v>
      </c>
      <c r="M344" s="53">
        <f t="shared" si="316"/>
        <v>0</v>
      </c>
      <c r="N344" s="53">
        <f t="shared" si="317"/>
        <v>0</v>
      </c>
      <c r="O344" s="53">
        <f t="shared" si="318"/>
        <v>1</v>
      </c>
      <c r="P344" s="53">
        <f t="shared" si="319"/>
        <v>1</v>
      </c>
      <c r="Q344" s="53">
        <f t="shared" si="320"/>
        <v>1</v>
      </c>
      <c r="R344" s="53">
        <f t="shared" si="321"/>
        <v>0</v>
      </c>
      <c r="S344" s="53">
        <f t="shared" si="322"/>
        <v>1</v>
      </c>
      <c r="T344" s="53">
        <f t="shared" si="323"/>
        <v>0</v>
      </c>
      <c r="U344" s="53">
        <f t="shared" si="324"/>
        <v>0</v>
      </c>
      <c r="V344" s="53">
        <f t="shared" si="325"/>
        <v>0</v>
      </c>
      <c r="W344" s="53">
        <f t="shared" si="326"/>
        <v>0</v>
      </c>
      <c r="X344" s="53">
        <f t="shared" si="327"/>
        <v>0</v>
      </c>
      <c r="Y344" s="53">
        <f t="shared" si="328"/>
        <v>0</v>
      </c>
      <c r="Z344" s="53">
        <f t="shared" si="329"/>
        <v>0</v>
      </c>
      <c r="AA344" s="53">
        <f t="shared" si="330"/>
        <v>1</v>
      </c>
      <c r="AB344" s="53">
        <f t="shared" si="331"/>
        <v>0</v>
      </c>
      <c r="AC344" s="53">
        <f t="shared" si="332"/>
        <v>0</v>
      </c>
      <c r="AD344" s="53">
        <f t="shared" si="333"/>
        <v>0</v>
      </c>
      <c r="AE344" s="53">
        <f t="shared" si="334"/>
        <v>1</v>
      </c>
      <c r="AF344" s="53">
        <f t="shared" si="335"/>
        <v>0</v>
      </c>
      <c r="AG344" s="53">
        <f t="shared" si="336"/>
        <v>0</v>
      </c>
      <c r="AH344" s="53">
        <f t="shared" si="337"/>
        <v>0</v>
      </c>
      <c r="AI344" s="53">
        <f t="shared" si="338"/>
        <v>0</v>
      </c>
      <c r="AJ344" s="53">
        <f t="shared" si="339"/>
        <v>1</v>
      </c>
      <c r="AK344" s="53">
        <f t="shared" si="340"/>
        <v>1</v>
      </c>
      <c r="AL344" s="53">
        <f t="shared" si="341"/>
        <v>1</v>
      </c>
      <c r="AM344" s="53">
        <f t="shared" si="342"/>
        <v>0</v>
      </c>
      <c r="AN344" s="53">
        <f t="shared" si="343"/>
        <v>1</v>
      </c>
      <c r="AO344" s="53">
        <f t="shared" si="344"/>
        <v>0</v>
      </c>
      <c r="AP344" s="53">
        <f t="shared" si="345"/>
        <v>0</v>
      </c>
      <c r="AQ344" s="53">
        <f t="shared" si="346"/>
        <v>0</v>
      </c>
      <c r="AR344" s="53">
        <f t="shared" si="347"/>
        <v>0</v>
      </c>
      <c r="AS344" s="53"/>
    </row>
    <row r="345" spans="1:45" s="52" customFormat="1" ht="15" x14ac:dyDescent="0.25">
      <c r="A345" s="52">
        <v>77</v>
      </c>
      <c r="B345" s="37" t="s">
        <v>50</v>
      </c>
      <c r="C345" s="37" t="s">
        <v>114</v>
      </c>
      <c r="D345" s="58">
        <v>3</v>
      </c>
      <c r="E345" s="53">
        <f t="shared" si="308"/>
        <v>0</v>
      </c>
      <c r="F345" s="53">
        <f t="shared" si="309"/>
        <v>0</v>
      </c>
      <c r="G345" s="53">
        <f t="shared" si="310"/>
        <v>0</v>
      </c>
      <c r="H345" s="53">
        <f t="shared" si="311"/>
        <v>0</v>
      </c>
      <c r="I345" s="53">
        <f t="shared" si="312"/>
        <v>0</v>
      </c>
      <c r="J345" s="53">
        <f t="shared" si="313"/>
        <v>1</v>
      </c>
      <c r="K345" s="53">
        <f t="shared" si="314"/>
        <v>0</v>
      </c>
      <c r="L345" s="53">
        <f t="shared" si="315"/>
        <v>0</v>
      </c>
      <c r="M345" s="53">
        <f t="shared" si="316"/>
        <v>0</v>
      </c>
      <c r="N345" s="53">
        <f t="shared" si="317"/>
        <v>0</v>
      </c>
      <c r="O345" s="53">
        <f t="shared" si="318"/>
        <v>1</v>
      </c>
      <c r="P345" s="53">
        <f t="shared" si="319"/>
        <v>1</v>
      </c>
      <c r="Q345" s="53">
        <f t="shared" si="320"/>
        <v>0</v>
      </c>
      <c r="R345" s="53">
        <f t="shared" si="321"/>
        <v>0</v>
      </c>
      <c r="S345" s="53">
        <f t="shared" si="322"/>
        <v>0</v>
      </c>
      <c r="T345" s="53">
        <f t="shared" si="323"/>
        <v>0</v>
      </c>
      <c r="U345" s="53">
        <f t="shared" si="324"/>
        <v>0</v>
      </c>
      <c r="V345" s="53">
        <f t="shared" si="325"/>
        <v>0</v>
      </c>
      <c r="W345" s="53">
        <f t="shared" si="326"/>
        <v>0</v>
      </c>
      <c r="X345" s="53">
        <f t="shared" si="327"/>
        <v>0</v>
      </c>
      <c r="Y345" s="53">
        <f t="shared" si="328"/>
        <v>0</v>
      </c>
      <c r="Z345" s="53">
        <f t="shared" si="329"/>
        <v>0</v>
      </c>
      <c r="AA345" s="53">
        <f t="shared" si="330"/>
        <v>1</v>
      </c>
      <c r="AB345" s="53">
        <f t="shared" si="331"/>
        <v>0</v>
      </c>
      <c r="AC345" s="53">
        <f t="shared" si="332"/>
        <v>0</v>
      </c>
      <c r="AD345" s="53">
        <f t="shared" si="333"/>
        <v>0</v>
      </c>
      <c r="AE345" s="53">
        <f t="shared" si="334"/>
        <v>1</v>
      </c>
      <c r="AF345" s="53">
        <f t="shared" si="335"/>
        <v>0</v>
      </c>
      <c r="AG345" s="53">
        <f t="shared" si="336"/>
        <v>0</v>
      </c>
      <c r="AH345" s="53">
        <f t="shared" si="337"/>
        <v>0</v>
      </c>
      <c r="AI345" s="53">
        <f t="shared" si="338"/>
        <v>1</v>
      </c>
      <c r="AJ345" s="53">
        <f t="shared" si="339"/>
        <v>1</v>
      </c>
      <c r="AK345" s="53">
        <f t="shared" si="340"/>
        <v>1</v>
      </c>
      <c r="AL345" s="53">
        <f t="shared" si="341"/>
        <v>1</v>
      </c>
      <c r="AM345" s="53">
        <f t="shared" si="342"/>
        <v>0</v>
      </c>
      <c r="AN345" s="53">
        <f t="shared" si="343"/>
        <v>1</v>
      </c>
      <c r="AO345" s="53">
        <f t="shared" si="344"/>
        <v>0</v>
      </c>
      <c r="AP345" s="53">
        <f t="shared" si="345"/>
        <v>0</v>
      </c>
      <c r="AQ345" s="53">
        <f t="shared" si="346"/>
        <v>0</v>
      </c>
      <c r="AR345" s="53">
        <f t="shared" si="347"/>
        <v>0</v>
      </c>
      <c r="AS345" s="53"/>
    </row>
    <row r="346" spans="1:45" s="52" customFormat="1" ht="15" x14ac:dyDescent="0.25">
      <c r="A346" s="52">
        <v>78</v>
      </c>
      <c r="B346" s="37" t="s">
        <v>59</v>
      </c>
      <c r="C346" s="37" t="s">
        <v>115</v>
      </c>
      <c r="D346" s="58">
        <v>3</v>
      </c>
      <c r="E346" s="53">
        <f t="shared" si="308"/>
        <v>0</v>
      </c>
      <c r="F346" s="53">
        <f t="shared" si="309"/>
        <v>0</v>
      </c>
      <c r="G346" s="53">
        <f t="shared" si="310"/>
        <v>0</v>
      </c>
      <c r="H346" s="53">
        <f t="shared" si="311"/>
        <v>0</v>
      </c>
      <c r="I346" s="53">
        <f t="shared" si="312"/>
        <v>0</v>
      </c>
      <c r="J346" s="53">
        <f t="shared" si="313"/>
        <v>1</v>
      </c>
      <c r="K346" s="53">
        <f t="shared" si="314"/>
        <v>0</v>
      </c>
      <c r="L346" s="53">
        <f t="shared" si="315"/>
        <v>0</v>
      </c>
      <c r="M346" s="53">
        <f t="shared" si="316"/>
        <v>0</v>
      </c>
      <c r="N346" s="53">
        <f t="shared" si="317"/>
        <v>1</v>
      </c>
      <c r="O346" s="53">
        <f t="shared" si="318"/>
        <v>1</v>
      </c>
      <c r="P346" s="53">
        <f t="shared" si="319"/>
        <v>1</v>
      </c>
      <c r="Q346" s="53">
        <f t="shared" si="320"/>
        <v>0</v>
      </c>
      <c r="R346" s="53">
        <f t="shared" si="321"/>
        <v>0</v>
      </c>
      <c r="S346" s="53">
        <f t="shared" si="322"/>
        <v>0</v>
      </c>
      <c r="T346" s="53">
        <f t="shared" si="323"/>
        <v>0</v>
      </c>
      <c r="U346" s="53">
        <f t="shared" si="324"/>
        <v>0</v>
      </c>
      <c r="V346" s="53">
        <f t="shared" si="325"/>
        <v>0</v>
      </c>
      <c r="W346" s="53">
        <f t="shared" si="326"/>
        <v>0</v>
      </c>
      <c r="X346" s="53">
        <f t="shared" si="327"/>
        <v>0</v>
      </c>
      <c r="Y346" s="53">
        <f t="shared" si="328"/>
        <v>0</v>
      </c>
      <c r="Z346" s="53">
        <f t="shared" si="329"/>
        <v>1</v>
      </c>
      <c r="AA346" s="53">
        <f t="shared" si="330"/>
        <v>1</v>
      </c>
      <c r="AB346" s="53">
        <f t="shared" si="331"/>
        <v>0</v>
      </c>
      <c r="AC346" s="53">
        <f t="shared" si="332"/>
        <v>0</v>
      </c>
      <c r="AD346" s="53">
        <f t="shared" si="333"/>
        <v>0</v>
      </c>
      <c r="AE346" s="53">
        <f t="shared" si="334"/>
        <v>0</v>
      </c>
      <c r="AF346" s="53">
        <f t="shared" si="335"/>
        <v>0</v>
      </c>
      <c r="AG346" s="53">
        <f t="shared" si="336"/>
        <v>1</v>
      </c>
      <c r="AH346" s="53">
        <f t="shared" si="337"/>
        <v>0</v>
      </c>
      <c r="AI346" s="53">
        <f t="shared" si="338"/>
        <v>1</v>
      </c>
      <c r="AJ346" s="53">
        <f t="shared" si="339"/>
        <v>1</v>
      </c>
      <c r="AK346" s="53">
        <f t="shared" si="340"/>
        <v>1</v>
      </c>
      <c r="AL346" s="53">
        <f t="shared" si="341"/>
        <v>1</v>
      </c>
      <c r="AM346" s="53">
        <f t="shared" si="342"/>
        <v>0</v>
      </c>
      <c r="AN346" s="53">
        <f t="shared" si="343"/>
        <v>1</v>
      </c>
      <c r="AO346" s="53">
        <f t="shared" si="344"/>
        <v>0</v>
      </c>
      <c r="AP346" s="53">
        <f t="shared" si="345"/>
        <v>0</v>
      </c>
      <c r="AQ346" s="53">
        <f t="shared" si="346"/>
        <v>0</v>
      </c>
      <c r="AR346" s="53">
        <f t="shared" si="347"/>
        <v>0</v>
      </c>
      <c r="AS346" s="53"/>
    </row>
    <row r="347" spans="1:45" s="52" customFormat="1" ht="15" x14ac:dyDescent="0.25">
      <c r="A347" s="52">
        <v>79</v>
      </c>
      <c r="B347" s="37" t="s">
        <v>50</v>
      </c>
      <c r="C347" s="37" t="s">
        <v>116</v>
      </c>
      <c r="D347" s="58">
        <v>3</v>
      </c>
      <c r="E347" s="53">
        <f t="shared" si="308"/>
        <v>0</v>
      </c>
      <c r="F347" s="53">
        <f t="shared" si="309"/>
        <v>0</v>
      </c>
      <c r="G347" s="53">
        <f t="shared" si="310"/>
        <v>0</v>
      </c>
      <c r="H347" s="53">
        <f t="shared" si="311"/>
        <v>0</v>
      </c>
      <c r="I347" s="53">
        <f t="shared" si="312"/>
        <v>0</v>
      </c>
      <c r="J347" s="53">
        <f t="shared" si="313"/>
        <v>1</v>
      </c>
      <c r="K347" s="53">
        <f t="shared" si="314"/>
        <v>0</v>
      </c>
      <c r="L347" s="53">
        <f t="shared" si="315"/>
        <v>0</v>
      </c>
      <c r="M347" s="53">
        <f t="shared" si="316"/>
        <v>0</v>
      </c>
      <c r="N347" s="53">
        <f t="shared" si="317"/>
        <v>0</v>
      </c>
      <c r="O347" s="53">
        <f t="shared" si="318"/>
        <v>1</v>
      </c>
      <c r="P347" s="53">
        <f t="shared" si="319"/>
        <v>1</v>
      </c>
      <c r="Q347" s="53">
        <f t="shared" si="320"/>
        <v>0</v>
      </c>
      <c r="R347" s="53">
        <f t="shared" si="321"/>
        <v>0</v>
      </c>
      <c r="S347" s="53">
        <f t="shared" si="322"/>
        <v>0</v>
      </c>
      <c r="T347" s="53">
        <f t="shared" si="323"/>
        <v>0</v>
      </c>
      <c r="U347" s="53">
        <f t="shared" si="324"/>
        <v>0</v>
      </c>
      <c r="V347" s="53">
        <f t="shared" si="325"/>
        <v>0</v>
      </c>
      <c r="W347" s="53">
        <f t="shared" si="326"/>
        <v>0</v>
      </c>
      <c r="X347" s="53">
        <f t="shared" si="327"/>
        <v>0</v>
      </c>
      <c r="Y347" s="53">
        <f t="shared" si="328"/>
        <v>0</v>
      </c>
      <c r="Z347" s="53">
        <f t="shared" si="329"/>
        <v>0</v>
      </c>
      <c r="AA347" s="53">
        <f t="shared" si="330"/>
        <v>1</v>
      </c>
      <c r="AB347" s="53">
        <f t="shared" si="331"/>
        <v>0</v>
      </c>
      <c r="AC347" s="53">
        <f t="shared" si="332"/>
        <v>0</v>
      </c>
      <c r="AD347" s="53">
        <f t="shared" si="333"/>
        <v>0</v>
      </c>
      <c r="AE347" s="53">
        <f t="shared" si="334"/>
        <v>0</v>
      </c>
      <c r="AF347" s="53">
        <f t="shared" si="335"/>
        <v>0</v>
      </c>
      <c r="AG347" s="53">
        <f t="shared" si="336"/>
        <v>0</v>
      </c>
      <c r="AH347" s="53">
        <f t="shared" si="337"/>
        <v>0</v>
      </c>
      <c r="AI347" s="53">
        <f t="shared" si="338"/>
        <v>1</v>
      </c>
      <c r="AJ347" s="53">
        <f t="shared" si="339"/>
        <v>1</v>
      </c>
      <c r="AK347" s="53">
        <f t="shared" si="340"/>
        <v>1</v>
      </c>
      <c r="AL347" s="53">
        <f t="shared" si="341"/>
        <v>1</v>
      </c>
      <c r="AM347" s="53">
        <f t="shared" si="342"/>
        <v>0</v>
      </c>
      <c r="AN347" s="53">
        <f t="shared" si="343"/>
        <v>1</v>
      </c>
      <c r="AO347" s="53">
        <f t="shared" si="344"/>
        <v>0</v>
      </c>
      <c r="AP347" s="53">
        <f t="shared" si="345"/>
        <v>0</v>
      </c>
      <c r="AQ347" s="53">
        <f t="shared" si="346"/>
        <v>0</v>
      </c>
      <c r="AR347" s="53">
        <f t="shared" si="347"/>
        <v>1</v>
      </c>
      <c r="AS347" s="53"/>
    </row>
    <row r="348" spans="1:45" s="52" customFormat="1" ht="15" x14ac:dyDescent="0.25">
      <c r="A348" s="52">
        <v>80</v>
      </c>
      <c r="B348" s="37" t="s">
        <v>50</v>
      </c>
      <c r="C348" s="37" t="s">
        <v>117</v>
      </c>
      <c r="D348" s="58">
        <v>3</v>
      </c>
      <c r="E348" s="53">
        <f t="shared" si="308"/>
        <v>0</v>
      </c>
      <c r="F348" s="53">
        <f t="shared" si="309"/>
        <v>0</v>
      </c>
      <c r="G348" s="53">
        <f t="shared" si="310"/>
        <v>0</v>
      </c>
      <c r="H348" s="53">
        <f t="shared" si="311"/>
        <v>0</v>
      </c>
      <c r="I348" s="53">
        <f t="shared" si="312"/>
        <v>0</v>
      </c>
      <c r="J348" s="53">
        <f t="shared" si="313"/>
        <v>1</v>
      </c>
      <c r="K348" s="53">
        <f t="shared" si="314"/>
        <v>0</v>
      </c>
      <c r="L348" s="53">
        <f t="shared" si="315"/>
        <v>0</v>
      </c>
      <c r="M348" s="53">
        <f t="shared" si="316"/>
        <v>0</v>
      </c>
      <c r="N348" s="53">
        <f t="shared" si="317"/>
        <v>0</v>
      </c>
      <c r="O348" s="53">
        <f t="shared" si="318"/>
        <v>1</v>
      </c>
      <c r="P348" s="53">
        <f t="shared" si="319"/>
        <v>1</v>
      </c>
      <c r="Q348" s="53">
        <f t="shared" si="320"/>
        <v>0</v>
      </c>
      <c r="R348" s="53">
        <f t="shared" si="321"/>
        <v>0</v>
      </c>
      <c r="S348" s="53">
        <f t="shared" si="322"/>
        <v>0</v>
      </c>
      <c r="T348" s="53">
        <f t="shared" si="323"/>
        <v>0</v>
      </c>
      <c r="U348" s="53">
        <f t="shared" si="324"/>
        <v>0</v>
      </c>
      <c r="V348" s="53">
        <f t="shared" si="325"/>
        <v>0</v>
      </c>
      <c r="W348" s="53">
        <f t="shared" si="326"/>
        <v>0</v>
      </c>
      <c r="X348" s="53">
        <f t="shared" si="327"/>
        <v>0</v>
      </c>
      <c r="Y348" s="53">
        <f t="shared" si="328"/>
        <v>0</v>
      </c>
      <c r="Z348" s="53">
        <f t="shared" si="329"/>
        <v>1</v>
      </c>
      <c r="AA348" s="53">
        <f t="shared" si="330"/>
        <v>1</v>
      </c>
      <c r="AB348" s="53">
        <f t="shared" si="331"/>
        <v>0</v>
      </c>
      <c r="AC348" s="53">
        <f t="shared" si="332"/>
        <v>0</v>
      </c>
      <c r="AD348" s="53">
        <f t="shared" si="333"/>
        <v>0</v>
      </c>
      <c r="AE348" s="53">
        <f t="shared" si="334"/>
        <v>0</v>
      </c>
      <c r="AF348" s="53">
        <f t="shared" si="335"/>
        <v>0</v>
      </c>
      <c r="AG348" s="53">
        <f t="shared" si="336"/>
        <v>0</v>
      </c>
      <c r="AH348" s="53">
        <f t="shared" si="337"/>
        <v>0</v>
      </c>
      <c r="AI348" s="53">
        <f t="shared" si="338"/>
        <v>1</v>
      </c>
      <c r="AJ348" s="53">
        <f t="shared" si="339"/>
        <v>1</v>
      </c>
      <c r="AK348" s="53">
        <f t="shared" si="340"/>
        <v>1</v>
      </c>
      <c r="AL348" s="53">
        <f t="shared" si="341"/>
        <v>1</v>
      </c>
      <c r="AM348" s="53">
        <f t="shared" si="342"/>
        <v>0</v>
      </c>
      <c r="AN348" s="53">
        <f t="shared" si="343"/>
        <v>1</v>
      </c>
      <c r="AO348" s="53">
        <f t="shared" si="344"/>
        <v>0</v>
      </c>
      <c r="AP348" s="53">
        <f t="shared" si="345"/>
        <v>0</v>
      </c>
      <c r="AQ348" s="53">
        <f t="shared" si="346"/>
        <v>0</v>
      </c>
      <c r="AR348" s="53">
        <f t="shared" si="347"/>
        <v>0</v>
      </c>
      <c r="AS348" s="53"/>
    </row>
    <row r="349" spans="1:45" s="52" customFormat="1" ht="15" x14ac:dyDescent="0.25">
      <c r="A349" s="52">
        <v>81</v>
      </c>
      <c r="B349" s="37" t="s">
        <v>48</v>
      </c>
      <c r="C349" s="37" t="s">
        <v>118</v>
      </c>
      <c r="D349" s="58">
        <v>3</v>
      </c>
      <c r="E349" s="53">
        <f t="shared" si="308"/>
        <v>0</v>
      </c>
      <c r="F349" s="53">
        <f t="shared" si="309"/>
        <v>0</v>
      </c>
      <c r="G349" s="53">
        <f t="shared" si="310"/>
        <v>0</v>
      </c>
      <c r="H349" s="53">
        <f t="shared" si="311"/>
        <v>0</v>
      </c>
      <c r="I349" s="53">
        <f t="shared" si="312"/>
        <v>0</v>
      </c>
      <c r="J349" s="53">
        <f t="shared" si="313"/>
        <v>1</v>
      </c>
      <c r="K349" s="53">
        <f t="shared" si="314"/>
        <v>0</v>
      </c>
      <c r="L349" s="53">
        <f t="shared" si="315"/>
        <v>0</v>
      </c>
      <c r="M349" s="53">
        <f t="shared" si="316"/>
        <v>0</v>
      </c>
      <c r="N349" s="53">
        <f t="shared" si="317"/>
        <v>0</v>
      </c>
      <c r="O349" s="53">
        <f t="shared" si="318"/>
        <v>1</v>
      </c>
      <c r="P349" s="53">
        <f t="shared" si="319"/>
        <v>1</v>
      </c>
      <c r="Q349" s="53">
        <f t="shared" si="320"/>
        <v>0</v>
      </c>
      <c r="R349" s="53">
        <f t="shared" si="321"/>
        <v>0</v>
      </c>
      <c r="S349" s="53">
        <f t="shared" si="322"/>
        <v>0</v>
      </c>
      <c r="T349" s="53">
        <f t="shared" si="323"/>
        <v>0</v>
      </c>
      <c r="U349" s="53">
        <f t="shared" si="324"/>
        <v>0</v>
      </c>
      <c r="V349" s="53">
        <f t="shared" si="325"/>
        <v>0</v>
      </c>
      <c r="W349" s="53">
        <f t="shared" si="326"/>
        <v>0</v>
      </c>
      <c r="X349" s="53">
        <f t="shared" si="327"/>
        <v>0</v>
      </c>
      <c r="Y349" s="53">
        <f t="shared" si="328"/>
        <v>0</v>
      </c>
      <c r="Z349" s="53">
        <f t="shared" si="329"/>
        <v>0</v>
      </c>
      <c r="AA349" s="53">
        <f t="shared" si="330"/>
        <v>1</v>
      </c>
      <c r="AB349" s="53">
        <f t="shared" si="331"/>
        <v>0</v>
      </c>
      <c r="AC349" s="53">
        <f t="shared" si="332"/>
        <v>0</v>
      </c>
      <c r="AD349" s="53">
        <f t="shared" si="333"/>
        <v>0</v>
      </c>
      <c r="AE349" s="53">
        <f t="shared" si="334"/>
        <v>0</v>
      </c>
      <c r="AF349" s="53">
        <f t="shared" si="335"/>
        <v>0</v>
      </c>
      <c r="AG349" s="53">
        <f t="shared" si="336"/>
        <v>0</v>
      </c>
      <c r="AH349" s="53">
        <f t="shared" si="337"/>
        <v>0</v>
      </c>
      <c r="AI349" s="53">
        <f t="shared" si="338"/>
        <v>1</v>
      </c>
      <c r="AJ349" s="53">
        <f t="shared" si="339"/>
        <v>1</v>
      </c>
      <c r="AK349" s="53">
        <f t="shared" si="340"/>
        <v>1</v>
      </c>
      <c r="AL349" s="53">
        <f t="shared" si="341"/>
        <v>1</v>
      </c>
      <c r="AM349" s="53">
        <f t="shared" si="342"/>
        <v>0</v>
      </c>
      <c r="AN349" s="53">
        <f t="shared" si="343"/>
        <v>1</v>
      </c>
      <c r="AO349" s="53">
        <f t="shared" si="344"/>
        <v>0</v>
      </c>
      <c r="AP349" s="53">
        <f t="shared" si="345"/>
        <v>0</v>
      </c>
      <c r="AQ349" s="53">
        <f t="shared" si="346"/>
        <v>0</v>
      </c>
      <c r="AR349" s="53">
        <f t="shared" si="347"/>
        <v>0</v>
      </c>
      <c r="AS349" s="53"/>
    </row>
    <row r="350" spans="1:45" s="52" customFormat="1" ht="15" x14ac:dyDescent="0.25">
      <c r="A350" s="52">
        <v>82</v>
      </c>
      <c r="B350" s="37" t="s">
        <v>50</v>
      </c>
      <c r="C350" s="37" t="s">
        <v>119</v>
      </c>
      <c r="D350" s="58">
        <v>3</v>
      </c>
      <c r="E350" s="53">
        <f t="shared" si="308"/>
        <v>0</v>
      </c>
      <c r="F350" s="53">
        <f t="shared" si="309"/>
        <v>0</v>
      </c>
      <c r="G350" s="53">
        <f t="shared" si="310"/>
        <v>0</v>
      </c>
      <c r="H350" s="53">
        <f t="shared" si="311"/>
        <v>0</v>
      </c>
      <c r="I350" s="53">
        <f t="shared" si="312"/>
        <v>0</v>
      </c>
      <c r="J350" s="53">
        <f t="shared" si="313"/>
        <v>1</v>
      </c>
      <c r="K350" s="53">
        <f t="shared" si="314"/>
        <v>0</v>
      </c>
      <c r="L350" s="53">
        <f t="shared" si="315"/>
        <v>0</v>
      </c>
      <c r="M350" s="53">
        <f t="shared" si="316"/>
        <v>0</v>
      </c>
      <c r="N350" s="53">
        <f t="shared" si="317"/>
        <v>0</v>
      </c>
      <c r="O350" s="53">
        <f t="shared" si="318"/>
        <v>1</v>
      </c>
      <c r="P350" s="53">
        <f t="shared" si="319"/>
        <v>1</v>
      </c>
      <c r="Q350" s="53">
        <f t="shared" si="320"/>
        <v>0</v>
      </c>
      <c r="R350" s="53">
        <f t="shared" si="321"/>
        <v>0</v>
      </c>
      <c r="S350" s="53">
        <f t="shared" si="322"/>
        <v>0</v>
      </c>
      <c r="T350" s="53">
        <f t="shared" si="323"/>
        <v>0</v>
      </c>
      <c r="U350" s="53">
        <f t="shared" si="324"/>
        <v>0</v>
      </c>
      <c r="V350" s="53">
        <f t="shared" si="325"/>
        <v>0</v>
      </c>
      <c r="W350" s="53">
        <f t="shared" si="326"/>
        <v>0</v>
      </c>
      <c r="X350" s="53">
        <f t="shared" si="327"/>
        <v>0</v>
      </c>
      <c r="Y350" s="53">
        <f t="shared" si="328"/>
        <v>0</v>
      </c>
      <c r="Z350" s="53">
        <f t="shared" si="329"/>
        <v>0</v>
      </c>
      <c r="AA350" s="53">
        <f t="shared" si="330"/>
        <v>1</v>
      </c>
      <c r="AB350" s="53">
        <f t="shared" si="331"/>
        <v>0</v>
      </c>
      <c r="AC350" s="53">
        <f t="shared" si="332"/>
        <v>0</v>
      </c>
      <c r="AD350" s="53">
        <f t="shared" si="333"/>
        <v>0</v>
      </c>
      <c r="AE350" s="53">
        <f t="shared" si="334"/>
        <v>0</v>
      </c>
      <c r="AF350" s="53">
        <f t="shared" si="335"/>
        <v>0</v>
      </c>
      <c r="AG350" s="53">
        <f t="shared" si="336"/>
        <v>0</v>
      </c>
      <c r="AH350" s="53">
        <f t="shared" si="337"/>
        <v>0</v>
      </c>
      <c r="AI350" s="53">
        <f t="shared" si="338"/>
        <v>1</v>
      </c>
      <c r="AJ350" s="53">
        <f t="shared" si="339"/>
        <v>1</v>
      </c>
      <c r="AK350" s="53">
        <f t="shared" si="340"/>
        <v>1</v>
      </c>
      <c r="AL350" s="53">
        <f t="shared" si="341"/>
        <v>1</v>
      </c>
      <c r="AM350" s="53">
        <f t="shared" si="342"/>
        <v>0</v>
      </c>
      <c r="AN350" s="53">
        <f t="shared" si="343"/>
        <v>1</v>
      </c>
      <c r="AO350" s="53">
        <f t="shared" si="344"/>
        <v>0</v>
      </c>
      <c r="AP350" s="53">
        <f t="shared" si="345"/>
        <v>0</v>
      </c>
      <c r="AQ350" s="53">
        <f t="shared" si="346"/>
        <v>0</v>
      </c>
      <c r="AR350" s="53">
        <f t="shared" si="347"/>
        <v>0</v>
      </c>
      <c r="AS350" s="53"/>
    </row>
    <row r="351" spans="1:45" s="52" customFormat="1" ht="15" x14ac:dyDescent="0.25">
      <c r="A351" s="52">
        <v>83</v>
      </c>
      <c r="B351" s="37" t="s">
        <v>47</v>
      </c>
      <c r="C351" s="37" t="s">
        <v>120</v>
      </c>
      <c r="D351" s="58">
        <v>3</v>
      </c>
      <c r="E351" s="53">
        <f t="shared" si="308"/>
        <v>0</v>
      </c>
      <c r="F351" s="53">
        <f t="shared" si="309"/>
        <v>0</v>
      </c>
      <c r="G351" s="53">
        <f t="shared" si="310"/>
        <v>0</v>
      </c>
      <c r="H351" s="53">
        <f t="shared" si="311"/>
        <v>0</v>
      </c>
      <c r="I351" s="53">
        <f t="shared" si="312"/>
        <v>0</v>
      </c>
      <c r="J351" s="53">
        <f t="shared" si="313"/>
        <v>1</v>
      </c>
      <c r="K351" s="53">
        <f t="shared" si="314"/>
        <v>0</v>
      </c>
      <c r="L351" s="53">
        <f t="shared" si="315"/>
        <v>0</v>
      </c>
      <c r="M351" s="53">
        <f t="shared" si="316"/>
        <v>0</v>
      </c>
      <c r="N351" s="53">
        <f t="shared" si="317"/>
        <v>0</v>
      </c>
      <c r="O351" s="53">
        <f t="shared" si="318"/>
        <v>1</v>
      </c>
      <c r="P351" s="53">
        <f t="shared" si="319"/>
        <v>1</v>
      </c>
      <c r="Q351" s="53">
        <f t="shared" si="320"/>
        <v>0</v>
      </c>
      <c r="R351" s="53">
        <f t="shared" si="321"/>
        <v>0</v>
      </c>
      <c r="S351" s="53">
        <f t="shared" si="322"/>
        <v>0</v>
      </c>
      <c r="T351" s="53">
        <f t="shared" si="323"/>
        <v>0</v>
      </c>
      <c r="U351" s="53">
        <f t="shared" si="324"/>
        <v>0</v>
      </c>
      <c r="V351" s="53">
        <f t="shared" si="325"/>
        <v>0</v>
      </c>
      <c r="W351" s="53">
        <f t="shared" si="326"/>
        <v>0</v>
      </c>
      <c r="X351" s="53">
        <f t="shared" si="327"/>
        <v>0</v>
      </c>
      <c r="Y351" s="53">
        <f t="shared" si="328"/>
        <v>0</v>
      </c>
      <c r="Z351" s="53">
        <f t="shared" si="329"/>
        <v>0</v>
      </c>
      <c r="AA351" s="53">
        <f t="shared" si="330"/>
        <v>1</v>
      </c>
      <c r="AB351" s="53">
        <f t="shared" si="331"/>
        <v>0</v>
      </c>
      <c r="AC351" s="53">
        <f t="shared" si="332"/>
        <v>0</v>
      </c>
      <c r="AD351" s="53">
        <f t="shared" si="333"/>
        <v>0</v>
      </c>
      <c r="AE351" s="53">
        <f t="shared" si="334"/>
        <v>0</v>
      </c>
      <c r="AF351" s="53">
        <f t="shared" si="335"/>
        <v>0</v>
      </c>
      <c r="AG351" s="53">
        <f t="shared" si="336"/>
        <v>0</v>
      </c>
      <c r="AH351" s="53">
        <f t="shared" si="337"/>
        <v>0</v>
      </c>
      <c r="AI351" s="53">
        <f t="shared" si="338"/>
        <v>1</v>
      </c>
      <c r="AJ351" s="53">
        <f t="shared" si="339"/>
        <v>1</v>
      </c>
      <c r="AK351" s="53">
        <f t="shared" si="340"/>
        <v>1</v>
      </c>
      <c r="AL351" s="53">
        <f t="shared" si="341"/>
        <v>1</v>
      </c>
      <c r="AM351" s="53">
        <f t="shared" si="342"/>
        <v>0</v>
      </c>
      <c r="AN351" s="53">
        <f t="shared" si="343"/>
        <v>1</v>
      </c>
      <c r="AO351" s="53">
        <f t="shared" si="344"/>
        <v>0</v>
      </c>
      <c r="AP351" s="53">
        <f t="shared" si="345"/>
        <v>1</v>
      </c>
      <c r="AQ351" s="53">
        <f t="shared" si="346"/>
        <v>0</v>
      </c>
      <c r="AR351" s="53">
        <f t="shared" si="347"/>
        <v>0</v>
      </c>
      <c r="AS351" s="53"/>
    </row>
    <row r="352" spans="1:45" s="52" customFormat="1" ht="15" x14ac:dyDescent="0.25">
      <c r="A352" s="52">
        <v>84</v>
      </c>
      <c r="B352" s="37" t="s">
        <v>59</v>
      </c>
      <c r="C352" s="37" t="s">
        <v>121</v>
      </c>
      <c r="D352" s="58">
        <v>3</v>
      </c>
      <c r="E352" s="53">
        <f t="shared" si="308"/>
        <v>0</v>
      </c>
      <c r="F352" s="53">
        <f t="shared" si="309"/>
        <v>0</v>
      </c>
      <c r="G352" s="53">
        <f t="shared" si="310"/>
        <v>0</v>
      </c>
      <c r="H352" s="53">
        <f t="shared" si="311"/>
        <v>0</v>
      </c>
      <c r="I352" s="53">
        <f t="shared" si="312"/>
        <v>0</v>
      </c>
      <c r="J352" s="53">
        <f t="shared" si="313"/>
        <v>1</v>
      </c>
      <c r="K352" s="53">
        <f t="shared" si="314"/>
        <v>0</v>
      </c>
      <c r="L352" s="53">
        <f t="shared" si="315"/>
        <v>0</v>
      </c>
      <c r="M352" s="53">
        <f t="shared" si="316"/>
        <v>0</v>
      </c>
      <c r="N352" s="53">
        <f t="shared" si="317"/>
        <v>1</v>
      </c>
      <c r="O352" s="53">
        <f t="shared" si="318"/>
        <v>1</v>
      </c>
      <c r="P352" s="53">
        <f t="shared" si="319"/>
        <v>1</v>
      </c>
      <c r="Q352" s="53">
        <f t="shared" si="320"/>
        <v>0</v>
      </c>
      <c r="R352" s="53">
        <f t="shared" si="321"/>
        <v>1</v>
      </c>
      <c r="S352" s="53">
        <f t="shared" si="322"/>
        <v>0</v>
      </c>
      <c r="T352" s="53">
        <f t="shared" si="323"/>
        <v>0</v>
      </c>
      <c r="U352" s="53">
        <f t="shared" si="324"/>
        <v>0</v>
      </c>
      <c r="V352" s="53">
        <f t="shared" si="325"/>
        <v>0</v>
      </c>
      <c r="W352" s="53">
        <f t="shared" si="326"/>
        <v>0</v>
      </c>
      <c r="X352" s="53">
        <f t="shared" si="327"/>
        <v>0</v>
      </c>
      <c r="Y352" s="53">
        <f t="shared" si="328"/>
        <v>0</v>
      </c>
      <c r="Z352" s="53">
        <f t="shared" si="329"/>
        <v>0</v>
      </c>
      <c r="AA352" s="53">
        <f t="shared" si="330"/>
        <v>1</v>
      </c>
      <c r="AB352" s="53">
        <f t="shared" si="331"/>
        <v>0</v>
      </c>
      <c r="AC352" s="53">
        <f t="shared" si="332"/>
        <v>0</v>
      </c>
      <c r="AD352" s="53">
        <f t="shared" si="333"/>
        <v>0</v>
      </c>
      <c r="AE352" s="53">
        <f t="shared" si="334"/>
        <v>0</v>
      </c>
      <c r="AF352" s="53">
        <f t="shared" si="335"/>
        <v>1</v>
      </c>
      <c r="AG352" s="53">
        <f t="shared" si="336"/>
        <v>0</v>
      </c>
      <c r="AH352" s="53">
        <f t="shared" si="337"/>
        <v>0</v>
      </c>
      <c r="AI352" s="53">
        <f t="shared" si="338"/>
        <v>1</v>
      </c>
      <c r="AJ352" s="53">
        <f t="shared" si="339"/>
        <v>1</v>
      </c>
      <c r="AK352" s="53">
        <f t="shared" si="340"/>
        <v>1</v>
      </c>
      <c r="AL352" s="53">
        <f t="shared" si="341"/>
        <v>1</v>
      </c>
      <c r="AM352" s="53">
        <f t="shared" si="342"/>
        <v>0</v>
      </c>
      <c r="AN352" s="53">
        <f t="shared" si="343"/>
        <v>0</v>
      </c>
      <c r="AO352" s="53">
        <f t="shared" si="344"/>
        <v>0</v>
      </c>
      <c r="AP352" s="53">
        <f t="shared" si="345"/>
        <v>0</v>
      </c>
      <c r="AQ352" s="53">
        <f t="shared" si="346"/>
        <v>0</v>
      </c>
      <c r="AR352" s="53">
        <f t="shared" si="347"/>
        <v>0</v>
      </c>
      <c r="AS352" s="53"/>
    </row>
    <row r="353" spans="1:45" s="52" customFormat="1" ht="15" x14ac:dyDescent="0.25">
      <c r="A353" s="52">
        <v>85</v>
      </c>
      <c r="B353" s="37" t="s">
        <v>50</v>
      </c>
      <c r="C353" s="37" t="s">
        <v>122</v>
      </c>
      <c r="D353" s="58">
        <v>3</v>
      </c>
      <c r="E353" s="53">
        <f t="shared" si="308"/>
        <v>0</v>
      </c>
      <c r="F353" s="53">
        <f t="shared" si="309"/>
        <v>0</v>
      </c>
      <c r="G353" s="53">
        <f t="shared" si="310"/>
        <v>0</v>
      </c>
      <c r="H353" s="53">
        <f t="shared" si="311"/>
        <v>0</v>
      </c>
      <c r="I353" s="53">
        <f t="shared" si="312"/>
        <v>0</v>
      </c>
      <c r="J353" s="53">
        <f t="shared" si="313"/>
        <v>1</v>
      </c>
      <c r="K353" s="53">
        <f t="shared" si="314"/>
        <v>0</v>
      </c>
      <c r="L353" s="53">
        <f t="shared" si="315"/>
        <v>0</v>
      </c>
      <c r="M353" s="53">
        <f t="shared" si="316"/>
        <v>0</v>
      </c>
      <c r="N353" s="53">
        <f t="shared" si="317"/>
        <v>0</v>
      </c>
      <c r="O353" s="53">
        <f t="shared" si="318"/>
        <v>1</v>
      </c>
      <c r="P353" s="53">
        <f t="shared" si="319"/>
        <v>1</v>
      </c>
      <c r="Q353" s="53">
        <f t="shared" si="320"/>
        <v>0</v>
      </c>
      <c r="R353" s="53">
        <f t="shared" si="321"/>
        <v>0</v>
      </c>
      <c r="S353" s="53">
        <f t="shared" si="322"/>
        <v>0</v>
      </c>
      <c r="T353" s="53">
        <f t="shared" si="323"/>
        <v>0</v>
      </c>
      <c r="U353" s="53">
        <f t="shared" si="324"/>
        <v>0</v>
      </c>
      <c r="V353" s="53">
        <f t="shared" si="325"/>
        <v>0</v>
      </c>
      <c r="W353" s="53">
        <f t="shared" si="326"/>
        <v>1</v>
      </c>
      <c r="X353" s="53">
        <f t="shared" si="327"/>
        <v>0</v>
      </c>
      <c r="Y353" s="53">
        <f t="shared" si="328"/>
        <v>0</v>
      </c>
      <c r="Z353" s="53">
        <f t="shared" si="329"/>
        <v>0</v>
      </c>
      <c r="AA353" s="53">
        <f t="shared" si="330"/>
        <v>1</v>
      </c>
      <c r="AB353" s="53">
        <f t="shared" si="331"/>
        <v>0</v>
      </c>
      <c r="AC353" s="53">
        <f t="shared" si="332"/>
        <v>0</v>
      </c>
      <c r="AD353" s="53">
        <f t="shared" si="333"/>
        <v>0</v>
      </c>
      <c r="AE353" s="53">
        <f t="shared" si="334"/>
        <v>0</v>
      </c>
      <c r="AF353" s="53">
        <f t="shared" si="335"/>
        <v>0</v>
      </c>
      <c r="AG353" s="53">
        <f t="shared" si="336"/>
        <v>0</v>
      </c>
      <c r="AH353" s="53">
        <f t="shared" si="337"/>
        <v>0</v>
      </c>
      <c r="AI353" s="53">
        <f t="shared" si="338"/>
        <v>1</v>
      </c>
      <c r="AJ353" s="53">
        <f t="shared" si="339"/>
        <v>1</v>
      </c>
      <c r="AK353" s="53">
        <f t="shared" si="340"/>
        <v>1</v>
      </c>
      <c r="AL353" s="53">
        <f t="shared" si="341"/>
        <v>1</v>
      </c>
      <c r="AM353" s="53">
        <f t="shared" si="342"/>
        <v>0</v>
      </c>
      <c r="AN353" s="53">
        <f t="shared" si="343"/>
        <v>1</v>
      </c>
      <c r="AO353" s="53">
        <f t="shared" si="344"/>
        <v>0</v>
      </c>
      <c r="AP353" s="53">
        <f t="shared" si="345"/>
        <v>1</v>
      </c>
      <c r="AQ353" s="53">
        <f t="shared" si="346"/>
        <v>0</v>
      </c>
      <c r="AR353" s="53">
        <f t="shared" si="347"/>
        <v>1</v>
      </c>
      <c r="AS353" s="53"/>
    </row>
    <row r="354" spans="1:45" s="52" customFormat="1" ht="15" x14ac:dyDescent="0.25">
      <c r="A354" s="52">
        <v>86</v>
      </c>
      <c r="B354" s="37" t="s">
        <v>59</v>
      </c>
      <c r="C354" s="37" t="s">
        <v>123</v>
      </c>
      <c r="D354" s="58">
        <v>3</v>
      </c>
      <c r="E354" s="53">
        <f t="shared" si="308"/>
        <v>0</v>
      </c>
      <c r="F354" s="53">
        <f t="shared" si="309"/>
        <v>0</v>
      </c>
      <c r="G354" s="53">
        <f t="shared" si="310"/>
        <v>0</v>
      </c>
      <c r="H354" s="53">
        <f t="shared" si="311"/>
        <v>0</v>
      </c>
      <c r="I354" s="53">
        <f t="shared" si="312"/>
        <v>0</v>
      </c>
      <c r="J354" s="53">
        <f t="shared" si="313"/>
        <v>1</v>
      </c>
      <c r="K354" s="53">
        <f t="shared" si="314"/>
        <v>0</v>
      </c>
      <c r="L354" s="53">
        <f t="shared" si="315"/>
        <v>0</v>
      </c>
      <c r="M354" s="53">
        <f t="shared" si="316"/>
        <v>0</v>
      </c>
      <c r="N354" s="53">
        <f t="shared" si="317"/>
        <v>0</v>
      </c>
      <c r="O354" s="53">
        <f t="shared" si="318"/>
        <v>1</v>
      </c>
      <c r="P354" s="53">
        <f t="shared" si="319"/>
        <v>1</v>
      </c>
      <c r="Q354" s="53">
        <f t="shared" si="320"/>
        <v>1</v>
      </c>
      <c r="R354" s="53">
        <f t="shared" si="321"/>
        <v>0</v>
      </c>
      <c r="S354" s="53">
        <f t="shared" si="322"/>
        <v>0</v>
      </c>
      <c r="T354" s="53">
        <f t="shared" si="323"/>
        <v>0</v>
      </c>
      <c r="U354" s="53">
        <f t="shared" si="324"/>
        <v>0</v>
      </c>
      <c r="V354" s="53">
        <f t="shared" si="325"/>
        <v>0</v>
      </c>
      <c r="W354" s="53">
        <f t="shared" si="326"/>
        <v>0</v>
      </c>
      <c r="X354" s="53">
        <f t="shared" si="327"/>
        <v>0</v>
      </c>
      <c r="Y354" s="53">
        <f t="shared" si="328"/>
        <v>0</v>
      </c>
      <c r="Z354" s="53">
        <f t="shared" si="329"/>
        <v>0</v>
      </c>
      <c r="AA354" s="53">
        <f t="shared" si="330"/>
        <v>1</v>
      </c>
      <c r="AB354" s="53">
        <f t="shared" si="331"/>
        <v>0</v>
      </c>
      <c r="AC354" s="53">
        <f t="shared" si="332"/>
        <v>0</v>
      </c>
      <c r="AD354" s="53">
        <f t="shared" si="333"/>
        <v>0</v>
      </c>
      <c r="AE354" s="53">
        <f t="shared" si="334"/>
        <v>0</v>
      </c>
      <c r="AF354" s="53">
        <f t="shared" si="335"/>
        <v>0</v>
      </c>
      <c r="AG354" s="53">
        <f t="shared" si="336"/>
        <v>0</v>
      </c>
      <c r="AH354" s="53">
        <f t="shared" si="337"/>
        <v>0</v>
      </c>
      <c r="AI354" s="53">
        <f t="shared" si="338"/>
        <v>1</v>
      </c>
      <c r="AJ354" s="53">
        <f t="shared" si="339"/>
        <v>1</v>
      </c>
      <c r="AK354" s="53">
        <f t="shared" si="340"/>
        <v>1</v>
      </c>
      <c r="AL354" s="53">
        <f t="shared" si="341"/>
        <v>1</v>
      </c>
      <c r="AM354" s="53">
        <f t="shared" si="342"/>
        <v>0</v>
      </c>
      <c r="AN354" s="53">
        <f t="shared" si="343"/>
        <v>1</v>
      </c>
      <c r="AO354" s="53">
        <f t="shared" si="344"/>
        <v>0</v>
      </c>
      <c r="AP354" s="53">
        <f t="shared" si="345"/>
        <v>0</v>
      </c>
      <c r="AQ354" s="53">
        <f t="shared" si="346"/>
        <v>0</v>
      </c>
      <c r="AR354" s="53">
        <f t="shared" si="347"/>
        <v>0</v>
      </c>
      <c r="AS354" s="53"/>
    </row>
    <row r="355" spans="1:45" s="52" customFormat="1" ht="15" x14ac:dyDescent="0.25">
      <c r="A355" s="52">
        <v>87</v>
      </c>
      <c r="B355" s="37" t="s">
        <v>48</v>
      </c>
      <c r="C355" s="37" t="s">
        <v>124</v>
      </c>
      <c r="D355" s="58">
        <v>3</v>
      </c>
      <c r="E355" s="53">
        <f t="shared" si="308"/>
        <v>0</v>
      </c>
      <c r="F355" s="53">
        <f t="shared" si="309"/>
        <v>0</v>
      </c>
      <c r="G355" s="53">
        <f t="shared" si="310"/>
        <v>0</v>
      </c>
      <c r="H355" s="53">
        <f t="shared" si="311"/>
        <v>0</v>
      </c>
      <c r="I355" s="53">
        <f t="shared" si="312"/>
        <v>0</v>
      </c>
      <c r="J355" s="53">
        <f t="shared" si="313"/>
        <v>1</v>
      </c>
      <c r="K355" s="53">
        <f t="shared" si="314"/>
        <v>0</v>
      </c>
      <c r="L355" s="53">
        <f t="shared" si="315"/>
        <v>0</v>
      </c>
      <c r="M355" s="53">
        <f t="shared" si="316"/>
        <v>0</v>
      </c>
      <c r="N355" s="53">
        <f t="shared" si="317"/>
        <v>0</v>
      </c>
      <c r="O355" s="53">
        <f t="shared" si="318"/>
        <v>1</v>
      </c>
      <c r="P355" s="53">
        <f t="shared" si="319"/>
        <v>1</v>
      </c>
      <c r="Q355" s="53">
        <f t="shared" si="320"/>
        <v>0</v>
      </c>
      <c r="R355" s="53">
        <f t="shared" si="321"/>
        <v>0</v>
      </c>
      <c r="S355" s="53">
        <f t="shared" si="322"/>
        <v>0</v>
      </c>
      <c r="T355" s="53">
        <f t="shared" si="323"/>
        <v>0</v>
      </c>
      <c r="U355" s="53">
        <f t="shared" si="324"/>
        <v>0</v>
      </c>
      <c r="V355" s="53">
        <f t="shared" si="325"/>
        <v>0</v>
      </c>
      <c r="W355" s="53">
        <f t="shared" si="326"/>
        <v>0</v>
      </c>
      <c r="X355" s="53">
        <f t="shared" si="327"/>
        <v>0</v>
      </c>
      <c r="Y355" s="53">
        <f t="shared" si="328"/>
        <v>0</v>
      </c>
      <c r="Z355" s="53">
        <f t="shared" si="329"/>
        <v>0</v>
      </c>
      <c r="AA355" s="53">
        <f t="shared" si="330"/>
        <v>1</v>
      </c>
      <c r="AB355" s="53">
        <f t="shared" si="331"/>
        <v>0</v>
      </c>
      <c r="AC355" s="53">
        <f t="shared" si="332"/>
        <v>0</v>
      </c>
      <c r="AD355" s="53">
        <f t="shared" si="333"/>
        <v>0</v>
      </c>
      <c r="AE355" s="53">
        <f t="shared" si="334"/>
        <v>0</v>
      </c>
      <c r="AF355" s="53">
        <f t="shared" si="335"/>
        <v>0</v>
      </c>
      <c r="AG355" s="53">
        <f t="shared" si="336"/>
        <v>0</v>
      </c>
      <c r="AH355" s="53">
        <f t="shared" si="337"/>
        <v>0</v>
      </c>
      <c r="AI355" s="53">
        <f t="shared" si="338"/>
        <v>1</v>
      </c>
      <c r="AJ355" s="53">
        <f t="shared" si="339"/>
        <v>1</v>
      </c>
      <c r="AK355" s="53">
        <f t="shared" si="340"/>
        <v>1</v>
      </c>
      <c r="AL355" s="53">
        <f t="shared" si="341"/>
        <v>1</v>
      </c>
      <c r="AM355" s="53">
        <f t="shared" si="342"/>
        <v>0</v>
      </c>
      <c r="AN355" s="53">
        <f t="shared" si="343"/>
        <v>1</v>
      </c>
      <c r="AO355" s="53">
        <f t="shared" si="344"/>
        <v>0</v>
      </c>
      <c r="AP355" s="53">
        <f t="shared" si="345"/>
        <v>0</v>
      </c>
      <c r="AQ355" s="53">
        <f t="shared" si="346"/>
        <v>0</v>
      </c>
      <c r="AR355" s="53">
        <f t="shared" si="347"/>
        <v>0</v>
      </c>
      <c r="AS355" s="53"/>
    </row>
    <row r="356" spans="1:45" s="52" customFormat="1" ht="15" x14ac:dyDescent="0.25">
      <c r="A356" s="52">
        <v>88</v>
      </c>
      <c r="B356" s="37" t="s">
        <v>59</v>
      </c>
      <c r="C356" s="37" t="s">
        <v>125</v>
      </c>
      <c r="D356" s="58">
        <v>3</v>
      </c>
      <c r="E356" s="53">
        <f t="shared" si="308"/>
        <v>0</v>
      </c>
      <c r="F356" s="53">
        <f t="shared" si="309"/>
        <v>0</v>
      </c>
      <c r="G356" s="53">
        <f t="shared" si="310"/>
        <v>0</v>
      </c>
      <c r="H356" s="53">
        <f t="shared" si="311"/>
        <v>0</v>
      </c>
      <c r="I356" s="53">
        <f t="shared" si="312"/>
        <v>0</v>
      </c>
      <c r="J356" s="53">
        <f t="shared" si="313"/>
        <v>1</v>
      </c>
      <c r="K356" s="53">
        <f t="shared" si="314"/>
        <v>0</v>
      </c>
      <c r="L356" s="53">
        <f t="shared" si="315"/>
        <v>0</v>
      </c>
      <c r="M356" s="53">
        <f t="shared" si="316"/>
        <v>0</v>
      </c>
      <c r="N356" s="53">
        <f t="shared" si="317"/>
        <v>0</v>
      </c>
      <c r="O356" s="53">
        <f t="shared" si="318"/>
        <v>1</v>
      </c>
      <c r="P356" s="53">
        <f t="shared" si="319"/>
        <v>1</v>
      </c>
      <c r="Q356" s="53">
        <f t="shared" si="320"/>
        <v>0</v>
      </c>
      <c r="R356" s="53">
        <f t="shared" si="321"/>
        <v>0</v>
      </c>
      <c r="S356" s="53">
        <f t="shared" si="322"/>
        <v>0</v>
      </c>
      <c r="T356" s="53">
        <f t="shared" si="323"/>
        <v>0</v>
      </c>
      <c r="U356" s="53">
        <f t="shared" si="324"/>
        <v>0</v>
      </c>
      <c r="V356" s="53">
        <f t="shared" si="325"/>
        <v>0</v>
      </c>
      <c r="W356" s="53">
        <f t="shared" si="326"/>
        <v>0</v>
      </c>
      <c r="X356" s="53">
        <f t="shared" si="327"/>
        <v>0</v>
      </c>
      <c r="Y356" s="53">
        <f t="shared" si="328"/>
        <v>0</v>
      </c>
      <c r="Z356" s="53">
        <f t="shared" si="329"/>
        <v>0</v>
      </c>
      <c r="AA356" s="53">
        <f t="shared" si="330"/>
        <v>1</v>
      </c>
      <c r="AB356" s="53">
        <f t="shared" si="331"/>
        <v>0</v>
      </c>
      <c r="AC356" s="53">
        <f t="shared" si="332"/>
        <v>0</v>
      </c>
      <c r="AD356" s="53">
        <f t="shared" si="333"/>
        <v>0</v>
      </c>
      <c r="AE356" s="53">
        <f t="shared" si="334"/>
        <v>0</v>
      </c>
      <c r="AF356" s="53">
        <f t="shared" si="335"/>
        <v>0</v>
      </c>
      <c r="AG356" s="53">
        <f t="shared" si="336"/>
        <v>0</v>
      </c>
      <c r="AH356" s="53">
        <f t="shared" si="337"/>
        <v>0</v>
      </c>
      <c r="AI356" s="53">
        <f t="shared" si="338"/>
        <v>1</v>
      </c>
      <c r="AJ356" s="53">
        <f t="shared" si="339"/>
        <v>1</v>
      </c>
      <c r="AK356" s="53">
        <f t="shared" si="340"/>
        <v>1</v>
      </c>
      <c r="AL356" s="53">
        <f t="shared" si="341"/>
        <v>1</v>
      </c>
      <c r="AM356" s="53">
        <f t="shared" si="342"/>
        <v>0</v>
      </c>
      <c r="AN356" s="53">
        <f t="shared" si="343"/>
        <v>1</v>
      </c>
      <c r="AO356" s="53">
        <f t="shared" si="344"/>
        <v>0</v>
      </c>
      <c r="AP356" s="53">
        <f t="shared" si="345"/>
        <v>0</v>
      </c>
      <c r="AQ356" s="53">
        <f t="shared" si="346"/>
        <v>0</v>
      </c>
      <c r="AR356" s="53">
        <f t="shared" si="347"/>
        <v>0</v>
      </c>
      <c r="AS356" s="53"/>
    </row>
    <row r="357" spans="1:45" s="52" customFormat="1" ht="15" x14ac:dyDescent="0.25">
      <c r="A357" s="52">
        <v>89</v>
      </c>
      <c r="B357" s="37" t="s">
        <v>59</v>
      </c>
      <c r="C357" s="37" t="s">
        <v>126</v>
      </c>
      <c r="D357" s="58">
        <v>3</v>
      </c>
      <c r="E357" s="53">
        <f t="shared" si="308"/>
        <v>1</v>
      </c>
      <c r="F357" s="53">
        <f t="shared" si="309"/>
        <v>1</v>
      </c>
      <c r="G357" s="53">
        <f t="shared" si="310"/>
        <v>0</v>
      </c>
      <c r="H357" s="53">
        <f t="shared" si="311"/>
        <v>0</v>
      </c>
      <c r="I357" s="53">
        <f t="shared" si="312"/>
        <v>0</v>
      </c>
      <c r="J357" s="53">
        <f t="shared" si="313"/>
        <v>1</v>
      </c>
      <c r="K357" s="53">
        <f t="shared" si="314"/>
        <v>0</v>
      </c>
      <c r="L357" s="53">
        <f t="shared" si="315"/>
        <v>0</v>
      </c>
      <c r="M357" s="53">
        <f t="shared" si="316"/>
        <v>1</v>
      </c>
      <c r="N357" s="53">
        <f t="shared" si="317"/>
        <v>0</v>
      </c>
      <c r="O357" s="53">
        <f t="shared" si="318"/>
        <v>1</v>
      </c>
      <c r="P357" s="53">
        <f t="shared" si="319"/>
        <v>1</v>
      </c>
      <c r="Q357" s="53">
        <f t="shared" si="320"/>
        <v>1</v>
      </c>
      <c r="R357" s="53">
        <f t="shared" si="321"/>
        <v>0</v>
      </c>
      <c r="S357" s="53">
        <f t="shared" si="322"/>
        <v>0</v>
      </c>
      <c r="T357" s="53">
        <f t="shared" si="323"/>
        <v>0</v>
      </c>
      <c r="U357" s="53">
        <f t="shared" si="324"/>
        <v>0</v>
      </c>
      <c r="V357" s="53">
        <f t="shared" si="325"/>
        <v>0</v>
      </c>
      <c r="W357" s="53">
        <f t="shared" si="326"/>
        <v>0</v>
      </c>
      <c r="X357" s="53">
        <f t="shared" si="327"/>
        <v>0</v>
      </c>
      <c r="Y357" s="53">
        <f t="shared" si="328"/>
        <v>0</v>
      </c>
      <c r="Z357" s="53">
        <f t="shared" si="329"/>
        <v>0</v>
      </c>
      <c r="AA357" s="53">
        <f t="shared" si="330"/>
        <v>1</v>
      </c>
      <c r="AB357" s="53">
        <f t="shared" si="331"/>
        <v>0</v>
      </c>
      <c r="AC357" s="53">
        <f t="shared" si="332"/>
        <v>0</v>
      </c>
      <c r="AD357" s="53">
        <f t="shared" si="333"/>
        <v>0</v>
      </c>
      <c r="AE357" s="53">
        <f t="shared" si="334"/>
        <v>0</v>
      </c>
      <c r="AF357" s="53">
        <f t="shared" si="335"/>
        <v>1</v>
      </c>
      <c r="AG357" s="53">
        <f t="shared" si="336"/>
        <v>0</v>
      </c>
      <c r="AH357" s="53">
        <f t="shared" si="337"/>
        <v>0</v>
      </c>
      <c r="AI357" s="53">
        <f t="shared" si="338"/>
        <v>1</v>
      </c>
      <c r="AJ357" s="53">
        <f t="shared" si="339"/>
        <v>1</v>
      </c>
      <c r="AK357" s="53">
        <f t="shared" si="340"/>
        <v>1</v>
      </c>
      <c r="AL357" s="53">
        <f t="shared" si="341"/>
        <v>1</v>
      </c>
      <c r="AM357" s="53">
        <f t="shared" si="342"/>
        <v>0</v>
      </c>
      <c r="AN357" s="53">
        <f t="shared" si="343"/>
        <v>1</v>
      </c>
      <c r="AO357" s="53">
        <f t="shared" si="344"/>
        <v>0</v>
      </c>
      <c r="AP357" s="53">
        <f t="shared" si="345"/>
        <v>0</v>
      </c>
      <c r="AQ357" s="53">
        <f t="shared" si="346"/>
        <v>0</v>
      </c>
      <c r="AR357" s="53">
        <f t="shared" si="347"/>
        <v>0</v>
      </c>
      <c r="AS357" s="53"/>
    </row>
    <row r="358" spans="1:45" s="52" customFormat="1" ht="15" x14ac:dyDescent="0.25">
      <c r="A358" s="52">
        <v>90</v>
      </c>
      <c r="B358" s="37" t="s">
        <v>48</v>
      </c>
      <c r="C358" s="37" t="s">
        <v>127</v>
      </c>
      <c r="D358" s="58">
        <v>3</v>
      </c>
      <c r="E358" s="53">
        <f t="shared" si="308"/>
        <v>0</v>
      </c>
      <c r="F358" s="53">
        <f t="shared" si="309"/>
        <v>0</v>
      </c>
      <c r="G358" s="53">
        <f t="shared" si="310"/>
        <v>0</v>
      </c>
      <c r="H358" s="53">
        <f t="shared" si="311"/>
        <v>0</v>
      </c>
      <c r="I358" s="53">
        <f t="shared" si="312"/>
        <v>0</v>
      </c>
      <c r="J358" s="53">
        <f t="shared" si="313"/>
        <v>1</v>
      </c>
      <c r="K358" s="53">
        <f t="shared" si="314"/>
        <v>0</v>
      </c>
      <c r="L358" s="53">
        <f t="shared" si="315"/>
        <v>0</v>
      </c>
      <c r="M358" s="53">
        <f t="shared" si="316"/>
        <v>0</v>
      </c>
      <c r="N358" s="53">
        <f t="shared" si="317"/>
        <v>0</v>
      </c>
      <c r="O358" s="53">
        <f t="shared" si="318"/>
        <v>1</v>
      </c>
      <c r="P358" s="53">
        <f t="shared" si="319"/>
        <v>1</v>
      </c>
      <c r="Q358" s="53">
        <f t="shared" si="320"/>
        <v>0</v>
      </c>
      <c r="R358" s="53">
        <f t="shared" si="321"/>
        <v>0</v>
      </c>
      <c r="S358" s="53">
        <f t="shared" si="322"/>
        <v>0</v>
      </c>
      <c r="T358" s="53">
        <f t="shared" si="323"/>
        <v>0</v>
      </c>
      <c r="U358" s="53">
        <f t="shared" si="324"/>
        <v>0</v>
      </c>
      <c r="V358" s="53">
        <f t="shared" si="325"/>
        <v>0</v>
      </c>
      <c r="W358" s="53">
        <f t="shared" si="326"/>
        <v>0</v>
      </c>
      <c r="X358" s="53">
        <f t="shared" si="327"/>
        <v>0</v>
      </c>
      <c r="Y358" s="53">
        <f t="shared" si="328"/>
        <v>0</v>
      </c>
      <c r="Z358" s="53">
        <f t="shared" si="329"/>
        <v>0</v>
      </c>
      <c r="AA358" s="53">
        <f t="shared" si="330"/>
        <v>1</v>
      </c>
      <c r="AB358" s="53">
        <f t="shared" si="331"/>
        <v>0</v>
      </c>
      <c r="AC358" s="53">
        <f t="shared" si="332"/>
        <v>0</v>
      </c>
      <c r="AD358" s="53">
        <f t="shared" si="333"/>
        <v>0</v>
      </c>
      <c r="AE358" s="53">
        <f t="shared" si="334"/>
        <v>0</v>
      </c>
      <c r="AF358" s="53">
        <f t="shared" si="335"/>
        <v>0</v>
      </c>
      <c r="AG358" s="53">
        <f t="shared" si="336"/>
        <v>1</v>
      </c>
      <c r="AH358" s="53">
        <f t="shared" si="337"/>
        <v>0</v>
      </c>
      <c r="AI358" s="53">
        <f t="shared" si="338"/>
        <v>1</v>
      </c>
      <c r="AJ358" s="53">
        <f t="shared" si="339"/>
        <v>1</v>
      </c>
      <c r="AK358" s="53">
        <f t="shared" si="340"/>
        <v>1</v>
      </c>
      <c r="AL358" s="53">
        <f t="shared" si="341"/>
        <v>1</v>
      </c>
      <c r="AM358" s="53">
        <f t="shared" si="342"/>
        <v>0</v>
      </c>
      <c r="AN358" s="53">
        <f t="shared" si="343"/>
        <v>1</v>
      </c>
      <c r="AO358" s="53">
        <f t="shared" si="344"/>
        <v>0</v>
      </c>
      <c r="AP358" s="53">
        <f t="shared" si="345"/>
        <v>0</v>
      </c>
      <c r="AQ358" s="53">
        <f t="shared" si="346"/>
        <v>0</v>
      </c>
      <c r="AR358" s="53">
        <f t="shared" si="347"/>
        <v>0</v>
      </c>
      <c r="AS358" s="53"/>
    </row>
    <row r="359" spans="1:45" s="52" customFormat="1" ht="15" x14ac:dyDescent="0.25">
      <c r="A359" s="52">
        <v>91</v>
      </c>
      <c r="B359" s="37" t="s">
        <v>48</v>
      </c>
      <c r="C359" s="37" t="s">
        <v>128</v>
      </c>
      <c r="D359" s="58">
        <v>3</v>
      </c>
      <c r="E359" s="53">
        <f t="shared" si="308"/>
        <v>0</v>
      </c>
      <c r="F359" s="53">
        <f t="shared" si="309"/>
        <v>0</v>
      </c>
      <c r="G359" s="53">
        <f t="shared" si="310"/>
        <v>0</v>
      </c>
      <c r="H359" s="53">
        <f t="shared" si="311"/>
        <v>0</v>
      </c>
      <c r="I359" s="53">
        <f t="shared" si="312"/>
        <v>0</v>
      </c>
      <c r="J359" s="53">
        <f t="shared" si="313"/>
        <v>1</v>
      </c>
      <c r="K359" s="53">
        <f t="shared" si="314"/>
        <v>0</v>
      </c>
      <c r="L359" s="53">
        <f t="shared" si="315"/>
        <v>0</v>
      </c>
      <c r="M359" s="53">
        <f t="shared" si="316"/>
        <v>0</v>
      </c>
      <c r="N359" s="53">
        <f t="shared" si="317"/>
        <v>0</v>
      </c>
      <c r="O359" s="53">
        <f t="shared" si="318"/>
        <v>0</v>
      </c>
      <c r="P359" s="53">
        <f t="shared" si="319"/>
        <v>1</v>
      </c>
      <c r="Q359" s="53">
        <f t="shared" si="320"/>
        <v>0</v>
      </c>
      <c r="R359" s="53">
        <f t="shared" si="321"/>
        <v>0</v>
      </c>
      <c r="S359" s="53">
        <f t="shared" si="322"/>
        <v>0</v>
      </c>
      <c r="T359" s="53">
        <f t="shared" si="323"/>
        <v>0</v>
      </c>
      <c r="U359" s="53">
        <f t="shared" si="324"/>
        <v>0</v>
      </c>
      <c r="V359" s="53">
        <f t="shared" si="325"/>
        <v>0</v>
      </c>
      <c r="W359" s="53">
        <f t="shared" si="326"/>
        <v>0</v>
      </c>
      <c r="X359" s="53">
        <f t="shared" si="327"/>
        <v>0</v>
      </c>
      <c r="Y359" s="53">
        <f t="shared" si="328"/>
        <v>0</v>
      </c>
      <c r="Z359" s="53">
        <f t="shared" si="329"/>
        <v>0</v>
      </c>
      <c r="AA359" s="53">
        <f t="shared" si="330"/>
        <v>1</v>
      </c>
      <c r="AB359" s="53">
        <f t="shared" si="331"/>
        <v>0</v>
      </c>
      <c r="AC359" s="53">
        <f t="shared" si="332"/>
        <v>0</v>
      </c>
      <c r="AD359" s="53">
        <f t="shared" si="333"/>
        <v>0</v>
      </c>
      <c r="AE359" s="53">
        <f t="shared" si="334"/>
        <v>0</v>
      </c>
      <c r="AF359" s="53">
        <f t="shared" si="335"/>
        <v>0</v>
      </c>
      <c r="AG359" s="53">
        <f t="shared" si="336"/>
        <v>0</v>
      </c>
      <c r="AH359" s="53">
        <f t="shared" si="337"/>
        <v>0</v>
      </c>
      <c r="AI359" s="53">
        <f t="shared" si="338"/>
        <v>1</v>
      </c>
      <c r="AJ359" s="53">
        <f t="shared" si="339"/>
        <v>1</v>
      </c>
      <c r="AK359" s="53">
        <f t="shared" si="340"/>
        <v>1</v>
      </c>
      <c r="AL359" s="53">
        <f t="shared" si="341"/>
        <v>1</v>
      </c>
      <c r="AM359" s="53">
        <f t="shared" si="342"/>
        <v>0</v>
      </c>
      <c r="AN359" s="53">
        <f t="shared" si="343"/>
        <v>1</v>
      </c>
      <c r="AO359" s="53">
        <f t="shared" si="344"/>
        <v>0</v>
      </c>
      <c r="AP359" s="53">
        <f t="shared" si="345"/>
        <v>0</v>
      </c>
      <c r="AQ359" s="53">
        <f t="shared" si="346"/>
        <v>0</v>
      </c>
      <c r="AR359" s="53">
        <f t="shared" si="347"/>
        <v>0</v>
      </c>
      <c r="AS359" s="53"/>
    </row>
    <row r="360" spans="1:45" s="52" customFormat="1" ht="15" x14ac:dyDescent="0.25">
      <c r="A360" s="52">
        <v>92</v>
      </c>
      <c r="B360" s="37" t="s">
        <v>47</v>
      </c>
      <c r="C360" s="37" t="s">
        <v>129</v>
      </c>
      <c r="D360" s="58">
        <v>3</v>
      </c>
      <c r="E360" s="53">
        <f t="shared" si="308"/>
        <v>0</v>
      </c>
      <c r="F360" s="53">
        <f t="shared" si="309"/>
        <v>0</v>
      </c>
      <c r="G360" s="53">
        <f t="shared" si="310"/>
        <v>0</v>
      </c>
      <c r="H360" s="53">
        <f t="shared" si="311"/>
        <v>0</v>
      </c>
      <c r="I360" s="53">
        <f t="shared" si="312"/>
        <v>0</v>
      </c>
      <c r="J360" s="53">
        <f t="shared" si="313"/>
        <v>1</v>
      </c>
      <c r="K360" s="53">
        <f t="shared" si="314"/>
        <v>0</v>
      </c>
      <c r="L360" s="53">
        <f t="shared" si="315"/>
        <v>0</v>
      </c>
      <c r="M360" s="53">
        <f t="shared" si="316"/>
        <v>0</v>
      </c>
      <c r="N360" s="53">
        <f t="shared" si="317"/>
        <v>0</v>
      </c>
      <c r="O360" s="53">
        <f t="shared" si="318"/>
        <v>1</v>
      </c>
      <c r="P360" s="53">
        <f t="shared" si="319"/>
        <v>1</v>
      </c>
      <c r="Q360" s="53">
        <f t="shared" si="320"/>
        <v>0</v>
      </c>
      <c r="R360" s="53">
        <f t="shared" si="321"/>
        <v>0</v>
      </c>
      <c r="S360" s="53">
        <f t="shared" si="322"/>
        <v>0</v>
      </c>
      <c r="T360" s="53">
        <f t="shared" si="323"/>
        <v>1</v>
      </c>
      <c r="U360" s="53">
        <f t="shared" si="324"/>
        <v>1</v>
      </c>
      <c r="V360" s="53">
        <f t="shared" si="325"/>
        <v>0</v>
      </c>
      <c r="W360" s="53">
        <f t="shared" si="326"/>
        <v>0</v>
      </c>
      <c r="X360" s="53">
        <f t="shared" si="327"/>
        <v>0</v>
      </c>
      <c r="Y360" s="53">
        <f t="shared" si="328"/>
        <v>0</v>
      </c>
      <c r="Z360" s="53">
        <f t="shared" si="329"/>
        <v>0</v>
      </c>
      <c r="AA360" s="53">
        <f t="shared" si="330"/>
        <v>1</v>
      </c>
      <c r="AB360" s="53">
        <f t="shared" si="331"/>
        <v>0</v>
      </c>
      <c r="AC360" s="53">
        <f t="shared" si="332"/>
        <v>0</v>
      </c>
      <c r="AD360" s="53">
        <f t="shared" si="333"/>
        <v>0</v>
      </c>
      <c r="AE360" s="53">
        <f t="shared" si="334"/>
        <v>0</v>
      </c>
      <c r="AF360" s="53">
        <f t="shared" si="335"/>
        <v>0</v>
      </c>
      <c r="AG360" s="53">
        <f t="shared" si="336"/>
        <v>0</v>
      </c>
      <c r="AH360" s="53">
        <f t="shared" si="337"/>
        <v>0</v>
      </c>
      <c r="AI360" s="53">
        <f t="shared" si="338"/>
        <v>1</v>
      </c>
      <c r="AJ360" s="53">
        <f t="shared" si="339"/>
        <v>1</v>
      </c>
      <c r="AK360" s="53">
        <f t="shared" si="340"/>
        <v>1</v>
      </c>
      <c r="AL360" s="53">
        <f t="shared" si="341"/>
        <v>1</v>
      </c>
      <c r="AM360" s="53">
        <f t="shared" si="342"/>
        <v>0</v>
      </c>
      <c r="AN360" s="53">
        <f t="shared" si="343"/>
        <v>0</v>
      </c>
      <c r="AO360" s="53">
        <f t="shared" si="344"/>
        <v>0</v>
      </c>
      <c r="AP360" s="53">
        <f t="shared" si="345"/>
        <v>0</v>
      </c>
      <c r="AQ360" s="53">
        <f t="shared" si="346"/>
        <v>0</v>
      </c>
      <c r="AR360" s="53">
        <f t="shared" si="347"/>
        <v>0</v>
      </c>
      <c r="AS360" s="53"/>
    </row>
    <row r="361" spans="1:45" s="52" customFormat="1" ht="15" x14ac:dyDescent="0.25">
      <c r="A361" s="52">
        <v>93</v>
      </c>
      <c r="B361" s="37" t="s">
        <v>47</v>
      </c>
      <c r="C361" s="37" t="s">
        <v>130</v>
      </c>
      <c r="D361" s="58">
        <v>3</v>
      </c>
      <c r="E361" s="53">
        <f t="shared" si="308"/>
        <v>0</v>
      </c>
      <c r="F361" s="53">
        <f t="shared" si="309"/>
        <v>0</v>
      </c>
      <c r="G361" s="53">
        <f t="shared" si="310"/>
        <v>0</v>
      </c>
      <c r="H361" s="53">
        <f t="shared" si="311"/>
        <v>0</v>
      </c>
      <c r="I361" s="53">
        <f t="shared" si="312"/>
        <v>0</v>
      </c>
      <c r="J361" s="53">
        <f t="shared" si="313"/>
        <v>1</v>
      </c>
      <c r="K361" s="53">
        <f t="shared" si="314"/>
        <v>0</v>
      </c>
      <c r="L361" s="53">
        <f t="shared" si="315"/>
        <v>0</v>
      </c>
      <c r="M361" s="53">
        <f t="shared" si="316"/>
        <v>0</v>
      </c>
      <c r="N361" s="53">
        <f t="shared" si="317"/>
        <v>0</v>
      </c>
      <c r="O361" s="53">
        <f t="shared" si="318"/>
        <v>1</v>
      </c>
      <c r="P361" s="53">
        <f t="shared" si="319"/>
        <v>1</v>
      </c>
      <c r="Q361" s="53">
        <f t="shared" si="320"/>
        <v>1</v>
      </c>
      <c r="R361" s="53">
        <f t="shared" si="321"/>
        <v>0</v>
      </c>
      <c r="S361" s="53">
        <f t="shared" si="322"/>
        <v>0</v>
      </c>
      <c r="T361" s="53">
        <f t="shared" si="323"/>
        <v>0</v>
      </c>
      <c r="U361" s="53">
        <f t="shared" si="324"/>
        <v>0</v>
      </c>
      <c r="V361" s="53">
        <f t="shared" si="325"/>
        <v>0</v>
      </c>
      <c r="W361" s="53">
        <f t="shared" si="326"/>
        <v>0</v>
      </c>
      <c r="X361" s="53">
        <f t="shared" si="327"/>
        <v>0</v>
      </c>
      <c r="Y361" s="53">
        <f t="shared" si="328"/>
        <v>1</v>
      </c>
      <c r="Z361" s="53">
        <f t="shared" si="329"/>
        <v>0</v>
      </c>
      <c r="AA361" s="53">
        <f t="shared" si="330"/>
        <v>1</v>
      </c>
      <c r="AB361" s="53">
        <f t="shared" si="331"/>
        <v>0</v>
      </c>
      <c r="AC361" s="53">
        <f t="shared" si="332"/>
        <v>0</v>
      </c>
      <c r="AD361" s="53">
        <f t="shared" si="333"/>
        <v>0</v>
      </c>
      <c r="AE361" s="53">
        <f t="shared" si="334"/>
        <v>0</v>
      </c>
      <c r="AF361" s="53">
        <f t="shared" si="335"/>
        <v>0</v>
      </c>
      <c r="AG361" s="53">
        <f t="shared" si="336"/>
        <v>0</v>
      </c>
      <c r="AH361" s="53">
        <f t="shared" si="337"/>
        <v>0</v>
      </c>
      <c r="AI361" s="53">
        <f t="shared" si="338"/>
        <v>1</v>
      </c>
      <c r="AJ361" s="53">
        <f t="shared" si="339"/>
        <v>1</v>
      </c>
      <c r="AK361" s="53">
        <f t="shared" si="340"/>
        <v>1</v>
      </c>
      <c r="AL361" s="53">
        <f t="shared" si="341"/>
        <v>1</v>
      </c>
      <c r="AM361" s="53">
        <f t="shared" si="342"/>
        <v>0</v>
      </c>
      <c r="AN361" s="53">
        <f t="shared" si="343"/>
        <v>1</v>
      </c>
      <c r="AO361" s="53">
        <f t="shared" si="344"/>
        <v>0</v>
      </c>
      <c r="AP361" s="53">
        <f t="shared" si="345"/>
        <v>0</v>
      </c>
      <c r="AQ361" s="53">
        <f t="shared" si="346"/>
        <v>0</v>
      </c>
      <c r="AR361" s="53">
        <f t="shared" si="347"/>
        <v>0</v>
      </c>
      <c r="AS361" s="53"/>
    </row>
    <row r="362" spans="1:45" s="52" customFormat="1" ht="15" x14ac:dyDescent="0.25">
      <c r="A362" s="52">
        <v>94</v>
      </c>
      <c r="B362" s="37" t="s">
        <v>48</v>
      </c>
      <c r="C362" s="37" t="s">
        <v>131</v>
      </c>
      <c r="D362" s="58">
        <v>3</v>
      </c>
      <c r="E362" s="53">
        <f t="shared" si="308"/>
        <v>0</v>
      </c>
      <c r="F362" s="53">
        <f t="shared" si="309"/>
        <v>0</v>
      </c>
      <c r="G362" s="53">
        <f t="shared" si="310"/>
        <v>0</v>
      </c>
      <c r="H362" s="53">
        <f t="shared" si="311"/>
        <v>0</v>
      </c>
      <c r="I362" s="53">
        <f t="shared" si="312"/>
        <v>0</v>
      </c>
      <c r="J362" s="53">
        <f t="shared" si="313"/>
        <v>1</v>
      </c>
      <c r="K362" s="53">
        <f t="shared" si="314"/>
        <v>1</v>
      </c>
      <c r="L362" s="53">
        <f t="shared" si="315"/>
        <v>0</v>
      </c>
      <c r="M362" s="53">
        <f t="shared" si="316"/>
        <v>0</v>
      </c>
      <c r="N362" s="53">
        <f t="shared" si="317"/>
        <v>0</v>
      </c>
      <c r="O362" s="53">
        <f t="shared" si="318"/>
        <v>1</v>
      </c>
      <c r="P362" s="53">
        <f t="shared" si="319"/>
        <v>0</v>
      </c>
      <c r="Q362" s="53">
        <f t="shared" si="320"/>
        <v>0</v>
      </c>
      <c r="R362" s="53">
        <f t="shared" si="321"/>
        <v>0</v>
      </c>
      <c r="S362" s="53">
        <f t="shared" si="322"/>
        <v>0</v>
      </c>
      <c r="T362" s="53">
        <f t="shared" si="323"/>
        <v>0</v>
      </c>
      <c r="U362" s="53">
        <f t="shared" si="324"/>
        <v>0</v>
      </c>
      <c r="V362" s="53">
        <f t="shared" si="325"/>
        <v>0</v>
      </c>
      <c r="W362" s="53">
        <f t="shared" si="326"/>
        <v>0</v>
      </c>
      <c r="X362" s="53">
        <f t="shared" si="327"/>
        <v>0</v>
      </c>
      <c r="Y362" s="53">
        <f t="shared" si="328"/>
        <v>0</v>
      </c>
      <c r="Z362" s="53">
        <f t="shared" si="329"/>
        <v>0</v>
      </c>
      <c r="AA362" s="53">
        <f t="shared" si="330"/>
        <v>1</v>
      </c>
      <c r="AB362" s="53">
        <f t="shared" si="331"/>
        <v>0</v>
      </c>
      <c r="AC362" s="53">
        <f t="shared" si="332"/>
        <v>0</v>
      </c>
      <c r="AD362" s="53">
        <f t="shared" si="333"/>
        <v>0</v>
      </c>
      <c r="AE362" s="53">
        <f t="shared" si="334"/>
        <v>0</v>
      </c>
      <c r="AF362" s="53">
        <f t="shared" si="335"/>
        <v>0</v>
      </c>
      <c r="AG362" s="53">
        <f t="shared" si="336"/>
        <v>0</v>
      </c>
      <c r="AH362" s="53">
        <f t="shared" si="337"/>
        <v>0</v>
      </c>
      <c r="AI362" s="53">
        <f t="shared" si="338"/>
        <v>1</v>
      </c>
      <c r="AJ362" s="53">
        <f t="shared" si="339"/>
        <v>1</v>
      </c>
      <c r="AK362" s="53">
        <f t="shared" si="340"/>
        <v>0</v>
      </c>
      <c r="AL362" s="53">
        <f t="shared" si="341"/>
        <v>1</v>
      </c>
      <c r="AM362" s="53">
        <f t="shared" si="342"/>
        <v>0</v>
      </c>
      <c r="AN362" s="53">
        <f t="shared" si="343"/>
        <v>1</v>
      </c>
      <c r="AO362" s="53">
        <f t="shared" si="344"/>
        <v>0</v>
      </c>
      <c r="AP362" s="53">
        <f t="shared" si="345"/>
        <v>0</v>
      </c>
      <c r="AQ362" s="53">
        <f t="shared" si="346"/>
        <v>0</v>
      </c>
      <c r="AR362" s="53">
        <f t="shared" si="347"/>
        <v>0</v>
      </c>
      <c r="AS362" s="53"/>
    </row>
    <row r="363" spans="1:45" s="52" customFormat="1" ht="15" x14ac:dyDescent="0.25">
      <c r="A363" s="52">
        <v>95</v>
      </c>
      <c r="B363" s="37" t="s">
        <v>50</v>
      </c>
      <c r="C363" s="37" t="s">
        <v>132</v>
      </c>
      <c r="D363" s="58">
        <v>3</v>
      </c>
      <c r="E363" s="53">
        <f t="shared" si="308"/>
        <v>0</v>
      </c>
      <c r="F363" s="53">
        <f t="shared" si="309"/>
        <v>0</v>
      </c>
      <c r="G363" s="53">
        <f t="shared" si="310"/>
        <v>0</v>
      </c>
      <c r="H363" s="53">
        <f t="shared" si="311"/>
        <v>0</v>
      </c>
      <c r="I363" s="53">
        <f t="shared" si="312"/>
        <v>0</v>
      </c>
      <c r="J363" s="53">
        <f t="shared" si="313"/>
        <v>1</v>
      </c>
      <c r="K363" s="53">
        <f t="shared" si="314"/>
        <v>0</v>
      </c>
      <c r="L363" s="53">
        <f t="shared" si="315"/>
        <v>0</v>
      </c>
      <c r="M363" s="53">
        <f t="shared" si="316"/>
        <v>0</v>
      </c>
      <c r="N363" s="53">
        <f t="shared" si="317"/>
        <v>0</v>
      </c>
      <c r="O363" s="53">
        <f t="shared" si="318"/>
        <v>1</v>
      </c>
      <c r="P363" s="53">
        <f t="shared" si="319"/>
        <v>1</v>
      </c>
      <c r="Q363" s="53">
        <f t="shared" si="320"/>
        <v>0</v>
      </c>
      <c r="R363" s="53">
        <f t="shared" si="321"/>
        <v>0</v>
      </c>
      <c r="S363" s="53">
        <f t="shared" si="322"/>
        <v>0</v>
      </c>
      <c r="T363" s="53">
        <f t="shared" si="323"/>
        <v>0</v>
      </c>
      <c r="U363" s="53">
        <f t="shared" si="324"/>
        <v>0</v>
      </c>
      <c r="V363" s="53">
        <f t="shared" si="325"/>
        <v>0</v>
      </c>
      <c r="W363" s="53">
        <f t="shared" si="326"/>
        <v>1</v>
      </c>
      <c r="X363" s="53">
        <f t="shared" si="327"/>
        <v>0</v>
      </c>
      <c r="Y363" s="53">
        <f t="shared" si="328"/>
        <v>0</v>
      </c>
      <c r="Z363" s="53">
        <f t="shared" si="329"/>
        <v>0</v>
      </c>
      <c r="AA363" s="53">
        <f t="shared" si="330"/>
        <v>1</v>
      </c>
      <c r="AB363" s="53">
        <f t="shared" si="331"/>
        <v>0</v>
      </c>
      <c r="AC363" s="53">
        <f t="shared" si="332"/>
        <v>0</v>
      </c>
      <c r="AD363" s="53">
        <f t="shared" si="333"/>
        <v>0</v>
      </c>
      <c r="AE363" s="53">
        <f t="shared" si="334"/>
        <v>0</v>
      </c>
      <c r="AF363" s="53">
        <f t="shared" si="335"/>
        <v>0</v>
      </c>
      <c r="AG363" s="53">
        <f t="shared" si="336"/>
        <v>0</v>
      </c>
      <c r="AH363" s="53">
        <f t="shared" si="337"/>
        <v>0</v>
      </c>
      <c r="AI363" s="53">
        <f t="shared" si="338"/>
        <v>1</v>
      </c>
      <c r="AJ363" s="53">
        <f t="shared" si="339"/>
        <v>1</v>
      </c>
      <c r="AK363" s="53">
        <f t="shared" si="340"/>
        <v>1</v>
      </c>
      <c r="AL363" s="53">
        <f t="shared" si="341"/>
        <v>1</v>
      </c>
      <c r="AM363" s="53">
        <f t="shared" si="342"/>
        <v>0</v>
      </c>
      <c r="AN363" s="53">
        <f t="shared" si="343"/>
        <v>1</v>
      </c>
      <c r="AO363" s="53">
        <f t="shared" si="344"/>
        <v>0</v>
      </c>
      <c r="AP363" s="53">
        <f t="shared" si="345"/>
        <v>0</v>
      </c>
      <c r="AQ363" s="53">
        <f t="shared" si="346"/>
        <v>0</v>
      </c>
      <c r="AR363" s="53">
        <f t="shared" si="347"/>
        <v>0</v>
      </c>
      <c r="AS363" s="53"/>
    </row>
    <row r="364" spans="1:45" s="52" customFormat="1" ht="15" x14ac:dyDescent="0.25">
      <c r="A364" s="52">
        <v>96</v>
      </c>
      <c r="B364" s="37" t="s">
        <v>59</v>
      </c>
      <c r="C364" s="60" t="s">
        <v>133</v>
      </c>
      <c r="D364" s="58">
        <v>3</v>
      </c>
      <c r="E364" s="53">
        <f t="shared" si="308"/>
        <v>0</v>
      </c>
      <c r="F364" s="53">
        <f t="shared" si="309"/>
        <v>0</v>
      </c>
      <c r="G364" s="53">
        <f t="shared" si="310"/>
        <v>0</v>
      </c>
      <c r="H364" s="53">
        <f t="shared" si="311"/>
        <v>0</v>
      </c>
      <c r="I364" s="53">
        <f t="shared" si="312"/>
        <v>0</v>
      </c>
      <c r="J364" s="53">
        <f t="shared" si="313"/>
        <v>1</v>
      </c>
      <c r="K364" s="53">
        <f t="shared" si="314"/>
        <v>0</v>
      </c>
      <c r="L364" s="53">
        <f t="shared" si="315"/>
        <v>0</v>
      </c>
      <c r="M364" s="53">
        <f t="shared" si="316"/>
        <v>0</v>
      </c>
      <c r="N364" s="53">
        <f t="shared" si="317"/>
        <v>0</v>
      </c>
      <c r="O364" s="53">
        <f t="shared" si="318"/>
        <v>1</v>
      </c>
      <c r="P364" s="53">
        <f t="shared" si="319"/>
        <v>0</v>
      </c>
      <c r="Q364" s="53">
        <f t="shared" si="320"/>
        <v>0</v>
      </c>
      <c r="R364" s="53">
        <f t="shared" si="321"/>
        <v>0</v>
      </c>
      <c r="S364" s="53">
        <f t="shared" si="322"/>
        <v>0</v>
      </c>
      <c r="T364" s="53">
        <f t="shared" si="323"/>
        <v>0</v>
      </c>
      <c r="U364" s="53">
        <f t="shared" si="324"/>
        <v>0</v>
      </c>
      <c r="V364" s="53">
        <f t="shared" si="325"/>
        <v>0</v>
      </c>
      <c r="W364" s="53">
        <f t="shared" si="326"/>
        <v>0</v>
      </c>
      <c r="X364" s="53">
        <f t="shared" si="327"/>
        <v>0</v>
      </c>
      <c r="Y364" s="53">
        <f t="shared" si="328"/>
        <v>0</v>
      </c>
      <c r="Z364" s="53">
        <f t="shared" si="329"/>
        <v>0</v>
      </c>
      <c r="AA364" s="53">
        <f t="shared" si="330"/>
        <v>1</v>
      </c>
      <c r="AB364" s="53">
        <f t="shared" si="331"/>
        <v>0</v>
      </c>
      <c r="AC364" s="53">
        <f t="shared" si="332"/>
        <v>0</v>
      </c>
      <c r="AD364" s="53">
        <f t="shared" si="333"/>
        <v>0</v>
      </c>
      <c r="AE364" s="53">
        <f t="shared" si="334"/>
        <v>0</v>
      </c>
      <c r="AF364" s="53">
        <f t="shared" si="335"/>
        <v>0</v>
      </c>
      <c r="AG364" s="53">
        <f t="shared" si="336"/>
        <v>0</v>
      </c>
      <c r="AH364" s="53">
        <f t="shared" si="337"/>
        <v>0</v>
      </c>
      <c r="AI364" s="53">
        <f t="shared" si="338"/>
        <v>1</v>
      </c>
      <c r="AJ364" s="53">
        <f t="shared" si="339"/>
        <v>1</v>
      </c>
      <c r="AK364" s="53">
        <f t="shared" si="340"/>
        <v>1</v>
      </c>
      <c r="AL364" s="53">
        <f t="shared" si="341"/>
        <v>1</v>
      </c>
      <c r="AM364" s="53">
        <f t="shared" si="342"/>
        <v>0</v>
      </c>
      <c r="AN364" s="53">
        <f t="shared" si="343"/>
        <v>1</v>
      </c>
      <c r="AO364" s="53">
        <f t="shared" si="344"/>
        <v>1</v>
      </c>
      <c r="AP364" s="53">
        <f t="shared" si="345"/>
        <v>0</v>
      </c>
      <c r="AQ364" s="53">
        <f t="shared" si="346"/>
        <v>0</v>
      </c>
      <c r="AR364" s="53">
        <f t="shared" si="347"/>
        <v>0</v>
      </c>
      <c r="AS364" s="53"/>
    </row>
    <row r="365" spans="1:45" s="52" customFormat="1" ht="15" x14ac:dyDescent="0.25">
      <c r="A365" s="52">
        <v>97</v>
      </c>
      <c r="B365" s="37" t="s">
        <v>47</v>
      </c>
      <c r="C365" s="37" t="s">
        <v>134</v>
      </c>
      <c r="D365" s="58">
        <v>3</v>
      </c>
      <c r="E365" s="53">
        <f t="shared" si="308"/>
        <v>0</v>
      </c>
      <c r="F365" s="53">
        <f t="shared" si="309"/>
        <v>0</v>
      </c>
      <c r="G365" s="53">
        <f t="shared" si="310"/>
        <v>0</v>
      </c>
      <c r="H365" s="53">
        <f t="shared" si="311"/>
        <v>0</v>
      </c>
      <c r="I365" s="53">
        <f t="shared" si="312"/>
        <v>0</v>
      </c>
      <c r="J365" s="53">
        <f t="shared" si="313"/>
        <v>1</v>
      </c>
      <c r="K365" s="53">
        <f t="shared" si="314"/>
        <v>0</v>
      </c>
      <c r="L365" s="53">
        <f t="shared" si="315"/>
        <v>0</v>
      </c>
      <c r="M365" s="53">
        <f t="shared" si="316"/>
        <v>0</v>
      </c>
      <c r="N365" s="53">
        <f t="shared" si="317"/>
        <v>0</v>
      </c>
      <c r="O365" s="53">
        <f t="shared" si="318"/>
        <v>1</v>
      </c>
      <c r="P365" s="53">
        <f t="shared" si="319"/>
        <v>1</v>
      </c>
      <c r="Q365" s="53">
        <f t="shared" si="320"/>
        <v>0</v>
      </c>
      <c r="R365" s="53">
        <f t="shared" si="321"/>
        <v>0</v>
      </c>
      <c r="S365" s="53">
        <f t="shared" si="322"/>
        <v>0</v>
      </c>
      <c r="T365" s="53">
        <f t="shared" si="323"/>
        <v>0</v>
      </c>
      <c r="U365" s="53">
        <f t="shared" si="324"/>
        <v>0</v>
      </c>
      <c r="V365" s="53">
        <f t="shared" si="325"/>
        <v>0</v>
      </c>
      <c r="W365" s="53">
        <f t="shared" si="326"/>
        <v>0</v>
      </c>
      <c r="X365" s="53">
        <f t="shared" si="327"/>
        <v>0</v>
      </c>
      <c r="Y365" s="53">
        <f t="shared" si="328"/>
        <v>0</v>
      </c>
      <c r="Z365" s="53">
        <f t="shared" si="329"/>
        <v>0</v>
      </c>
      <c r="AA365" s="53">
        <f t="shared" si="330"/>
        <v>1</v>
      </c>
      <c r="AB365" s="53">
        <f t="shared" si="331"/>
        <v>0</v>
      </c>
      <c r="AC365" s="53">
        <f t="shared" si="332"/>
        <v>0</v>
      </c>
      <c r="AD365" s="53">
        <f t="shared" si="333"/>
        <v>0</v>
      </c>
      <c r="AE365" s="53">
        <f t="shared" si="334"/>
        <v>0</v>
      </c>
      <c r="AF365" s="53">
        <f t="shared" si="335"/>
        <v>0</v>
      </c>
      <c r="AG365" s="53">
        <f t="shared" si="336"/>
        <v>0</v>
      </c>
      <c r="AH365" s="53">
        <f t="shared" si="337"/>
        <v>0</v>
      </c>
      <c r="AI365" s="53">
        <f t="shared" si="338"/>
        <v>1</v>
      </c>
      <c r="AJ365" s="53">
        <f t="shared" si="339"/>
        <v>1</v>
      </c>
      <c r="AK365" s="53">
        <f t="shared" si="340"/>
        <v>1</v>
      </c>
      <c r="AL365" s="53">
        <f t="shared" si="341"/>
        <v>1</v>
      </c>
      <c r="AM365" s="53">
        <f t="shared" si="342"/>
        <v>0</v>
      </c>
      <c r="AN365" s="53">
        <f t="shared" si="343"/>
        <v>1</v>
      </c>
      <c r="AO365" s="53">
        <f t="shared" si="344"/>
        <v>0</v>
      </c>
      <c r="AP365" s="53">
        <f t="shared" si="345"/>
        <v>0</v>
      </c>
      <c r="AQ365" s="53">
        <f t="shared" si="346"/>
        <v>0</v>
      </c>
      <c r="AR365" s="53">
        <f t="shared" si="347"/>
        <v>0</v>
      </c>
      <c r="AS365" s="53"/>
    </row>
    <row r="366" spans="1:45" s="52" customFormat="1" ht="15" x14ac:dyDescent="0.25">
      <c r="A366" s="52">
        <v>98</v>
      </c>
      <c r="B366" s="37" t="s">
        <v>48</v>
      </c>
      <c r="C366" s="37" t="s">
        <v>135</v>
      </c>
      <c r="D366" s="58">
        <v>3</v>
      </c>
      <c r="E366" s="53">
        <f t="shared" si="308"/>
        <v>0</v>
      </c>
      <c r="F366" s="53">
        <f t="shared" si="309"/>
        <v>0</v>
      </c>
      <c r="G366" s="53">
        <f t="shared" si="310"/>
        <v>0</v>
      </c>
      <c r="H366" s="53">
        <f t="shared" si="311"/>
        <v>0</v>
      </c>
      <c r="I366" s="53">
        <f t="shared" si="312"/>
        <v>0</v>
      </c>
      <c r="J366" s="53">
        <f t="shared" si="313"/>
        <v>1</v>
      </c>
      <c r="K366" s="53">
        <f t="shared" si="314"/>
        <v>0</v>
      </c>
      <c r="L366" s="53">
        <f t="shared" si="315"/>
        <v>0</v>
      </c>
      <c r="M366" s="53">
        <f t="shared" si="316"/>
        <v>0</v>
      </c>
      <c r="N366" s="53">
        <f t="shared" si="317"/>
        <v>0</v>
      </c>
      <c r="O366" s="53">
        <f t="shared" si="318"/>
        <v>1</v>
      </c>
      <c r="P366" s="53">
        <f t="shared" si="319"/>
        <v>1</v>
      </c>
      <c r="Q366" s="53">
        <f t="shared" si="320"/>
        <v>0</v>
      </c>
      <c r="R366" s="53">
        <f t="shared" si="321"/>
        <v>0</v>
      </c>
      <c r="S366" s="53">
        <f t="shared" si="322"/>
        <v>0</v>
      </c>
      <c r="T366" s="53">
        <f t="shared" si="323"/>
        <v>0</v>
      </c>
      <c r="U366" s="53">
        <f t="shared" si="324"/>
        <v>0</v>
      </c>
      <c r="V366" s="53">
        <f t="shared" si="325"/>
        <v>0</v>
      </c>
      <c r="W366" s="53">
        <f t="shared" si="326"/>
        <v>0</v>
      </c>
      <c r="X366" s="53">
        <f t="shared" si="327"/>
        <v>0</v>
      </c>
      <c r="Y366" s="53">
        <f t="shared" si="328"/>
        <v>0</v>
      </c>
      <c r="Z366" s="53">
        <f t="shared" si="329"/>
        <v>0</v>
      </c>
      <c r="AA366" s="53">
        <f t="shared" si="330"/>
        <v>1</v>
      </c>
      <c r="AB366" s="53">
        <f t="shared" si="331"/>
        <v>0</v>
      </c>
      <c r="AC366" s="53">
        <f t="shared" si="332"/>
        <v>0</v>
      </c>
      <c r="AD366" s="53">
        <f t="shared" si="333"/>
        <v>0</v>
      </c>
      <c r="AE366" s="53">
        <f t="shared" si="334"/>
        <v>0</v>
      </c>
      <c r="AF366" s="53">
        <f t="shared" si="335"/>
        <v>0</v>
      </c>
      <c r="AG366" s="53">
        <f t="shared" si="336"/>
        <v>0</v>
      </c>
      <c r="AH366" s="53">
        <f t="shared" si="337"/>
        <v>0</v>
      </c>
      <c r="AI366" s="53">
        <f t="shared" si="338"/>
        <v>1</v>
      </c>
      <c r="AJ366" s="53">
        <f t="shared" si="339"/>
        <v>1</v>
      </c>
      <c r="AK366" s="53">
        <f t="shared" si="340"/>
        <v>1</v>
      </c>
      <c r="AL366" s="53">
        <f t="shared" si="341"/>
        <v>1</v>
      </c>
      <c r="AM366" s="53">
        <f t="shared" si="342"/>
        <v>0</v>
      </c>
      <c r="AN366" s="53">
        <f t="shared" si="343"/>
        <v>1</v>
      </c>
      <c r="AO366" s="53">
        <f t="shared" si="344"/>
        <v>0</v>
      </c>
      <c r="AP366" s="53">
        <f t="shared" si="345"/>
        <v>0</v>
      </c>
      <c r="AQ366" s="53">
        <f t="shared" si="346"/>
        <v>0</v>
      </c>
      <c r="AR366" s="53">
        <f t="shared" si="347"/>
        <v>0</v>
      </c>
      <c r="AS366" s="53"/>
    </row>
    <row r="367" spans="1:45" s="52" customFormat="1" ht="15" x14ac:dyDescent="0.25">
      <c r="A367" s="52">
        <v>99</v>
      </c>
      <c r="B367" s="37" t="s">
        <v>47</v>
      </c>
      <c r="C367" s="37" t="s">
        <v>136</v>
      </c>
      <c r="D367" s="58">
        <v>3</v>
      </c>
      <c r="E367" s="53">
        <f t="shared" si="308"/>
        <v>0</v>
      </c>
      <c r="F367" s="53">
        <f t="shared" si="309"/>
        <v>0</v>
      </c>
      <c r="G367" s="53">
        <f t="shared" si="310"/>
        <v>0</v>
      </c>
      <c r="H367" s="53">
        <f t="shared" si="311"/>
        <v>0</v>
      </c>
      <c r="I367" s="53">
        <f t="shared" si="312"/>
        <v>0</v>
      </c>
      <c r="J367" s="53">
        <f t="shared" si="313"/>
        <v>1</v>
      </c>
      <c r="K367" s="53">
        <f t="shared" si="314"/>
        <v>0</v>
      </c>
      <c r="L367" s="53">
        <f t="shared" si="315"/>
        <v>0</v>
      </c>
      <c r="M367" s="53">
        <f t="shared" si="316"/>
        <v>0</v>
      </c>
      <c r="N367" s="53">
        <f t="shared" si="317"/>
        <v>0</v>
      </c>
      <c r="O367" s="53">
        <f t="shared" si="318"/>
        <v>1</v>
      </c>
      <c r="P367" s="53">
        <f t="shared" si="319"/>
        <v>1</v>
      </c>
      <c r="Q367" s="53">
        <f t="shared" si="320"/>
        <v>0</v>
      </c>
      <c r="R367" s="53">
        <f t="shared" si="321"/>
        <v>0</v>
      </c>
      <c r="S367" s="53">
        <f t="shared" si="322"/>
        <v>0</v>
      </c>
      <c r="T367" s="53">
        <f t="shared" si="323"/>
        <v>0</v>
      </c>
      <c r="U367" s="53">
        <f t="shared" si="324"/>
        <v>0</v>
      </c>
      <c r="V367" s="53">
        <f t="shared" si="325"/>
        <v>0</v>
      </c>
      <c r="W367" s="53">
        <f t="shared" si="326"/>
        <v>0</v>
      </c>
      <c r="X367" s="53">
        <f t="shared" si="327"/>
        <v>0</v>
      </c>
      <c r="Y367" s="53">
        <f t="shared" si="328"/>
        <v>0</v>
      </c>
      <c r="Z367" s="53">
        <f t="shared" si="329"/>
        <v>0</v>
      </c>
      <c r="AA367" s="53">
        <f t="shared" si="330"/>
        <v>1</v>
      </c>
      <c r="AB367" s="53">
        <f t="shared" si="331"/>
        <v>0</v>
      </c>
      <c r="AC367" s="53">
        <f t="shared" si="332"/>
        <v>0</v>
      </c>
      <c r="AD367" s="53">
        <f t="shared" si="333"/>
        <v>0</v>
      </c>
      <c r="AE367" s="53">
        <f t="shared" si="334"/>
        <v>0</v>
      </c>
      <c r="AF367" s="53">
        <f t="shared" si="335"/>
        <v>0</v>
      </c>
      <c r="AG367" s="53">
        <f t="shared" si="336"/>
        <v>0</v>
      </c>
      <c r="AH367" s="53">
        <f t="shared" si="337"/>
        <v>0</v>
      </c>
      <c r="AI367" s="53">
        <f t="shared" si="338"/>
        <v>0</v>
      </c>
      <c r="AJ367" s="53">
        <f t="shared" si="339"/>
        <v>1</v>
      </c>
      <c r="AK367" s="53">
        <f t="shared" si="340"/>
        <v>1</v>
      </c>
      <c r="AL367" s="53">
        <f t="shared" si="341"/>
        <v>1</v>
      </c>
      <c r="AM367" s="53">
        <f t="shared" si="342"/>
        <v>0</v>
      </c>
      <c r="AN367" s="53">
        <f t="shared" si="343"/>
        <v>1</v>
      </c>
      <c r="AO367" s="53">
        <f t="shared" si="344"/>
        <v>0</v>
      </c>
      <c r="AP367" s="53">
        <f t="shared" si="345"/>
        <v>0</v>
      </c>
      <c r="AQ367" s="53">
        <f t="shared" si="346"/>
        <v>0</v>
      </c>
      <c r="AR367" s="53">
        <f t="shared" si="347"/>
        <v>0</v>
      </c>
      <c r="AS367" s="53"/>
    </row>
    <row r="368" spans="1:45" s="52" customFormat="1" ht="15" x14ac:dyDescent="0.25">
      <c r="A368" s="52">
        <v>100</v>
      </c>
      <c r="B368" s="37" t="s">
        <v>48</v>
      </c>
      <c r="C368" s="37" t="s">
        <v>137</v>
      </c>
      <c r="D368" s="58">
        <v>3</v>
      </c>
      <c r="E368" s="53">
        <f t="shared" si="308"/>
        <v>0</v>
      </c>
      <c r="F368" s="53">
        <f t="shared" si="309"/>
        <v>0</v>
      </c>
      <c r="G368" s="53">
        <f t="shared" si="310"/>
        <v>0</v>
      </c>
      <c r="H368" s="53">
        <f t="shared" si="311"/>
        <v>0</v>
      </c>
      <c r="I368" s="53">
        <f t="shared" si="312"/>
        <v>0</v>
      </c>
      <c r="J368" s="53">
        <f t="shared" si="313"/>
        <v>1</v>
      </c>
      <c r="K368" s="53">
        <f t="shared" si="314"/>
        <v>0</v>
      </c>
      <c r="L368" s="53">
        <f t="shared" si="315"/>
        <v>0</v>
      </c>
      <c r="M368" s="53">
        <f t="shared" si="316"/>
        <v>0</v>
      </c>
      <c r="N368" s="53">
        <f t="shared" si="317"/>
        <v>0</v>
      </c>
      <c r="O368" s="53">
        <f t="shared" si="318"/>
        <v>1</v>
      </c>
      <c r="P368" s="53">
        <f t="shared" si="319"/>
        <v>1</v>
      </c>
      <c r="Q368" s="53">
        <f t="shared" si="320"/>
        <v>0</v>
      </c>
      <c r="R368" s="53">
        <f t="shared" si="321"/>
        <v>0</v>
      </c>
      <c r="S368" s="53">
        <f t="shared" si="322"/>
        <v>0</v>
      </c>
      <c r="T368" s="53">
        <f t="shared" si="323"/>
        <v>0</v>
      </c>
      <c r="U368" s="53">
        <f t="shared" si="324"/>
        <v>0</v>
      </c>
      <c r="V368" s="53">
        <f t="shared" si="325"/>
        <v>0</v>
      </c>
      <c r="W368" s="53">
        <f t="shared" si="326"/>
        <v>0</v>
      </c>
      <c r="X368" s="53">
        <f t="shared" si="327"/>
        <v>0</v>
      </c>
      <c r="Y368" s="53">
        <f t="shared" si="328"/>
        <v>0</v>
      </c>
      <c r="Z368" s="53">
        <f t="shared" si="329"/>
        <v>0</v>
      </c>
      <c r="AA368" s="53">
        <f t="shared" si="330"/>
        <v>1</v>
      </c>
      <c r="AB368" s="53">
        <f t="shared" si="331"/>
        <v>0</v>
      </c>
      <c r="AC368" s="53">
        <f t="shared" si="332"/>
        <v>0</v>
      </c>
      <c r="AD368" s="53">
        <f t="shared" si="333"/>
        <v>0</v>
      </c>
      <c r="AE368" s="53">
        <f t="shared" si="334"/>
        <v>0</v>
      </c>
      <c r="AF368" s="53">
        <f t="shared" si="335"/>
        <v>0</v>
      </c>
      <c r="AG368" s="53">
        <f t="shared" si="336"/>
        <v>0</v>
      </c>
      <c r="AH368" s="53">
        <f t="shared" si="337"/>
        <v>0</v>
      </c>
      <c r="AI368" s="53">
        <f t="shared" si="338"/>
        <v>0</v>
      </c>
      <c r="AJ368" s="53">
        <f t="shared" si="339"/>
        <v>1</v>
      </c>
      <c r="AK368" s="53">
        <f t="shared" si="340"/>
        <v>1</v>
      </c>
      <c r="AL368" s="53">
        <f t="shared" si="341"/>
        <v>1</v>
      </c>
      <c r="AM368" s="53">
        <f t="shared" si="342"/>
        <v>0</v>
      </c>
      <c r="AN368" s="53">
        <f t="shared" si="343"/>
        <v>1</v>
      </c>
      <c r="AO368" s="53">
        <f t="shared" si="344"/>
        <v>0</v>
      </c>
      <c r="AP368" s="53">
        <f t="shared" si="345"/>
        <v>1</v>
      </c>
      <c r="AQ368" s="53">
        <f t="shared" si="346"/>
        <v>0</v>
      </c>
      <c r="AR368" s="53">
        <f t="shared" si="347"/>
        <v>1</v>
      </c>
      <c r="AS368" s="53"/>
    </row>
    <row r="369" spans="1:45" s="52" customFormat="1" ht="15" x14ac:dyDescent="0.25">
      <c r="A369" s="52">
        <v>101</v>
      </c>
      <c r="B369" s="37" t="s">
        <v>50</v>
      </c>
      <c r="C369" s="37" t="s">
        <v>138</v>
      </c>
      <c r="D369" s="58">
        <v>3</v>
      </c>
      <c r="E369" s="53">
        <f t="shared" si="308"/>
        <v>0</v>
      </c>
      <c r="F369" s="53">
        <f t="shared" si="309"/>
        <v>0</v>
      </c>
      <c r="G369" s="53">
        <f t="shared" si="310"/>
        <v>0</v>
      </c>
      <c r="H369" s="53">
        <f t="shared" si="311"/>
        <v>0</v>
      </c>
      <c r="I369" s="53">
        <f t="shared" si="312"/>
        <v>0</v>
      </c>
      <c r="J369" s="53">
        <f t="shared" si="313"/>
        <v>1</v>
      </c>
      <c r="K369" s="53">
        <f t="shared" si="314"/>
        <v>0</v>
      </c>
      <c r="L369" s="53">
        <f t="shared" si="315"/>
        <v>0</v>
      </c>
      <c r="M369" s="53">
        <f t="shared" si="316"/>
        <v>0</v>
      </c>
      <c r="N369" s="53">
        <f t="shared" si="317"/>
        <v>0</v>
      </c>
      <c r="O369" s="53">
        <f t="shared" si="318"/>
        <v>1</v>
      </c>
      <c r="P369" s="53">
        <f t="shared" si="319"/>
        <v>1</v>
      </c>
      <c r="Q369" s="53">
        <f t="shared" si="320"/>
        <v>0</v>
      </c>
      <c r="R369" s="53">
        <f t="shared" si="321"/>
        <v>0</v>
      </c>
      <c r="S369" s="53">
        <f t="shared" si="322"/>
        <v>0</v>
      </c>
      <c r="T369" s="53">
        <f t="shared" si="323"/>
        <v>0</v>
      </c>
      <c r="U369" s="53">
        <f t="shared" si="324"/>
        <v>0</v>
      </c>
      <c r="V369" s="53">
        <f t="shared" si="325"/>
        <v>0</v>
      </c>
      <c r="W369" s="53">
        <f t="shared" si="326"/>
        <v>1</v>
      </c>
      <c r="X369" s="53">
        <f t="shared" si="327"/>
        <v>0</v>
      </c>
      <c r="Y369" s="53">
        <f t="shared" si="328"/>
        <v>0</v>
      </c>
      <c r="Z369" s="53">
        <f t="shared" si="329"/>
        <v>0</v>
      </c>
      <c r="AA369" s="53">
        <f t="shared" si="330"/>
        <v>1</v>
      </c>
      <c r="AB369" s="53">
        <f t="shared" si="331"/>
        <v>0</v>
      </c>
      <c r="AC369" s="53">
        <f t="shared" si="332"/>
        <v>0</v>
      </c>
      <c r="AD369" s="53">
        <f t="shared" si="333"/>
        <v>0</v>
      </c>
      <c r="AE369" s="53">
        <f t="shared" si="334"/>
        <v>0</v>
      </c>
      <c r="AF369" s="53">
        <f t="shared" si="335"/>
        <v>0</v>
      </c>
      <c r="AG369" s="53">
        <f t="shared" si="336"/>
        <v>0</v>
      </c>
      <c r="AH369" s="53">
        <f t="shared" si="337"/>
        <v>0</v>
      </c>
      <c r="AI369" s="53">
        <f t="shared" si="338"/>
        <v>1</v>
      </c>
      <c r="AJ369" s="53">
        <f t="shared" si="339"/>
        <v>1</v>
      </c>
      <c r="AK369" s="53">
        <f t="shared" si="340"/>
        <v>1</v>
      </c>
      <c r="AL369" s="53">
        <f t="shared" si="341"/>
        <v>1</v>
      </c>
      <c r="AM369" s="53">
        <f t="shared" si="342"/>
        <v>0</v>
      </c>
      <c r="AN369" s="53">
        <f t="shared" si="343"/>
        <v>1</v>
      </c>
      <c r="AO369" s="53">
        <f t="shared" si="344"/>
        <v>0</v>
      </c>
      <c r="AP369" s="53">
        <f t="shared" si="345"/>
        <v>0</v>
      </c>
      <c r="AQ369" s="53">
        <f t="shared" si="346"/>
        <v>0</v>
      </c>
      <c r="AR369" s="53">
        <f t="shared" si="347"/>
        <v>0</v>
      </c>
      <c r="AS369" s="53"/>
    </row>
    <row r="370" spans="1:45" s="52" customFormat="1" ht="15" x14ac:dyDescent="0.25">
      <c r="A370" s="52">
        <v>102</v>
      </c>
      <c r="B370" s="37" t="s">
        <v>59</v>
      </c>
      <c r="C370" s="37" t="s">
        <v>139</v>
      </c>
      <c r="D370" s="58">
        <v>3</v>
      </c>
      <c r="E370" s="53">
        <f t="shared" si="308"/>
        <v>0</v>
      </c>
      <c r="F370" s="53">
        <f t="shared" si="309"/>
        <v>0</v>
      </c>
      <c r="G370" s="53">
        <f t="shared" si="310"/>
        <v>0</v>
      </c>
      <c r="H370" s="53">
        <f t="shared" si="311"/>
        <v>0</v>
      </c>
      <c r="I370" s="53">
        <f t="shared" si="312"/>
        <v>0</v>
      </c>
      <c r="J370" s="53">
        <f t="shared" si="313"/>
        <v>1</v>
      </c>
      <c r="K370" s="53">
        <f t="shared" si="314"/>
        <v>0</v>
      </c>
      <c r="L370" s="53">
        <f t="shared" si="315"/>
        <v>0</v>
      </c>
      <c r="M370" s="53">
        <f t="shared" si="316"/>
        <v>0</v>
      </c>
      <c r="N370" s="53">
        <f t="shared" si="317"/>
        <v>0</v>
      </c>
      <c r="O370" s="53">
        <f t="shared" si="318"/>
        <v>1</v>
      </c>
      <c r="P370" s="53">
        <f t="shared" si="319"/>
        <v>1</v>
      </c>
      <c r="Q370" s="53">
        <f t="shared" si="320"/>
        <v>0</v>
      </c>
      <c r="R370" s="53">
        <f t="shared" si="321"/>
        <v>0</v>
      </c>
      <c r="S370" s="53">
        <f t="shared" si="322"/>
        <v>0</v>
      </c>
      <c r="T370" s="53">
        <f t="shared" si="323"/>
        <v>0</v>
      </c>
      <c r="U370" s="53">
        <f t="shared" si="324"/>
        <v>0</v>
      </c>
      <c r="V370" s="53">
        <f t="shared" si="325"/>
        <v>0</v>
      </c>
      <c r="W370" s="53">
        <f t="shared" si="326"/>
        <v>0</v>
      </c>
      <c r="X370" s="53">
        <f t="shared" si="327"/>
        <v>0</v>
      </c>
      <c r="Y370" s="53">
        <f t="shared" si="328"/>
        <v>0</v>
      </c>
      <c r="Z370" s="53">
        <f t="shared" si="329"/>
        <v>0</v>
      </c>
      <c r="AA370" s="53">
        <f t="shared" si="330"/>
        <v>1</v>
      </c>
      <c r="AB370" s="53">
        <f t="shared" si="331"/>
        <v>0</v>
      </c>
      <c r="AC370" s="53">
        <f t="shared" si="332"/>
        <v>0</v>
      </c>
      <c r="AD370" s="53">
        <f t="shared" si="333"/>
        <v>0</v>
      </c>
      <c r="AE370" s="53">
        <f t="shared" si="334"/>
        <v>0</v>
      </c>
      <c r="AF370" s="53">
        <f t="shared" si="335"/>
        <v>0</v>
      </c>
      <c r="AG370" s="53">
        <f t="shared" si="336"/>
        <v>0</v>
      </c>
      <c r="AH370" s="53">
        <f t="shared" si="337"/>
        <v>0</v>
      </c>
      <c r="AI370" s="53">
        <f t="shared" si="338"/>
        <v>1</v>
      </c>
      <c r="AJ370" s="53">
        <f t="shared" si="339"/>
        <v>1</v>
      </c>
      <c r="AK370" s="53">
        <f t="shared" si="340"/>
        <v>1</v>
      </c>
      <c r="AL370" s="53">
        <f t="shared" si="341"/>
        <v>1</v>
      </c>
      <c r="AM370" s="53">
        <f t="shared" si="342"/>
        <v>0</v>
      </c>
      <c r="AN370" s="53">
        <f t="shared" si="343"/>
        <v>1</v>
      </c>
      <c r="AO370" s="53">
        <f t="shared" si="344"/>
        <v>0</v>
      </c>
      <c r="AP370" s="53">
        <f t="shared" si="345"/>
        <v>1</v>
      </c>
      <c r="AQ370" s="53">
        <f t="shared" si="346"/>
        <v>0</v>
      </c>
      <c r="AR370" s="53">
        <f t="shared" si="347"/>
        <v>0</v>
      </c>
      <c r="AS370" s="53"/>
    </row>
    <row r="371" spans="1:45" s="52" customFormat="1" ht="15" x14ac:dyDescent="0.25">
      <c r="A371" s="52">
        <v>103</v>
      </c>
      <c r="B371" s="37" t="s">
        <v>50</v>
      </c>
      <c r="C371" s="37" t="s">
        <v>140</v>
      </c>
      <c r="D371" s="58">
        <v>3</v>
      </c>
      <c r="E371" s="53">
        <f t="shared" si="308"/>
        <v>0</v>
      </c>
      <c r="F371" s="53">
        <f t="shared" si="309"/>
        <v>0</v>
      </c>
      <c r="G371" s="53">
        <f t="shared" si="310"/>
        <v>0</v>
      </c>
      <c r="H371" s="53">
        <f t="shared" si="311"/>
        <v>0</v>
      </c>
      <c r="I371" s="53">
        <f t="shared" si="312"/>
        <v>0</v>
      </c>
      <c r="J371" s="53">
        <f t="shared" si="313"/>
        <v>1</v>
      </c>
      <c r="K371" s="53">
        <f t="shared" si="314"/>
        <v>0</v>
      </c>
      <c r="L371" s="53">
        <f t="shared" si="315"/>
        <v>0</v>
      </c>
      <c r="M371" s="53">
        <f t="shared" si="316"/>
        <v>0</v>
      </c>
      <c r="N371" s="53">
        <f t="shared" si="317"/>
        <v>0</v>
      </c>
      <c r="O371" s="53">
        <f t="shared" si="318"/>
        <v>1</v>
      </c>
      <c r="P371" s="53">
        <f t="shared" si="319"/>
        <v>1</v>
      </c>
      <c r="Q371" s="53">
        <f t="shared" si="320"/>
        <v>1</v>
      </c>
      <c r="R371" s="53">
        <f t="shared" si="321"/>
        <v>0</v>
      </c>
      <c r="S371" s="53">
        <f t="shared" si="322"/>
        <v>0</v>
      </c>
      <c r="T371" s="53">
        <f t="shared" si="323"/>
        <v>0</v>
      </c>
      <c r="U371" s="53">
        <f t="shared" si="324"/>
        <v>0</v>
      </c>
      <c r="V371" s="53">
        <f t="shared" si="325"/>
        <v>0</v>
      </c>
      <c r="W371" s="53">
        <f t="shared" si="326"/>
        <v>0</v>
      </c>
      <c r="X371" s="53">
        <f t="shared" si="327"/>
        <v>0</v>
      </c>
      <c r="Y371" s="53">
        <f t="shared" si="328"/>
        <v>0</v>
      </c>
      <c r="Z371" s="53">
        <f t="shared" si="329"/>
        <v>0</v>
      </c>
      <c r="AA371" s="53">
        <f t="shared" si="330"/>
        <v>1</v>
      </c>
      <c r="AB371" s="53">
        <f t="shared" si="331"/>
        <v>0</v>
      </c>
      <c r="AC371" s="53">
        <f t="shared" si="332"/>
        <v>0</v>
      </c>
      <c r="AD371" s="53">
        <f t="shared" si="333"/>
        <v>0</v>
      </c>
      <c r="AE371" s="53">
        <f t="shared" si="334"/>
        <v>0</v>
      </c>
      <c r="AF371" s="53">
        <f t="shared" si="335"/>
        <v>0</v>
      </c>
      <c r="AG371" s="53">
        <f t="shared" si="336"/>
        <v>0</v>
      </c>
      <c r="AH371" s="53">
        <f t="shared" si="337"/>
        <v>0</v>
      </c>
      <c r="AI371" s="53">
        <f t="shared" si="338"/>
        <v>1</v>
      </c>
      <c r="AJ371" s="53">
        <f t="shared" si="339"/>
        <v>1</v>
      </c>
      <c r="AK371" s="53">
        <f t="shared" si="340"/>
        <v>1</v>
      </c>
      <c r="AL371" s="53">
        <f t="shared" si="341"/>
        <v>1</v>
      </c>
      <c r="AM371" s="53">
        <f t="shared" si="342"/>
        <v>0</v>
      </c>
      <c r="AN371" s="53">
        <f t="shared" si="343"/>
        <v>1</v>
      </c>
      <c r="AO371" s="53">
        <f t="shared" si="344"/>
        <v>0</v>
      </c>
      <c r="AP371" s="53">
        <f t="shared" si="345"/>
        <v>0</v>
      </c>
      <c r="AQ371" s="53">
        <f t="shared" si="346"/>
        <v>0</v>
      </c>
      <c r="AR371" s="53">
        <f t="shared" si="347"/>
        <v>0</v>
      </c>
      <c r="AS371" s="53"/>
    </row>
    <row r="372" spans="1:45" s="52" customFormat="1" ht="15" x14ac:dyDescent="0.25">
      <c r="A372" s="52">
        <v>104</v>
      </c>
      <c r="B372" s="37" t="s">
        <v>50</v>
      </c>
      <c r="C372" s="37" t="s">
        <v>118</v>
      </c>
      <c r="D372" s="58">
        <v>3</v>
      </c>
      <c r="E372" s="53">
        <f t="shared" si="308"/>
        <v>0</v>
      </c>
      <c r="F372" s="53">
        <f t="shared" si="309"/>
        <v>1</v>
      </c>
      <c r="G372" s="53">
        <f t="shared" si="310"/>
        <v>0</v>
      </c>
      <c r="H372" s="53">
        <f t="shared" si="311"/>
        <v>0</v>
      </c>
      <c r="I372" s="53">
        <f t="shared" si="312"/>
        <v>0</v>
      </c>
      <c r="J372" s="53">
        <f t="shared" si="313"/>
        <v>1</v>
      </c>
      <c r="K372" s="53">
        <f t="shared" si="314"/>
        <v>0</v>
      </c>
      <c r="L372" s="53">
        <f t="shared" si="315"/>
        <v>0</v>
      </c>
      <c r="M372" s="53">
        <f t="shared" si="316"/>
        <v>0</v>
      </c>
      <c r="N372" s="53">
        <f t="shared" si="317"/>
        <v>0</v>
      </c>
      <c r="O372" s="53">
        <f t="shared" si="318"/>
        <v>1</v>
      </c>
      <c r="P372" s="53">
        <f t="shared" si="319"/>
        <v>1</v>
      </c>
      <c r="Q372" s="53">
        <f t="shared" si="320"/>
        <v>1</v>
      </c>
      <c r="R372" s="53">
        <f t="shared" si="321"/>
        <v>0</v>
      </c>
      <c r="S372" s="53">
        <f t="shared" si="322"/>
        <v>0</v>
      </c>
      <c r="T372" s="53">
        <f t="shared" si="323"/>
        <v>0</v>
      </c>
      <c r="U372" s="53">
        <f t="shared" si="324"/>
        <v>0</v>
      </c>
      <c r="V372" s="53">
        <f t="shared" si="325"/>
        <v>0</v>
      </c>
      <c r="W372" s="53">
        <f t="shared" si="326"/>
        <v>0</v>
      </c>
      <c r="X372" s="53">
        <f t="shared" si="327"/>
        <v>0</v>
      </c>
      <c r="Y372" s="53">
        <f t="shared" si="328"/>
        <v>0</v>
      </c>
      <c r="Z372" s="53">
        <f t="shared" si="329"/>
        <v>0</v>
      </c>
      <c r="AA372" s="53">
        <f t="shared" si="330"/>
        <v>1</v>
      </c>
      <c r="AB372" s="53">
        <f t="shared" si="331"/>
        <v>0</v>
      </c>
      <c r="AC372" s="53">
        <f t="shared" si="332"/>
        <v>0</v>
      </c>
      <c r="AD372" s="53">
        <f t="shared" si="333"/>
        <v>0</v>
      </c>
      <c r="AE372" s="53">
        <f t="shared" si="334"/>
        <v>0</v>
      </c>
      <c r="AF372" s="53">
        <f t="shared" si="335"/>
        <v>0</v>
      </c>
      <c r="AG372" s="53">
        <f t="shared" si="336"/>
        <v>0</v>
      </c>
      <c r="AH372" s="53">
        <f t="shared" si="337"/>
        <v>0</v>
      </c>
      <c r="AI372" s="53">
        <f t="shared" si="338"/>
        <v>1</v>
      </c>
      <c r="AJ372" s="53">
        <f t="shared" si="339"/>
        <v>1</v>
      </c>
      <c r="AK372" s="53">
        <f t="shared" si="340"/>
        <v>1</v>
      </c>
      <c r="AL372" s="53">
        <f t="shared" si="341"/>
        <v>0</v>
      </c>
      <c r="AM372" s="53">
        <f t="shared" si="342"/>
        <v>0</v>
      </c>
      <c r="AN372" s="53">
        <f t="shared" si="343"/>
        <v>1</v>
      </c>
      <c r="AO372" s="53">
        <f t="shared" si="344"/>
        <v>0</v>
      </c>
      <c r="AP372" s="53">
        <f t="shared" si="345"/>
        <v>0</v>
      </c>
      <c r="AQ372" s="53">
        <f t="shared" si="346"/>
        <v>0</v>
      </c>
      <c r="AR372" s="53">
        <f t="shared" si="347"/>
        <v>0</v>
      </c>
      <c r="AS372" s="53"/>
    </row>
    <row r="373" spans="1:45" s="52" customFormat="1" ht="15" x14ac:dyDescent="0.25">
      <c r="A373" s="52">
        <v>105</v>
      </c>
      <c r="B373" s="37" t="s">
        <v>59</v>
      </c>
      <c r="C373" s="37" t="s">
        <v>141</v>
      </c>
      <c r="D373" s="58">
        <v>3</v>
      </c>
      <c r="E373" s="53">
        <f t="shared" si="308"/>
        <v>0</v>
      </c>
      <c r="F373" s="53">
        <f t="shared" si="309"/>
        <v>0</v>
      </c>
      <c r="G373" s="53">
        <f t="shared" si="310"/>
        <v>0</v>
      </c>
      <c r="H373" s="53">
        <f t="shared" si="311"/>
        <v>0</v>
      </c>
      <c r="I373" s="53">
        <f t="shared" si="312"/>
        <v>0</v>
      </c>
      <c r="J373" s="53">
        <f t="shared" si="313"/>
        <v>1</v>
      </c>
      <c r="K373" s="53">
        <f t="shared" si="314"/>
        <v>0</v>
      </c>
      <c r="L373" s="53">
        <f t="shared" si="315"/>
        <v>0</v>
      </c>
      <c r="M373" s="53">
        <f t="shared" si="316"/>
        <v>0</v>
      </c>
      <c r="N373" s="53">
        <f t="shared" si="317"/>
        <v>0</v>
      </c>
      <c r="O373" s="53">
        <f t="shared" si="318"/>
        <v>1</v>
      </c>
      <c r="P373" s="53">
        <f t="shared" si="319"/>
        <v>1</v>
      </c>
      <c r="Q373" s="53">
        <f t="shared" si="320"/>
        <v>1</v>
      </c>
      <c r="R373" s="53">
        <f t="shared" si="321"/>
        <v>0</v>
      </c>
      <c r="S373" s="53">
        <f t="shared" si="322"/>
        <v>0</v>
      </c>
      <c r="T373" s="53">
        <f t="shared" si="323"/>
        <v>0</v>
      </c>
      <c r="U373" s="53">
        <f t="shared" si="324"/>
        <v>0</v>
      </c>
      <c r="V373" s="53">
        <f t="shared" si="325"/>
        <v>0</v>
      </c>
      <c r="W373" s="53">
        <f t="shared" si="326"/>
        <v>0</v>
      </c>
      <c r="X373" s="53">
        <f t="shared" si="327"/>
        <v>0</v>
      </c>
      <c r="Y373" s="53">
        <f t="shared" si="328"/>
        <v>0</v>
      </c>
      <c r="Z373" s="53">
        <f t="shared" si="329"/>
        <v>0</v>
      </c>
      <c r="AA373" s="53">
        <f t="shared" si="330"/>
        <v>1</v>
      </c>
      <c r="AB373" s="53">
        <f t="shared" si="331"/>
        <v>0</v>
      </c>
      <c r="AC373" s="53">
        <f t="shared" si="332"/>
        <v>0</v>
      </c>
      <c r="AD373" s="53">
        <f t="shared" si="333"/>
        <v>0</v>
      </c>
      <c r="AE373" s="53">
        <f t="shared" si="334"/>
        <v>0</v>
      </c>
      <c r="AF373" s="53">
        <f t="shared" si="335"/>
        <v>0</v>
      </c>
      <c r="AG373" s="53">
        <f t="shared" si="336"/>
        <v>0</v>
      </c>
      <c r="AH373" s="53">
        <f t="shared" si="337"/>
        <v>0</v>
      </c>
      <c r="AI373" s="53">
        <f t="shared" si="338"/>
        <v>1</v>
      </c>
      <c r="AJ373" s="53">
        <f t="shared" si="339"/>
        <v>1</v>
      </c>
      <c r="AK373" s="53">
        <f t="shared" si="340"/>
        <v>1</v>
      </c>
      <c r="AL373" s="53">
        <f t="shared" si="341"/>
        <v>1</v>
      </c>
      <c r="AM373" s="53">
        <f t="shared" si="342"/>
        <v>0</v>
      </c>
      <c r="AN373" s="53">
        <f t="shared" si="343"/>
        <v>1</v>
      </c>
      <c r="AO373" s="53">
        <f t="shared" si="344"/>
        <v>0</v>
      </c>
      <c r="AP373" s="53">
        <f t="shared" si="345"/>
        <v>0</v>
      </c>
      <c r="AQ373" s="53">
        <f t="shared" si="346"/>
        <v>0</v>
      </c>
      <c r="AR373" s="53">
        <f t="shared" si="347"/>
        <v>0</v>
      </c>
      <c r="AS373" s="53"/>
    </row>
    <row r="374" spans="1:45" s="52" customFormat="1" ht="15" x14ac:dyDescent="0.25">
      <c r="A374" s="52">
        <v>106</v>
      </c>
      <c r="B374" s="37" t="s">
        <v>50</v>
      </c>
      <c r="C374" s="37" t="s">
        <v>142</v>
      </c>
      <c r="D374" s="58">
        <v>3</v>
      </c>
      <c r="E374" s="53">
        <f t="shared" si="308"/>
        <v>0</v>
      </c>
      <c r="F374" s="53">
        <f t="shared" si="309"/>
        <v>1</v>
      </c>
      <c r="G374" s="53">
        <f t="shared" si="310"/>
        <v>0</v>
      </c>
      <c r="H374" s="53">
        <f t="shared" si="311"/>
        <v>0</v>
      </c>
      <c r="I374" s="53">
        <f t="shared" si="312"/>
        <v>0</v>
      </c>
      <c r="J374" s="53">
        <f t="shared" si="313"/>
        <v>1</v>
      </c>
      <c r="K374" s="53">
        <f t="shared" si="314"/>
        <v>0</v>
      </c>
      <c r="L374" s="53">
        <f t="shared" si="315"/>
        <v>0</v>
      </c>
      <c r="M374" s="53">
        <f t="shared" si="316"/>
        <v>0</v>
      </c>
      <c r="N374" s="53">
        <f t="shared" si="317"/>
        <v>0</v>
      </c>
      <c r="O374" s="53">
        <f t="shared" si="318"/>
        <v>1</v>
      </c>
      <c r="P374" s="53">
        <f t="shared" si="319"/>
        <v>1</v>
      </c>
      <c r="Q374" s="53">
        <f t="shared" si="320"/>
        <v>0</v>
      </c>
      <c r="R374" s="53">
        <f t="shared" si="321"/>
        <v>0</v>
      </c>
      <c r="S374" s="53">
        <f t="shared" si="322"/>
        <v>0</v>
      </c>
      <c r="T374" s="53">
        <f t="shared" si="323"/>
        <v>0</v>
      </c>
      <c r="U374" s="53">
        <f t="shared" si="324"/>
        <v>0</v>
      </c>
      <c r="V374" s="53">
        <f t="shared" si="325"/>
        <v>0</v>
      </c>
      <c r="W374" s="53">
        <f t="shared" si="326"/>
        <v>0</v>
      </c>
      <c r="X374" s="53">
        <f t="shared" si="327"/>
        <v>0</v>
      </c>
      <c r="Y374" s="53">
        <f t="shared" si="328"/>
        <v>0</v>
      </c>
      <c r="Z374" s="53">
        <f t="shared" si="329"/>
        <v>0</v>
      </c>
      <c r="AA374" s="53">
        <f t="shared" si="330"/>
        <v>1</v>
      </c>
      <c r="AB374" s="53">
        <f t="shared" si="331"/>
        <v>0</v>
      </c>
      <c r="AC374" s="53">
        <f t="shared" si="332"/>
        <v>0</v>
      </c>
      <c r="AD374" s="53">
        <f t="shared" si="333"/>
        <v>0</v>
      </c>
      <c r="AE374" s="53">
        <f t="shared" si="334"/>
        <v>0</v>
      </c>
      <c r="AF374" s="53">
        <f t="shared" si="335"/>
        <v>0</v>
      </c>
      <c r="AG374" s="53">
        <f t="shared" si="336"/>
        <v>0</v>
      </c>
      <c r="AH374" s="53">
        <f t="shared" si="337"/>
        <v>0</v>
      </c>
      <c r="AI374" s="53">
        <f t="shared" si="338"/>
        <v>1</v>
      </c>
      <c r="AJ374" s="53">
        <f t="shared" si="339"/>
        <v>1</v>
      </c>
      <c r="AK374" s="53">
        <f t="shared" si="340"/>
        <v>1</v>
      </c>
      <c r="AL374" s="53">
        <f t="shared" si="341"/>
        <v>1</v>
      </c>
      <c r="AM374" s="53">
        <f t="shared" si="342"/>
        <v>0</v>
      </c>
      <c r="AN374" s="53">
        <f t="shared" si="343"/>
        <v>1</v>
      </c>
      <c r="AO374" s="53">
        <f t="shared" si="344"/>
        <v>0</v>
      </c>
      <c r="AP374" s="53">
        <f t="shared" si="345"/>
        <v>0</v>
      </c>
      <c r="AQ374" s="53">
        <f t="shared" si="346"/>
        <v>0</v>
      </c>
      <c r="AR374" s="53">
        <f t="shared" si="347"/>
        <v>0</v>
      </c>
      <c r="AS374" s="53"/>
    </row>
    <row r="375" spans="1:45" s="52" customFormat="1" ht="15" x14ac:dyDescent="0.25">
      <c r="A375" s="52">
        <v>107</v>
      </c>
      <c r="B375" s="37" t="s">
        <v>50</v>
      </c>
      <c r="C375" s="37" t="s">
        <v>143</v>
      </c>
      <c r="D375" s="58">
        <v>3</v>
      </c>
      <c r="E375" s="53">
        <f t="shared" si="308"/>
        <v>0</v>
      </c>
      <c r="F375" s="53">
        <f t="shared" si="309"/>
        <v>0</v>
      </c>
      <c r="G375" s="53">
        <f t="shared" si="310"/>
        <v>0</v>
      </c>
      <c r="H375" s="53">
        <f t="shared" si="311"/>
        <v>0</v>
      </c>
      <c r="I375" s="53">
        <f t="shared" si="312"/>
        <v>0</v>
      </c>
      <c r="J375" s="53">
        <f t="shared" si="313"/>
        <v>1</v>
      </c>
      <c r="K375" s="53">
        <f t="shared" si="314"/>
        <v>0</v>
      </c>
      <c r="L375" s="53">
        <f t="shared" si="315"/>
        <v>0</v>
      </c>
      <c r="M375" s="53">
        <f t="shared" si="316"/>
        <v>0</v>
      </c>
      <c r="N375" s="53">
        <f t="shared" si="317"/>
        <v>0</v>
      </c>
      <c r="O375" s="53">
        <f t="shared" si="318"/>
        <v>1</v>
      </c>
      <c r="P375" s="53">
        <f t="shared" si="319"/>
        <v>1</v>
      </c>
      <c r="Q375" s="53">
        <f t="shared" si="320"/>
        <v>0</v>
      </c>
      <c r="R375" s="53">
        <f t="shared" si="321"/>
        <v>0</v>
      </c>
      <c r="S375" s="53">
        <f t="shared" si="322"/>
        <v>0</v>
      </c>
      <c r="T375" s="53">
        <f t="shared" si="323"/>
        <v>0</v>
      </c>
      <c r="U375" s="53">
        <f t="shared" si="324"/>
        <v>0</v>
      </c>
      <c r="V375" s="53">
        <f t="shared" si="325"/>
        <v>0</v>
      </c>
      <c r="W375" s="53">
        <f t="shared" si="326"/>
        <v>0</v>
      </c>
      <c r="X375" s="53">
        <f t="shared" si="327"/>
        <v>0</v>
      </c>
      <c r="Y375" s="53">
        <f t="shared" si="328"/>
        <v>0</v>
      </c>
      <c r="Z375" s="53">
        <f t="shared" si="329"/>
        <v>0</v>
      </c>
      <c r="AA375" s="53">
        <f t="shared" si="330"/>
        <v>1</v>
      </c>
      <c r="AB375" s="53">
        <f t="shared" si="331"/>
        <v>0</v>
      </c>
      <c r="AC375" s="53">
        <f t="shared" si="332"/>
        <v>0</v>
      </c>
      <c r="AD375" s="53">
        <f t="shared" si="333"/>
        <v>0</v>
      </c>
      <c r="AE375" s="53">
        <f t="shared" si="334"/>
        <v>0</v>
      </c>
      <c r="AF375" s="53">
        <f t="shared" si="335"/>
        <v>0</v>
      </c>
      <c r="AG375" s="53">
        <f t="shared" si="336"/>
        <v>0</v>
      </c>
      <c r="AH375" s="53">
        <f t="shared" si="337"/>
        <v>0</v>
      </c>
      <c r="AI375" s="53">
        <f t="shared" si="338"/>
        <v>1</v>
      </c>
      <c r="AJ375" s="53">
        <f t="shared" si="339"/>
        <v>1</v>
      </c>
      <c r="AK375" s="53">
        <f t="shared" si="340"/>
        <v>1</v>
      </c>
      <c r="AL375" s="53">
        <f t="shared" si="341"/>
        <v>0</v>
      </c>
      <c r="AM375" s="53">
        <f t="shared" si="342"/>
        <v>0</v>
      </c>
      <c r="AN375" s="53">
        <f t="shared" si="343"/>
        <v>1</v>
      </c>
      <c r="AO375" s="53">
        <f t="shared" si="344"/>
        <v>0</v>
      </c>
      <c r="AP375" s="53">
        <f t="shared" si="345"/>
        <v>0</v>
      </c>
      <c r="AQ375" s="53">
        <f t="shared" si="346"/>
        <v>0</v>
      </c>
      <c r="AR375" s="53">
        <f t="shared" si="347"/>
        <v>0</v>
      </c>
      <c r="AS375" s="53"/>
    </row>
    <row r="376" spans="1:45" s="52" customFormat="1" ht="15" x14ac:dyDescent="0.25">
      <c r="A376" s="52">
        <v>108</v>
      </c>
      <c r="B376" s="37" t="s">
        <v>47</v>
      </c>
      <c r="C376" s="37" t="s">
        <v>144</v>
      </c>
      <c r="D376" s="58">
        <v>3</v>
      </c>
      <c r="E376" s="53">
        <f t="shared" si="308"/>
        <v>0</v>
      </c>
      <c r="F376" s="53">
        <f t="shared" si="309"/>
        <v>0</v>
      </c>
      <c r="G376" s="53">
        <f t="shared" si="310"/>
        <v>0</v>
      </c>
      <c r="H376" s="53">
        <f t="shared" si="311"/>
        <v>0</v>
      </c>
      <c r="I376" s="53">
        <f t="shared" si="312"/>
        <v>0</v>
      </c>
      <c r="J376" s="53">
        <f t="shared" si="313"/>
        <v>1</v>
      </c>
      <c r="K376" s="53">
        <f t="shared" si="314"/>
        <v>0</v>
      </c>
      <c r="L376" s="53">
        <f t="shared" si="315"/>
        <v>0</v>
      </c>
      <c r="M376" s="53">
        <f t="shared" si="316"/>
        <v>0</v>
      </c>
      <c r="N376" s="53">
        <f t="shared" si="317"/>
        <v>0</v>
      </c>
      <c r="O376" s="53">
        <f t="shared" si="318"/>
        <v>1</v>
      </c>
      <c r="P376" s="53">
        <f t="shared" si="319"/>
        <v>1</v>
      </c>
      <c r="Q376" s="53">
        <f t="shared" si="320"/>
        <v>0</v>
      </c>
      <c r="R376" s="53">
        <f t="shared" si="321"/>
        <v>0</v>
      </c>
      <c r="S376" s="53">
        <f t="shared" si="322"/>
        <v>0</v>
      </c>
      <c r="T376" s="53">
        <f t="shared" si="323"/>
        <v>0</v>
      </c>
      <c r="U376" s="53">
        <f t="shared" si="324"/>
        <v>0</v>
      </c>
      <c r="V376" s="53">
        <f t="shared" si="325"/>
        <v>0</v>
      </c>
      <c r="W376" s="53">
        <f t="shared" si="326"/>
        <v>0</v>
      </c>
      <c r="X376" s="53">
        <f t="shared" si="327"/>
        <v>0</v>
      </c>
      <c r="Y376" s="53">
        <f t="shared" si="328"/>
        <v>0</v>
      </c>
      <c r="Z376" s="53">
        <f t="shared" si="329"/>
        <v>0</v>
      </c>
      <c r="AA376" s="53">
        <f t="shared" si="330"/>
        <v>1</v>
      </c>
      <c r="AB376" s="53">
        <f t="shared" si="331"/>
        <v>0</v>
      </c>
      <c r="AC376" s="53">
        <f t="shared" si="332"/>
        <v>0</v>
      </c>
      <c r="AD376" s="53">
        <f t="shared" si="333"/>
        <v>0</v>
      </c>
      <c r="AE376" s="53">
        <f t="shared" si="334"/>
        <v>0</v>
      </c>
      <c r="AF376" s="53">
        <f t="shared" si="335"/>
        <v>0</v>
      </c>
      <c r="AG376" s="53">
        <f t="shared" si="336"/>
        <v>0</v>
      </c>
      <c r="AH376" s="53">
        <f t="shared" si="337"/>
        <v>0</v>
      </c>
      <c r="AI376" s="53">
        <f t="shared" si="338"/>
        <v>0</v>
      </c>
      <c r="AJ376" s="53">
        <f t="shared" si="339"/>
        <v>1</v>
      </c>
      <c r="AK376" s="53">
        <f t="shared" si="340"/>
        <v>1</v>
      </c>
      <c r="AL376" s="53">
        <f t="shared" si="341"/>
        <v>1</v>
      </c>
      <c r="AM376" s="53">
        <f t="shared" si="342"/>
        <v>0</v>
      </c>
      <c r="AN376" s="53">
        <f t="shared" si="343"/>
        <v>1</v>
      </c>
      <c r="AO376" s="53">
        <f t="shared" si="344"/>
        <v>0</v>
      </c>
      <c r="AP376" s="53">
        <f t="shared" si="345"/>
        <v>0</v>
      </c>
      <c r="AQ376" s="53">
        <f t="shared" si="346"/>
        <v>0</v>
      </c>
      <c r="AR376" s="53">
        <f t="shared" si="347"/>
        <v>0</v>
      </c>
      <c r="AS376" s="53"/>
    </row>
    <row r="377" spans="1:45" s="52" customFormat="1" ht="15" x14ac:dyDescent="0.25">
      <c r="A377" s="52">
        <v>109</v>
      </c>
      <c r="B377" s="37" t="s">
        <v>48</v>
      </c>
      <c r="C377" s="37" t="s">
        <v>89</v>
      </c>
      <c r="D377" s="58">
        <v>3</v>
      </c>
      <c r="E377" s="53">
        <f t="shared" si="308"/>
        <v>0</v>
      </c>
      <c r="F377" s="53">
        <f t="shared" si="309"/>
        <v>0</v>
      </c>
      <c r="G377" s="53">
        <f t="shared" si="310"/>
        <v>0</v>
      </c>
      <c r="H377" s="53">
        <f t="shared" si="311"/>
        <v>0</v>
      </c>
      <c r="I377" s="53">
        <f t="shared" si="312"/>
        <v>0</v>
      </c>
      <c r="J377" s="53">
        <f t="shared" si="313"/>
        <v>1</v>
      </c>
      <c r="K377" s="53">
        <f t="shared" si="314"/>
        <v>0</v>
      </c>
      <c r="L377" s="53">
        <f t="shared" si="315"/>
        <v>0</v>
      </c>
      <c r="M377" s="53">
        <f t="shared" si="316"/>
        <v>0</v>
      </c>
      <c r="N377" s="53">
        <f t="shared" si="317"/>
        <v>0</v>
      </c>
      <c r="O377" s="53">
        <f t="shared" si="318"/>
        <v>1</v>
      </c>
      <c r="P377" s="53">
        <f t="shared" si="319"/>
        <v>1</v>
      </c>
      <c r="Q377" s="53">
        <f t="shared" si="320"/>
        <v>0</v>
      </c>
      <c r="R377" s="53">
        <f t="shared" si="321"/>
        <v>0</v>
      </c>
      <c r="S377" s="53">
        <f t="shared" si="322"/>
        <v>0</v>
      </c>
      <c r="T377" s="53">
        <f t="shared" si="323"/>
        <v>0</v>
      </c>
      <c r="U377" s="53">
        <f t="shared" si="324"/>
        <v>0</v>
      </c>
      <c r="V377" s="53">
        <f t="shared" si="325"/>
        <v>0</v>
      </c>
      <c r="W377" s="53">
        <f t="shared" si="326"/>
        <v>0</v>
      </c>
      <c r="X377" s="53">
        <f t="shared" si="327"/>
        <v>0</v>
      </c>
      <c r="Y377" s="53">
        <f t="shared" si="328"/>
        <v>1</v>
      </c>
      <c r="Z377" s="53">
        <f t="shared" si="329"/>
        <v>0</v>
      </c>
      <c r="AA377" s="53">
        <f t="shared" si="330"/>
        <v>1</v>
      </c>
      <c r="AB377" s="53">
        <f t="shared" si="331"/>
        <v>0</v>
      </c>
      <c r="AC377" s="53">
        <f t="shared" si="332"/>
        <v>0</v>
      </c>
      <c r="AD377" s="53">
        <f t="shared" si="333"/>
        <v>0</v>
      </c>
      <c r="AE377" s="53">
        <f t="shared" si="334"/>
        <v>0</v>
      </c>
      <c r="AF377" s="53">
        <f t="shared" si="335"/>
        <v>0</v>
      </c>
      <c r="AG377" s="53">
        <f t="shared" si="336"/>
        <v>0</v>
      </c>
      <c r="AH377" s="53">
        <f t="shared" si="337"/>
        <v>0</v>
      </c>
      <c r="AI377" s="53">
        <f t="shared" si="338"/>
        <v>1</v>
      </c>
      <c r="AJ377" s="53">
        <f t="shared" si="339"/>
        <v>1</v>
      </c>
      <c r="AK377" s="53">
        <f t="shared" si="340"/>
        <v>1</v>
      </c>
      <c r="AL377" s="53">
        <f t="shared" si="341"/>
        <v>1</v>
      </c>
      <c r="AM377" s="53">
        <f t="shared" si="342"/>
        <v>0</v>
      </c>
      <c r="AN377" s="53">
        <f t="shared" si="343"/>
        <v>1</v>
      </c>
      <c r="AO377" s="53">
        <f t="shared" si="344"/>
        <v>0</v>
      </c>
      <c r="AP377" s="53">
        <f t="shared" si="345"/>
        <v>0</v>
      </c>
      <c r="AQ377" s="53">
        <f t="shared" si="346"/>
        <v>0</v>
      </c>
      <c r="AR377" s="53">
        <f t="shared" si="347"/>
        <v>0</v>
      </c>
      <c r="AS377" s="53"/>
    </row>
    <row r="378" spans="1:45" s="52" customFormat="1" ht="15" x14ac:dyDescent="0.25">
      <c r="A378" s="52">
        <v>110</v>
      </c>
      <c r="B378" s="37" t="s">
        <v>48</v>
      </c>
      <c r="C378" s="37" t="s">
        <v>145</v>
      </c>
      <c r="D378" s="58">
        <v>3</v>
      </c>
      <c r="E378" s="53">
        <f t="shared" si="308"/>
        <v>0</v>
      </c>
      <c r="F378" s="53">
        <f t="shared" si="309"/>
        <v>0</v>
      </c>
      <c r="G378" s="53">
        <f t="shared" si="310"/>
        <v>0</v>
      </c>
      <c r="H378" s="53">
        <f t="shared" si="311"/>
        <v>0</v>
      </c>
      <c r="I378" s="53">
        <f t="shared" si="312"/>
        <v>0</v>
      </c>
      <c r="J378" s="53">
        <f t="shared" si="313"/>
        <v>1</v>
      </c>
      <c r="K378" s="53">
        <f t="shared" si="314"/>
        <v>1</v>
      </c>
      <c r="L378" s="53">
        <f t="shared" si="315"/>
        <v>0</v>
      </c>
      <c r="M378" s="53">
        <f t="shared" si="316"/>
        <v>0</v>
      </c>
      <c r="N378" s="53">
        <f t="shared" si="317"/>
        <v>0</v>
      </c>
      <c r="O378" s="53">
        <f t="shared" si="318"/>
        <v>1</v>
      </c>
      <c r="P378" s="53">
        <f t="shared" si="319"/>
        <v>1</v>
      </c>
      <c r="Q378" s="53">
        <f t="shared" si="320"/>
        <v>0</v>
      </c>
      <c r="R378" s="53">
        <f t="shared" si="321"/>
        <v>0</v>
      </c>
      <c r="S378" s="53">
        <f t="shared" si="322"/>
        <v>0</v>
      </c>
      <c r="T378" s="53">
        <f t="shared" si="323"/>
        <v>0</v>
      </c>
      <c r="U378" s="53">
        <f t="shared" si="324"/>
        <v>0</v>
      </c>
      <c r="V378" s="53">
        <f t="shared" si="325"/>
        <v>0</v>
      </c>
      <c r="W378" s="53">
        <f t="shared" si="326"/>
        <v>0</v>
      </c>
      <c r="X378" s="53">
        <f t="shared" si="327"/>
        <v>0</v>
      </c>
      <c r="Y378" s="53">
        <f t="shared" si="328"/>
        <v>0</v>
      </c>
      <c r="Z378" s="53">
        <f t="shared" si="329"/>
        <v>0</v>
      </c>
      <c r="AA378" s="53">
        <f t="shared" si="330"/>
        <v>1</v>
      </c>
      <c r="AB378" s="53">
        <f t="shared" si="331"/>
        <v>0</v>
      </c>
      <c r="AC378" s="53">
        <f t="shared" si="332"/>
        <v>0</v>
      </c>
      <c r="AD378" s="53">
        <f t="shared" si="333"/>
        <v>0</v>
      </c>
      <c r="AE378" s="53">
        <f t="shared" si="334"/>
        <v>0</v>
      </c>
      <c r="AF378" s="53">
        <f t="shared" si="335"/>
        <v>0</v>
      </c>
      <c r="AG378" s="53">
        <f t="shared" si="336"/>
        <v>1</v>
      </c>
      <c r="AH378" s="53">
        <f t="shared" si="337"/>
        <v>0</v>
      </c>
      <c r="AI378" s="53">
        <f t="shared" si="338"/>
        <v>1</v>
      </c>
      <c r="AJ378" s="53">
        <f t="shared" si="339"/>
        <v>1</v>
      </c>
      <c r="AK378" s="53">
        <f t="shared" si="340"/>
        <v>0</v>
      </c>
      <c r="AL378" s="53">
        <f t="shared" si="341"/>
        <v>1</v>
      </c>
      <c r="AM378" s="53">
        <f t="shared" si="342"/>
        <v>0</v>
      </c>
      <c r="AN378" s="53">
        <f t="shared" si="343"/>
        <v>1</v>
      </c>
      <c r="AO378" s="53">
        <f t="shared" si="344"/>
        <v>0</v>
      </c>
      <c r="AP378" s="53">
        <f t="shared" si="345"/>
        <v>0</v>
      </c>
      <c r="AQ378" s="53">
        <f t="shared" si="346"/>
        <v>0</v>
      </c>
      <c r="AR378" s="53">
        <f t="shared" si="347"/>
        <v>0</v>
      </c>
      <c r="AS378" s="53"/>
    </row>
    <row r="379" spans="1:45" s="52" customFormat="1" ht="15" x14ac:dyDescent="0.25">
      <c r="A379" s="52">
        <v>111</v>
      </c>
      <c r="B379" s="37" t="s">
        <v>48</v>
      </c>
      <c r="C379" s="37" t="s">
        <v>146</v>
      </c>
      <c r="D379" s="58">
        <v>3</v>
      </c>
      <c r="E379" s="53">
        <f t="shared" si="308"/>
        <v>0</v>
      </c>
      <c r="F379" s="53">
        <f t="shared" si="309"/>
        <v>0</v>
      </c>
      <c r="G379" s="53">
        <f t="shared" si="310"/>
        <v>0</v>
      </c>
      <c r="H379" s="53">
        <f t="shared" si="311"/>
        <v>0</v>
      </c>
      <c r="I379" s="53">
        <f t="shared" si="312"/>
        <v>0</v>
      </c>
      <c r="J379" s="53">
        <f t="shared" si="313"/>
        <v>1</v>
      </c>
      <c r="K379" s="53">
        <f t="shared" si="314"/>
        <v>0</v>
      </c>
      <c r="L379" s="53">
        <f t="shared" si="315"/>
        <v>0</v>
      </c>
      <c r="M379" s="53">
        <f t="shared" si="316"/>
        <v>0</v>
      </c>
      <c r="N379" s="53">
        <f t="shared" si="317"/>
        <v>0</v>
      </c>
      <c r="O379" s="53">
        <f t="shared" si="318"/>
        <v>1</v>
      </c>
      <c r="P379" s="53">
        <f t="shared" si="319"/>
        <v>1</v>
      </c>
      <c r="Q379" s="53">
        <f t="shared" si="320"/>
        <v>0</v>
      </c>
      <c r="R379" s="53">
        <f t="shared" si="321"/>
        <v>0</v>
      </c>
      <c r="S379" s="53">
        <f t="shared" si="322"/>
        <v>0</v>
      </c>
      <c r="T379" s="53">
        <f t="shared" si="323"/>
        <v>0</v>
      </c>
      <c r="U379" s="53">
        <f t="shared" si="324"/>
        <v>0</v>
      </c>
      <c r="V379" s="53">
        <f t="shared" si="325"/>
        <v>0</v>
      </c>
      <c r="W379" s="53">
        <f t="shared" si="326"/>
        <v>0</v>
      </c>
      <c r="X379" s="53">
        <f t="shared" si="327"/>
        <v>0</v>
      </c>
      <c r="Y379" s="53">
        <f t="shared" si="328"/>
        <v>0</v>
      </c>
      <c r="Z379" s="53">
        <f t="shared" si="329"/>
        <v>0</v>
      </c>
      <c r="AA379" s="53">
        <f t="shared" si="330"/>
        <v>1</v>
      </c>
      <c r="AB379" s="53">
        <f t="shared" si="331"/>
        <v>0</v>
      </c>
      <c r="AC379" s="53">
        <f t="shared" si="332"/>
        <v>0</v>
      </c>
      <c r="AD379" s="53">
        <f t="shared" si="333"/>
        <v>0</v>
      </c>
      <c r="AE379" s="53">
        <f t="shared" si="334"/>
        <v>0</v>
      </c>
      <c r="AF379" s="53">
        <f t="shared" si="335"/>
        <v>0</v>
      </c>
      <c r="AG379" s="53">
        <f t="shared" si="336"/>
        <v>1</v>
      </c>
      <c r="AH379" s="53">
        <f t="shared" si="337"/>
        <v>0</v>
      </c>
      <c r="AI379" s="53">
        <f t="shared" si="338"/>
        <v>1</v>
      </c>
      <c r="AJ379" s="53">
        <f t="shared" si="339"/>
        <v>1</v>
      </c>
      <c r="AK379" s="53">
        <f t="shared" si="340"/>
        <v>0</v>
      </c>
      <c r="AL379" s="53">
        <f t="shared" si="341"/>
        <v>1</v>
      </c>
      <c r="AM379" s="53">
        <f t="shared" si="342"/>
        <v>0</v>
      </c>
      <c r="AN379" s="53">
        <f t="shared" si="343"/>
        <v>1</v>
      </c>
      <c r="AO379" s="53">
        <f t="shared" si="344"/>
        <v>0</v>
      </c>
      <c r="AP379" s="53">
        <f t="shared" si="345"/>
        <v>0</v>
      </c>
      <c r="AQ379" s="53">
        <f t="shared" si="346"/>
        <v>0</v>
      </c>
      <c r="AR379" s="53">
        <f t="shared" si="347"/>
        <v>0</v>
      </c>
      <c r="AS379" s="53"/>
    </row>
    <row r="380" spans="1:45" s="52" customFormat="1" ht="15" x14ac:dyDescent="0.25">
      <c r="A380" s="52">
        <v>112</v>
      </c>
      <c r="B380" s="37" t="s">
        <v>47</v>
      </c>
      <c r="C380" s="37" t="s">
        <v>118</v>
      </c>
      <c r="D380" s="58">
        <v>3</v>
      </c>
      <c r="E380" s="53">
        <f t="shared" si="308"/>
        <v>0</v>
      </c>
      <c r="F380" s="53">
        <f t="shared" si="309"/>
        <v>0</v>
      </c>
      <c r="G380" s="53">
        <f t="shared" si="310"/>
        <v>0</v>
      </c>
      <c r="H380" s="53">
        <f t="shared" si="311"/>
        <v>0</v>
      </c>
      <c r="I380" s="53">
        <f t="shared" si="312"/>
        <v>0</v>
      </c>
      <c r="J380" s="53">
        <f t="shared" si="313"/>
        <v>1</v>
      </c>
      <c r="K380" s="53">
        <f t="shared" si="314"/>
        <v>0</v>
      </c>
      <c r="L380" s="53">
        <f t="shared" si="315"/>
        <v>0</v>
      </c>
      <c r="M380" s="53">
        <f t="shared" si="316"/>
        <v>0</v>
      </c>
      <c r="N380" s="53">
        <f t="shared" si="317"/>
        <v>0</v>
      </c>
      <c r="O380" s="53">
        <f t="shared" si="318"/>
        <v>1</v>
      </c>
      <c r="P380" s="53">
        <f t="shared" si="319"/>
        <v>1</v>
      </c>
      <c r="Q380" s="53">
        <f t="shared" si="320"/>
        <v>0</v>
      </c>
      <c r="R380" s="53">
        <f t="shared" si="321"/>
        <v>0</v>
      </c>
      <c r="S380" s="53">
        <f t="shared" si="322"/>
        <v>0</v>
      </c>
      <c r="T380" s="53">
        <f t="shared" si="323"/>
        <v>0</v>
      </c>
      <c r="U380" s="53">
        <f t="shared" si="324"/>
        <v>0</v>
      </c>
      <c r="V380" s="53">
        <f t="shared" si="325"/>
        <v>0</v>
      </c>
      <c r="W380" s="53">
        <f t="shared" si="326"/>
        <v>0</v>
      </c>
      <c r="X380" s="53">
        <f t="shared" si="327"/>
        <v>0</v>
      </c>
      <c r="Y380" s="53">
        <f t="shared" si="328"/>
        <v>0</v>
      </c>
      <c r="Z380" s="53">
        <f t="shared" si="329"/>
        <v>0</v>
      </c>
      <c r="AA380" s="53">
        <f t="shared" si="330"/>
        <v>0</v>
      </c>
      <c r="AB380" s="53">
        <f t="shared" si="331"/>
        <v>0</v>
      </c>
      <c r="AC380" s="53">
        <f t="shared" si="332"/>
        <v>0</v>
      </c>
      <c r="AD380" s="53">
        <f t="shared" si="333"/>
        <v>0</v>
      </c>
      <c r="AE380" s="53">
        <f t="shared" si="334"/>
        <v>0</v>
      </c>
      <c r="AF380" s="53">
        <f t="shared" si="335"/>
        <v>0</v>
      </c>
      <c r="AG380" s="53">
        <f t="shared" si="336"/>
        <v>0</v>
      </c>
      <c r="AH380" s="53">
        <f t="shared" si="337"/>
        <v>0</v>
      </c>
      <c r="AI380" s="53">
        <f t="shared" si="338"/>
        <v>1</v>
      </c>
      <c r="AJ380" s="53">
        <f t="shared" si="339"/>
        <v>1</v>
      </c>
      <c r="AK380" s="53">
        <f t="shared" si="340"/>
        <v>1</v>
      </c>
      <c r="AL380" s="53">
        <f t="shared" si="341"/>
        <v>1</v>
      </c>
      <c r="AM380" s="53">
        <f t="shared" si="342"/>
        <v>0</v>
      </c>
      <c r="AN380" s="53">
        <f t="shared" si="343"/>
        <v>1</v>
      </c>
      <c r="AO380" s="53">
        <f t="shared" si="344"/>
        <v>0</v>
      </c>
      <c r="AP380" s="53">
        <f t="shared" si="345"/>
        <v>0</v>
      </c>
      <c r="AQ380" s="53">
        <f t="shared" si="346"/>
        <v>0</v>
      </c>
      <c r="AR380" s="53">
        <f t="shared" si="347"/>
        <v>0</v>
      </c>
      <c r="AS380" s="53"/>
    </row>
    <row r="381" spans="1:45" s="52" customFormat="1" ht="15" x14ac:dyDescent="0.25">
      <c r="A381" s="52">
        <v>113</v>
      </c>
      <c r="B381" s="37" t="s">
        <v>59</v>
      </c>
      <c r="C381" s="37" t="s">
        <v>147</v>
      </c>
      <c r="D381" s="58">
        <v>3</v>
      </c>
      <c r="E381" s="53">
        <f t="shared" si="308"/>
        <v>0</v>
      </c>
      <c r="F381" s="53">
        <f t="shared" si="309"/>
        <v>0</v>
      </c>
      <c r="G381" s="53">
        <f t="shared" si="310"/>
        <v>0</v>
      </c>
      <c r="H381" s="53">
        <f t="shared" si="311"/>
        <v>0</v>
      </c>
      <c r="I381" s="53">
        <f t="shared" si="312"/>
        <v>0</v>
      </c>
      <c r="J381" s="53">
        <f t="shared" si="313"/>
        <v>1</v>
      </c>
      <c r="K381" s="53">
        <f t="shared" si="314"/>
        <v>0</v>
      </c>
      <c r="L381" s="53">
        <f t="shared" si="315"/>
        <v>0</v>
      </c>
      <c r="M381" s="53">
        <f t="shared" si="316"/>
        <v>0</v>
      </c>
      <c r="N381" s="53">
        <f t="shared" si="317"/>
        <v>0</v>
      </c>
      <c r="O381" s="53">
        <f t="shared" si="318"/>
        <v>1</v>
      </c>
      <c r="P381" s="53">
        <f t="shared" si="319"/>
        <v>0</v>
      </c>
      <c r="Q381" s="53">
        <f t="shared" si="320"/>
        <v>0</v>
      </c>
      <c r="R381" s="53">
        <f t="shared" si="321"/>
        <v>0</v>
      </c>
      <c r="S381" s="53">
        <f t="shared" si="322"/>
        <v>0</v>
      </c>
      <c r="T381" s="53">
        <f t="shared" si="323"/>
        <v>0</v>
      </c>
      <c r="U381" s="53">
        <f t="shared" si="324"/>
        <v>0</v>
      </c>
      <c r="V381" s="53">
        <f t="shared" si="325"/>
        <v>0</v>
      </c>
      <c r="W381" s="53">
        <f t="shared" si="326"/>
        <v>1</v>
      </c>
      <c r="X381" s="53">
        <f t="shared" si="327"/>
        <v>0</v>
      </c>
      <c r="Y381" s="53">
        <f t="shared" si="328"/>
        <v>0</v>
      </c>
      <c r="Z381" s="53">
        <f t="shared" si="329"/>
        <v>0</v>
      </c>
      <c r="AA381" s="53">
        <f t="shared" si="330"/>
        <v>1</v>
      </c>
      <c r="AB381" s="53">
        <f t="shared" si="331"/>
        <v>0</v>
      </c>
      <c r="AC381" s="53">
        <f t="shared" si="332"/>
        <v>0</v>
      </c>
      <c r="AD381" s="53">
        <f t="shared" si="333"/>
        <v>0</v>
      </c>
      <c r="AE381" s="53">
        <f t="shared" si="334"/>
        <v>0</v>
      </c>
      <c r="AF381" s="53">
        <f t="shared" si="335"/>
        <v>0</v>
      </c>
      <c r="AG381" s="53">
        <f t="shared" si="336"/>
        <v>0</v>
      </c>
      <c r="AH381" s="53">
        <f t="shared" si="337"/>
        <v>0</v>
      </c>
      <c r="AI381" s="53">
        <f t="shared" si="338"/>
        <v>1</v>
      </c>
      <c r="AJ381" s="53">
        <f t="shared" si="339"/>
        <v>1</v>
      </c>
      <c r="AK381" s="53">
        <f t="shared" si="340"/>
        <v>1</v>
      </c>
      <c r="AL381" s="53">
        <f t="shared" si="341"/>
        <v>1</v>
      </c>
      <c r="AM381" s="53">
        <f t="shared" si="342"/>
        <v>0</v>
      </c>
      <c r="AN381" s="53">
        <f t="shared" si="343"/>
        <v>1</v>
      </c>
      <c r="AO381" s="53">
        <f t="shared" si="344"/>
        <v>0</v>
      </c>
      <c r="AP381" s="53">
        <f t="shared" si="345"/>
        <v>0</v>
      </c>
      <c r="AQ381" s="53">
        <f t="shared" si="346"/>
        <v>0</v>
      </c>
      <c r="AR381" s="53">
        <f t="shared" si="347"/>
        <v>0</v>
      </c>
      <c r="AS381" s="53"/>
    </row>
    <row r="382" spans="1:45" s="52" customFormat="1" ht="15" x14ac:dyDescent="0.25">
      <c r="A382" s="52">
        <v>114</v>
      </c>
      <c r="B382" s="37" t="s">
        <v>50</v>
      </c>
      <c r="C382" s="37" t="s">
        <v>148</v>
      </c>
      <c r="D382" s="58">
        <v>3</v>
      </c>
      <c r="E382" s="53">
        <f t="shared" si="308"/>
        <v>0</v>
      </c>
      <c r="F382" s="53">
        <f t="shared" si="309"/>
        <v>0</v>
      </c>
      <c r="G382" s="53">
        <f t="shared" si="310"/>
        <v>0</v>
      </c>
      <c r="H382" s="53">
        <f t="shared" si="311"/>
        <v>0</v>
      </c>
      <c r="I382" s="53">
        <f t="shared" si="312"/>
        <v>0</v>
      </c>
      <c r="J382" s="53">
        <f t="shared" si="313"/>
        <v>1</v>
      </c>
      <c r="K382" s="53">
        <f t="shared" si="314"/>
        <v>0</v>
      </c>
      <c r="L382" s="53">
        <f t="shared" si="315"/>
        <v>0</v>
      </c>
      <c r="M382" s="53">
        <f t="shared" si="316"/>
        <v>0</v>
      </c>
      <c r="N382" s="53">
        <f t="shared" si="317"/>
        <v>0</v>
      </c>
      <c r="O382" s="53">
        <f t="shared" si="318"/>
        <v>1</v>
      </c>
      <c r="P382" s="53">
        <f t="shared" si="319"/>
        <v>1</v>
      </c>
      <c r="Q382" s="53">
        <f t="shared" si="320"/>
        <v>0</v>
      </c>
      <c r="R382" s="53">
        <f t="shared" si="321"/>
        <v>0</v>
      </c>
      <c r="S382" s="53">
        <f t="shared" si="322"/>
        <v>0</v>
      </c>
      <c r="T382" s="53">
        <f t="shared" si="323"/>
        <v>0</v>
      </c>
      <c r="U382" s="53">
        <f t="shared" si="324"/>
        <v>0</v>
      </c>
      <c r="V382" s="53">
        <f t="shared" si="325"/>
        <v>0</v>
      </c>
      <c r="W382" s="53">
        <f t="shared" si="326"/>
        <v>1</v>
      </c>
      <c r="X382" s="53">
        <f t="shared" si="327"/>
        <v>0</v>
      </c>
      <c r="Y382" s="53">
        <f t="shared" si="328"/>
        <v>0</v>
      </c>
      <c r="Z382" s="53">
        <f t="shared" si="329"/>
        <v>0</v>
      </c>
      <c r="AA382" s="53">
        <f t="shared" si="330"/>
        <v>0</v>
      </c>
      <c r="AB382" s="53">
        <f t="shared" si="331"/>
        <v>0</v>
      </c>
      <c r="AC382" s="53">
        <f t="shared" si="332"/>
        <v>0</v>
      </c>
      <c r="AD382" s="53">
        <f t="shared" si="333"/>
        <v>0</v>
      </c>
      <c r="AE382" s="53">
        <f t="shared" si="334"/>
        <v>0</v>
      </c>
      <c r="AF382" s="53">
        <f t="shared" si="335"/>
        <v>0</v>
      </c>
      <c r="AG382" s="53">
        <f t="shared" si="336"/>
        <v>0</v>
      </c>
      <c r="AH382" s="53">
        <f t="shared" si="337"/>
        <v>0</v>
      </c>
      <c r="AI382" s="53">
        <f t="shared" si="338"/>
        <v>1</v>
      </c>
      <c r="AJ382" s="53">
        <f t="shared" si="339"/>
        <v>1</v>
      </c>
      <c r="AK382" s="53">
        <f t="shared" si="340"/>
        <v>1</v>
      </c>
      <c r="AL382" s="53">
        <f t="shared" si="341"/>
        <v>1</v>
      </c>
      <c r="AM382" s="53">
        <f t="shared" si="342"/>
        <v>0</v>
      </c>
      <c r="AN382" s="53">
        <f t="shared" si="343"/>
        <v>1</v>
      </c>
      <c r="AO382" s="53">
        <f t="shared" si="344"/>
        <v>0</v>
      </c>
      <c r="AP382" s="53">
        <f t="shared" si="345"/>
        <v>0</v>
      </c>
      <c r="AQ382" s="53">
        <f t="shared" si="346"/>
        <v>0</v>
      </c>
      <c r="AR382" s="53">
        <f t="shared" si="347"/>
        <v>0</v>
      </c>
      <c r="AS382" s="53"/>
    </row>
    <row r="383" spans="1:45" s="52" customFormat="1" ht="15" x14ac:dyDescent="0.25">
      <c r="A383" s="52">
        <v>115</v>
      </c>
      <c r="B383" s="37" t="s">
        <v>59</v>
      </c>
      <c r="C383" s="37" t="s">
        <v>149</v>
      </c>
      <c r="D383" s="58">
        <v>3</v>
      </c>
      <c r="E383" s="53">
        <f t="shared" si="308"/>
        <v>0</v>
      </c>
      <c r="F383" s="53">
        <f t="shared" si="309"/>
        <v>0</v>
      </c>
      <c r="G383" s="53">
        <f t="shared" si="310"/>
        <v>0</v>
      </c>
      <c r="H383" s="53">
        <f t="shared" si="311"/>
        <v>0</v>
      </c>
      <c r="I383" s="53">
        <f t="shared" si="312"/>
        <v>0</v>
      </c>
      <c r="J383" s="53">
        <f t="shared" si="313"/>
        <v>1</v>
      </c>
      <c r="K383" s="53">
        <f t="shared" si="314"/>
        <v>0</v>
      </c>
      <c r="L383" s="53">
        <f t="shared" si="315"/>
        <v>0</v>
      </c>
      <c r="M383" s="53">
        <f t="shared" si="316"/>
        <v>0</v>
      </c>
      <c r="N383" s="53">
        <f t="shared" si="317"/>
        <v>0</v>
      </c>
      <c r="O383" s="53">
        <f t="shared" si="318"/>
        <v>0</v>
      </c>
      <c r="P383" s="53">
        <f t="shared" si="319"/>
        <v>0</v>
      </c>
      <c r="Q383" s="53">
        <f t="shared" si="320"/>
        <v>0</v>
      </c>
      <c r="R383" s="53">
        <f t="shared" si="321"/>
        <v>0</v>
      </c>
      <c r="S383" s="53">
        <f t="shared" si="322"/>
        <v>0</v>
      </c>
      <c r="T383" s="53">
        <f t="shared" si="323"/>
        <v>0</v>
      </c>
      <c r="U383" s="53">
        <f t="shared" si="324"/>
        <v>0</v>
      </c>
      <c r="V383" s="53">
        <f t="shared" si="325"/>
        <v>0</v>
      </c>
      <c r="W383" s="53">
        <f t="shared" si="326"/>
        <v>0</v>
      </c>
      <c r="X383" s="53">
        <f t="shared" si="327"/>
        <v>0</v>
      </c>
      <c r="Y383" s="53">
        <f t="shared" si="328"/>
        <v>0</v>
      </c>
      <c r="Z383" s="53">
        <f t="shared" si="329"/>
        <v>0</v>
      </c>
      <c r="AA383" s="53">
        <f t="shared" si="330"/>
        <v>1</v>
      </c>
      <c r="AB383" s="53">
        <f t="shared" si="331"/>
        <v>0</v>
      </c>
      <c r="AC383" s="53">
        <f t="shared" si="332"/>
        <v>0</v>
      </c>
      <c r="AD383" s="53">
        <f t="shared" si="333"/>
        <v>0</v>
      </c>
      <c r="AE383" s="53">
        <f t="shared" si="334"/>
        <v>0</v>
      </c>
      <c r="AF383" s="53">
        <f t="shared" si="335"/>
        <v>0</v>
      </c>
      <c r="AG383" s="53">
        <f t="shared" si="336"/>
        <v>0</v>
      </c>
      <c r="AH383" s="53">
        <f t="shared" si="337"/>
        <v>0</v>
      </c>
      <c r="AI383" s="53">
        <f t="shared" si="338"/>
        <v>1</v>
      </c>
      <c r="AJ383" s="53">
        <f t="shared" si="339"/>
        <v>1</v>
      </c>
      <c r="AK383" s="53">
        <f t="shared" si="340"/>
        <v>1</v>
      </c>
      <c r="AL383" s="53">
        <f t="shared" si="341"/>
        <v>1</v>
      </c>
      <c r="AM383" s="53">
        <f t="shared" si="342"/>
        <v>0</v>
      </c>
      <c r="AN383" s="53">
        <f t="shared" si="343"/>
        <v>1</v>
      </c>
      <c r="AO383" s="53">
        <f t="shared" si="344"/>
        <v>0</v>
      </c>
      <c r="AP383" s="53">
        <f t="shared" si="345"/>
        <v>0</v>
      </c>
      <c r="AQ383" s="53">
        <f t="shared" si="346"/>
        <v>0</v>
      </c>
      <c r="AR383" s="53">
        <f t="shared" si="347"/>
        <v>0</v>
      </c>
      <c r="AS383" s="53"/>
    </row>
    <row r="384" spans="1:45" s="52" customFormat="1" ht="15" x14ac:dyDescent="0.25">
      <c r="A384" s="52">
        <v>116</v>
      </c>
      <c r="B384" s="37" t="s">
        <v>59</v>
      </c>
      <c r="C384" s="37" t="s">
        <v>150</v>
      </c>
      <c r="D384" s="58">
        <v>3</v>
      </c>
      <c r="E384" s="53">
        <f t="shared" si="308"/>
        <v>0</v>
      </c>
      <c r="F384" s="53">
        <f t="shared" si="309"/>
        <v>0</v>
      </c>
      <c r="G384" s="53">
        <f t="shared" si="310"/>
        <v>0</v>
      </c>
      <c r="H384" s="53">
        <f t="shared" si="311"/>
        <v>0</v>
      </c>
      <c r="I384" s="53">
        <f t="shared" si="312"/>
        <v>0</v>
      </c>
      <c r="J384" s="53">
        <f t="shared" si="313"/>
        <v>1</v>
      </c>
      <c r="K384" s="53">
        <f t="shared" si="314"/>
        <v>0</v>
      </c>
      <c r="L384" s="53">
        <f t="shared" si="315"/>
        <v>0</v>
      </c>
      <c r="M384" s="53">
        <f t="shared" si="316"/>
        <v>0</v>
      </c>
      <c r="N384" s="53">
        <f t="shared" si="317"/>
        <v>0</v>
      </c>
      <c r="O384" s="53">
        <f t="shared" si="318"/>
        <v>1</v>
      </c>
      <c r="P384" s="53">
        <f t="shared" si="319"/>
        <v>0</v>
      </c>
      <c r="Q384" s="53">
        <f t="shared" si="320"/>
        <v>0</v>
      </c>
      <c r="R384" s="53">
        <f t="shared" si="321"/>
        <v>0</v>
      </c>
      <c r="S384" s="53">
        <f t="shared" si="322"/>
        <v>0</v>
      </c>
      <c r="T384" s="53">
        <f t="shared" si="323"/>
        <v>0</v>
      </c>
      <c r="U384" s="53">
        <f t="shared" si="324"/>
        <v>0</v>
      </c>
      <c r="V384" s="53">
        <f t="shared" si="325"/>
        <v>0</v>
      </c>
      <c r="W384" s="53">
        <f t="shared" si="326"/>
        <v>1</v>
      </c>
      <c r="X384" s="53">
        <f t="shared" si="327"/>
        <v>0</v>
      </c>
      <c r="Y384" s="53">
        <f t="shared" si="328"/>
        <v>0</v>
      </c>
      <c r="Z384" s="53">
        <f t="shared" si="329"/>
        <v>0</v>
      </c>
      <c r="AA384" s="53">
        <f t="shared" si="330"/>
        <v>1</v>
      </c>
      <c r="AB384" s="53">
        <f t="shared" si="331"/>
        <v>0</v>
      </c>
      <c r="AC384" s="53">
        <f t="shared" si="332"/>
        <v>0</v>
      </c>
      <c r="AD384" s="53">
        <f t="shared" si="333"/>
        <v>0</v>
      </c>
      <c r="AE384" s="53">
        <f t="shared" si="334"/>
        <v>0</v>
      </c>
      <c r="AF384" s="53">
        <f t="shared" si="335"/>
        <v>0</v>
      </c>
      <c r="AG384" s="53">
        <f t="shared" si="336"/>
        <v>0</v>
      </c>
      <c r="AH384" s="53">
        <f t="shared" si="337"/>
        <v>0</v>
      </c>
      <c r="AI384" s="53">
        <f t="shared" si="338"/>
        <v>1</v>
      </c>
      <c r="AJ384" s="53">
        <f t="shared" si="339"/>
        <v>1</v>
      </c>
      <c r="AK384" s="53">
        <f t="shared" si="340"/>
        <v>1</v>
      </c>
      <c r="AL384" s="53">
        <f t="shared" si="341"/>
        <v>1</v>
      </c>
      <c r="AM384" s="53">
        <f t="shared" si="342"/>
        <v>0</v>
      </c>
      <c r="AN384" s="53">
        <f t="shared" si="343"/>
        <v>1</v>
      </c>
      <c r="AO384" s="53">
        <f t="shared" si="344"/>
        <v>0</v>
      </c>
      <c r="AP384" s="53">
        <f t="shared" si="345"/>
        <v>0</v>
      </c>
      <c r="AQ384" s="53">
        <f t="shared" si="346"/>
        <v>0</v>
      </c>
      <c r="AR384" s="53">
        <f t="shared" si="347"/>
        <v>0</v>
      </c>
      <c r="AS384" s="53"/>
    </row>
    <row r="385" spans="1:52" s="52" customFormat="1" ht="15" x14ac:dyDescent="0.25">
      <c r="A385" s="52">
        <v>117</v>
      </c>
      <c r="B385" s="37" t="s">
        <v>59</v>
      </c>
      <c r="C385" s="37" t="s">
        <v>151</v>
      </c>
      <c r="D385" s="58">
        <v>3</v>
      </c>
      <c r="E385" s="53">
        <f t="shared" si="308"/>
        <v>0</v>
      </c>
      <c r="F385" s="53">
        <f t="shared" si="309"/>
        <v>0</v>
      </c>
      <c r="G385" s="53">
        <f t="shared" si="310"/>
        <v>0</v>
      </c>
      <c r="H385" s="53">
        <f t="shared" si="311"/>
        <v>0</v>
      </c>
      <c r="I385" s="53">
        <f t="shared" si="312"/>
        <v>0</v>
      </c>
      <c r="J385" s="53">
        <f t="shared" si="313"/>
        <v>1</v>
      </c>
      <c r="K385" s="53">
        <f t="shared" si="314"/>
        <v>0</v>
      </c>
      <c r="L385" s="53">
        <f t="shared" si="315"/>
        <v>0</v>
      </c>
      <c r="M385" s="53">
        <f t="shared" si="316"/>
        <v>0</v>
      </c>
      <c r="N385" s="53">
        <f t="shared" si="317"/>
        <v>0</v>
      </c>
      <c r="O385" s="53">
        <f t="shared" si="318"/>
        <v>1</v>
      </c>
      <c r="P385" s="53">
        <f t="shared" si="319"/>
        <v>1</v>
      </c>
      <c r="Q385" s="53">
        <f t="shared" si="320"/>
        <v>0</v>
      </c>
      <c r="R385" s="53">
        <f t="shared" si="321"/>
        <v>0</v>
      </c>
      <c r="S385" s="53">
        <f t="shared" si="322"/>
        <v>0</v>
      </c>
      <c r="T385" s="53">
        <f t="shared" si="323"/>
        <v>0</v>
      </c>
      <c r="U385" s="53">
        <f t="shared" si="324"/>
        <v>0</v>
      </c>
      <c r="V385" s="53">
        <f t="shared" si="325"/>
        <v>0</v>
      </c>
      <c r="W385" s="53">
        <f t="shared" si="326"/>
        <v>0</v>
      </c>
      <c r="X385" s="53">
        <f t="shared" si="327"/>
        <v>0</v>
      </c>
      <c r="Y385" s="53">
        <f t="shared" si="328"/>
        <v>0</v>
      </c>
      <c r="Z385" s="53">
        <f t="shared" si="329"/>
        <v>0</v>
      </c>
      <c r="AA385" s="53">
        <f t="shared" si="330"/>
        <v>1</v>
      </c>
      <c r="AB385" s="53">
        <f t="shared" si="331"/>
        <v>0</v>
      </c>
      <c r="AC385" s="53">
        <f t="shared" si="332"/>
        <v>0</v>
      </c>
      <c r="AD385" s="53">
        <f t="shared" si="333"/>
        <v>0</v>
      </c>
      <c r="AE385" s="53">
        <f t="shared" si="334"/>
        <v>0</v>
      </c>
      <c r="AF385" s="53">
        <f t="shared" si="335"/>
        <v>0</v>
      </c>
      <c r="AG385" s="53">
        <f t="shared" si="336"/>
        <v>0</v>
      </c>
      <c r="AH385" s="53">
        <f t="shared" si="337"/>
        <v>0</v>
      </c>
      <c r="AI385" s="53">
        <f t="shared" si="338"/>
        <v>0</v>
      </c>
      <c r="AJ385" s="53">
        <f t="shared" si="339"/>
        <v>1</v>
      </c>
      <c r="AK385" s="53">
        <f t="shared" si="340"/>
        <v>1</v>
      </c>
      <c r="AL385" s="53">
        <f t="shared" si="341"/>
        <v>1</v>
      </c>
      <c r="AM385" s="53">
        <f t="shared" si="342"/>
        <v>0</v>
      </c>
      <c r="AN385" s="53">
        <f t="shared" si="343"/>
        <v>1</v>
      </c>
      <c r="AO385" s="53">
        <f t="shared" si="344"/>
        <v>0</v>
      </c>
      <c r="AP385" s="53">
        <f t="shared" si="345"/>
        <v>0</v>
      </c>
      <c r="AQ385" s="53">
        <f t="shared" si="346"/>
        <v>0</v>
      </c>
      <c r="AR385" s="53">
        <f t="shared" si="347"/>
        <v>0</v>
      </c>
      <c r="AS385" s="53"/>
    </row>
    <row r="386" spans="1:52" s="52" customFormat="1" ht="15" x14ac:dyDescent="0.25">
      <c r="A386" s="52">
        <v>118</v>
      </c>
      <c r="B386" s="37" t="s">
        <v>59</v>
      </c>
      <c r="C386" s="37" t="s">
        <v>152</v>
      </c>
      <c r="D386" s="58">
        <v>3</v>
      </c>
      <c r="E386" s="53">
        <f t="shared" si="308"/>
        <v>0</v>
      </c>
      <c r="F386" s="53">
        <f t="shared" si="309"/>
        <v>0</v>
      </c>
      <c r="G386" s="53">
        <f t="shared" si="310"/>
        <v>0</v>
      </c>
      <c r="H386" s="53">
        <f t="shared" si="311"/>
        <v>0</v>
      </c>
      <c r="I386" s="53">
        <f t="shared" si="312"/>
        <v>0</v>
      </c>
      <c r="J386" s="53">
        <f t="shared" si="313"/>
        <v>1</v>
      </c>
      <c r="K386" s="53">
        <f t="shared" si="314"/>
        <v>0</v>
      </c>
      <c r="L386" s="53">
        <f t="shared" si="315"/>
        <v>0</v>
      </c>
      <c r="M386" s="53">
        <f t="shared" si="316"/>
        <v>0</v>
      </c>
      <c r="N386" s="53">
        <f t="shared" si="317"/>
        <v>0</v>
      </c>
      <c r="O386" s="53">
        <f t="shared" si="318"/>
        <v>1</v>
      </c>
      <c r="P386" s="53">
        <f t="shared" si="319"/>
        <v>1</v>
      </c>
      <c r="Q386" s="53">
        <f t="shared" si="320"/>
        <v>0</v>
      </c>
      <c r="R386" s="53">
        <f t="shared" si="321"/>
        <v>0</v>
      </c>
      <c r="S386" s="53">
        <f t="shared" si="322"/>
        <v>0</v>
      </c>
      <c r="T386" s="53">
        <f t="shared" si="323"/>
        <v>0</v>
      </c>
      <c r="U386" s="53">
        <f t="shared" si="324"/>
        <v>0</v>
      </c>
      <c r="V386" s="53">
        <f t="shared" si="325"/>
        <v>0</v>
      </c>
      <c r="W386" s="53">
        <f t="shared" si="326"/>
        <v>0</v>
      </c>
      <c r="X386" s="53">
        <f t="shared" si="327"/>
        <v>0</v>
      </c>
      <c r="Y386" s="53">
        <f t="shared" si="328"/>
        <v>0</v>
      </c>
      <c r="Z386" s="53">
        <f t="shared" si="329"/>
        <v>0</v>
      </c>
      <c r="AA386" s="53">
        <f t="shared" si="330"/>
        <v>1</v>
      </c>
      <c r="AB386" s="53">
        <f t="shared" si="331"/>
        <v>0</v>
      </c>
      <c r="AC386" s="53">
        <f t="shared" si="332"/>
        <v>0</v>
      </c>
      <c r="AD386" s="53">
        <f t="shared" si="333"/>
        <v>0</v>
      </c>
      <c r="AE386" s="53">
        <f t="shared" si="334"/>
        <v>1</v>
      </c>
      <c r="AF386" s="53">
        <f t="shared" si="335"/>
        <v>0</v>
      </c>
      <c r="AG386" s="53">
        <f t="shared" si="336"/>
        <v>0</v>
      </c>
      <c r="AH386" s="53">
        <f t="shared" si="337"/>
        <v>0</v>
      </c>
      <c r="AI386" s="53">
        <f t="shared" si="338"/>
        <v>1</v>
      </c>
      <c r="AJ386" s="53">
        <f t="shared" si="339"/>
        <v>1</v>
      </c>
      <c r="AK386" s="53">
        <f t="shared" si="340"/>
        <v>1</v>
      </c>
      <c r="AL386" s="53">
        <f t="shared" si="341"/>
        <v>1</v>
      </c>
      <c r="AM386" s="53">
        <f t="shared" si="342"/>
        <v>0</v>
      </c>
      <c r="AN386" s="53">
        <f t="shared" si="343"/>
        <v>1</v>
      </c>
      <c r="AO386" s="53">
        <f t="shared" si="344"/>
        <v>0</v>
      </c>
      <c r="AP386" s="53">
        <f t="shared" si="345"/>
        <v>0</v>
      </c>
      <c r="AQ386" s="53">
        <f t="shared" si="346"/>
        <v>0</v>
      </c>
      <c r="AR386" s="53">
        <f t="shared" si="347"/>
        <v>0</v>
      </c>
      <c r="AS386" s="53"/>
    </row>
    <row r="387" spans="1:52" s="52" customFormat="1" ht="15" x14ac:dyDescent="0.25">
      <c r="A387" s="52">
        <v>119</v>
      </c>
      <c r="B387" s="37" t="s">
        <v>50</v>
      </c>
      <c r="C387" s="37" t="s">
        <v>153</v>
      </c>
      <c r="D387" s="58">
        <v>3</v>
      </c>
      <c r="E387" s="53">
        <f t="shared" si="308"/>
        <v>0</v>
      </c>
      <c r="F387" s="53">
        <f t="shared" si="309"/>
        <v>0</v>
      </c>
      <c r="G387" s="53">
        <f t="shared" si="310"/>
        <v>0</v>
      </c>
      <c r="H387" s="53">
        <f t="shared" si="311"/>
        <v>0</v>
      </c>
      <c r="I387" s="53">
        <f t="shared" si="312"/>
        <v>0</v>
      </c>
      <c r="J387" s="53">
        <f t="shared" si="313"/>
        <v>1</v>
      </c>
      <c r="K387" s="53">
        <f t="shared" si="314"/>
        <v>0</v>
      </c>
      <c r="L387" s="53">
        <f t="shared" si="315"/>
        <v>0</v>
      </c>
      <c r="M387" s="53">
        <f t="shared" si="316"/>
        <v>0</v>
      </c>
      <c r="N387" s="53">
        <f t="shared" si="317"/>
        <v>0</v>
      </c>
      <c r="O387" s="53">
        <f t="shared" si="318"/>
        <v>1</v>
      </c>
      <c r="P387" s="53">
        <f t="shared" si="319"/>
        <v>1</v>
      </c>
      <c r="Q387" s="53">
        <f t="shared" si="320"/>
        <v>0</v>
      </c>
      <c r="R387" s="53">
        <f t="shared" si="321"/>
        <v>0</v>
      </c>
      <c r="S387" s="53">
        <f t="shared" si="322"/>
        <v>0</v>
      </c>
      <c r="T387" s="53">
        <f t="shared" si="323"/>
        <v>0</v>
      </c>
      <c r="U387" s="53">
        <f t="shared" si="324"/>
        <v>0</v>
      </c>
      <c r="V387" s="53">
        <f t="shared" si="325"/>
        <v>0</v>
      </c>
      <c r="W387" s="53">
        <f t="shared" si="326"/>
        <v>1</v>
      </c>
      <c r="X387" s="53">
        <f t="shared" si="327"/>
        <v>0</v>
      </c>
      <c r="Y387" s="53">
        <f t="shared" si="328"/>
        <v>0</v>
      </c>
      <c r="Z387" s="53">
        <f t="shared" si="329"/>
        <v>0</v>
      </c>
      <c r="AA387" s="53">
        <f t="shared" si="330"/>
        <v>1</v>
      </c>
      <c r="AB387" s="53">
        <f t="shared" si="331"/>
        <v>0</v>
      </c>
      <c r="AC387" s="53">
        <f t="shared" si="332"/>
        <v>0</v>
      </c>
      <c r="AD387" s="53">
        <f t="shared" si="333"/>
        <v>0</v>
      </c>
      <c r="AE387" s="53">
        <f t="shared" si="334"/>
        <v>0</v>
      </c>
      <c r="AF387" s="53">
        <f t="shared" si="335"/>
        <v>0</v>
      </c>
      <c r="AG387" s="53">
        <f t="shared" si="336"/>
        <v>0</v>
      </c>
      <c r="AH387" s="53">
        <f t="shared" si="337"/>
        <v>0</v>
      </c>
      <c r="AI387" s="53">
        <f t="shared" si="338"/>
        <v>1</v>
      </c>
      <c r="AJ387" s="53">
        <f t="shared" si="339"/>
        <v>1</v>
      </c>
      <c r="AK387" s="53">
        <f t="shared" si="340"/>
        <v>1</v>
      </c>
      <c r="AL387" s="53">
        <f t="shared" si="341"/>
        <v>1</v>
      </c>
      <c r="AM387" s="53">
        <f t="shared" si="342"/>
        <v>0</v>
      </c>
      <c r="AN387" s="53">
        <f t="shared" si="343"/>
        <v>0</v>
      </c>
      <c r="AO387" s="53">
        <f t="shared" si="344"/>
        <v>0</v>
      </c>
      <c r="AP387" s="53">
        <f t="shared" si="345"/>
        <v>0</v>
      </c>
      <c r="AQ387" s="53">
        <f t="shared" si="346"/>
        <v>0</v>
      </c>
      <c r="AR387" s="53">
        <f t="shared" si="347"/>
        <v>0</v>
      </c>
      <c r="AS387" s="53"/>
    </row>
    <row r="388" spans="1:52" s="52" customFormat="1" ht="15" x14ac:dyDescent="0.25">
      <c r="A388" s="52">
        <v>120</v>
      </c>
      <c r="B388" s="37" t="s">
        <v>47</v>
      </c>
      <c r="C388" s="37" t="s">
        <v>154</v>
      </c>
      <c r="D388" s="58">
        <v>3</v>
      </c>
      <c r="E388" s="53">
        <f t="shared" si="308"/>
        <v>0</v>
      </c>
      <c r="F388" s="53">
        <f t="shared" si="309"/>
        <v>0</v>
      </c>
      <c r="G388" s="53">
        <f t="shared" si="310"/>
        <v>0</v>
      </c>
      <c r="H388" s="53">
        <f t="shared" si="311"/>
        <v>0</v>
      </c>
      <c r="I388" s="53">
        <f t="shared" si="312"/>
        <v>0</v>
      </c>
      <c r="J388" s="53">
        <f t="shared" si="313"/>
        <v>1</v>
      </c>
      <c r="K388" s="53">
        <f t="shared" si="314"/>
        <v>0</v>
      </c>
      <c r="L388" s="53">
        <f t="shared" si="315"/>
        <v>0</v>
      </c>
      <c r="M388" s="53">
        <f t="shared" si="316"/>
        <v>0</v>
      </c>
      <c r="N388" s="53">
        <f t="shared" si="317"/>
        <v>0</v>
      </c>
      <c r="O388" s="53">
        <f t="shared" si="318"/>
        <v>0</v>
      </c>
      <c r="P388" s="53">
        <f t="shared" si="319"/>
        <v>1</v>
      </c>
      <c r="Q388" s="53">
        <f t="shared" si="320"/>
        <v>0</v>
      </c>
      <c r="R388" s="53">
        <f t="shared" si="321"/>
        <v>0</v>
      </c>
      <c r="S388" s="53">
        <f t="shared" si="322"/>
        <v>0</v>
      </c>
      <c r="T388" s="53">
        <f t="shared" si="323"/>
        <v>0</v>
      </c>
      <c r="U388" s="53">
        <f t="shared" si="324"/>
        <v>0</v>
      </c>
      <c r="V388" s="53">
        <f t="shared" si="325"/>
        <v>0</v>
      </c>
      <c r="W388" s="53">
        <f t="shared" si="326"/>
        <v>0</v>
      </c>
      <c r="X388" s="53">
        <f t="shared" si="327"/>
        <v>0</v>
      </c>
      <c r="Y388" s="53">
        <f t="shared" si="328"/>
        <v>0</v>
      </c>
      <c r="Z388" s="53">
        <f t="shared" si="329"/>
        <v>0</v>
      </c>
      <c r="AA388" s="53">
        <f t="shared" si="330"/>
        <v>1</v>
      </c>
      <c r="AB388" s="53">
        <f t="shared" si="331"/>
        <v>0</v>
      </c>
      <c r="AC388" s="53">
        <f t="shared" si="332"/>
        <v>0</v>
      </c>
      <c r="AD388" s="53">
        <f t="shared" si="333"/>
        <v>0</v>
      </c>
      <c r="AE388" s="53">
        <f t="shared" si="334"/>
        <v>0</v>
      </c>
      <c r="AF388" s="53">
        <f t="shared" si="335"/>
        <v>0</v>
      </c>
      <c r="AG388" s="53">
        <f t="shared" si="336"/>
        <v>0</v>
      </c>
      <c r="AH388" s="53">
        <f t="shared" si="337"/>
        <v>0</v>
      </c>
      <c r="AI388" s="53">
        <f t="shared" si="338"/>
        <v>1</v>
      </c>
      <c r="AJ388" s="53">
        <f t="shared" si="339"/>
        <v>1</v>
      </c>
      <c r="AK388" s="53">
        <f t="shared" si="340"/>
        <v>1</v>
      </c>
      <c r="AL388" s="53">
        <f t="shared" si="341"/>
        <v>0</v>
      </c>
      <c r="AM388" s="53">
        <f t="shared" si="342"/>
        <v>0</v>
      </c>
      <c r="AN388" s="53">
        <f t="shared" si="343"/>
        <v>1</v>
      </c>
      <c r="AO388" s="53">
        <f t="shared" si="344"/>
        <v>0</v>
      </c>
      <c r="AP388" s="53">
        <f t="shared" si="345"/>
        <v>0</v>
      </c>
      <c r="AQ388" s="53">
        <f t="shared" si="346"/>
        <v>0</v>
      </c>
      <c r="AR388" s="53">
        <f t="shared" si="347"/>
        <v>0</v>
      </c>
      <c r="AS388" s="53"/>
    </row>
    <row r="389" spans="1:52" s="52" customFormat="1" ht="15" x14ac:dyDescent="0.25">
      <c r="A389" s="52">
        <v>121</v>
      </c>
      <c r="B389" s="37" t="s">
        <v>50</v>
      </c>
      <c r="C389" s="37" t="s">
        <v>155</v>
      </c>
      <c r="D389" s="58">
        <v>3</v>
      </c>
      <c r="E389" s="53">
        <f t="shared" si="308"/>
        <v>0</v>
      </c>
      <c r="F389" s="53">
        <f t="shared" si="309"/>
        <v>0</v>
      </c>
      <c r="G389" s="53">
        <f t="shared" si="310"/>
        <v>0</v>
      </c>
      <c r="H389" s="53">
        <f t="shared" si="311"/>
        <v>0</v>
      </c>
      <c r="I389" s="53">
        <f t="shared" si="312"/>
        <v>0</v>
      </c>
      <c r="J389" s="53">
        <f t="shared" si="313"/>
        <v>1</v>
      </c>
      <c r="K389" s="53">
        <f t="shared" si="314"/>
        <v>0</v>
      </c>
      <c r="L389" s="53">
        <f t="shared" si="315"/>
        <v>0</v>
      </c>
      <c r="M389" s="53">
        <f t="shared" si="316"/>
        <v>0</v>
      </c>
      <c r="N389" s="53">
        <f t="shared" si="317"/>
        <v>0</v>
      </c>
      <c r="O389" s="53">
        <f t="shared" si="318"/>
        <v>1</v>
      </c>
      <c r="P389" s="53">
        <f t="shared" si="319"/>
        <v>1</v>
      </c>
      <c r="Q389" s="53">
        <f t="shared" si="320"/>
        <v>0</v>
      </c>
      <c r="R389" s="53">
        <f t="shared" si="321"/>
        <v>0</v>
      </c>
      <c r="S389" s="53">
        <f t="shared" si="322"/>
        <v>0</v>
      </c>
      <c r="T389" s="53">
        <f t="shared" si="323"/>
        <v>0</v>
      </c>
      <c r="U389" s="53">
        <f t="shared" si="324"/>
        <v>0</v>
      </c>
      <c r="V389" s="53">
        <f t="shared" si="325"/>
        <v>1</v>
      </c>
      <c r="W389" s="53">
        <f t="shared" si="326"/>
        <v>0</v>
      </c>
      <c r="X389" s="53">
        <f t="shared" si="327"/>
        <v>0</v>
      </c>
      <c r="Y389" s="53">
        <f t="shared" si="328"/>
        <v>0</v>
      </c>
      <c r="Z389" s="53">
        <f t="shared" si="329"/>
        <v>1</v>
      </c>
      <c r="AA389" s="53">
        <f t="shared" si="330"/>
        <v>1</v>
      </c>
      <c r="AB389" s="53">
        <f t="shared" si="331"/>
        <v>0</v>
      </c>
      <c r="AC389" s="53">
        <f t="shared" si="332"/>
        <v>0</v>
      </c>
      <c r="AD389" s="53">
        <f t="shared" si="333"/>
        <v>0</v>
      </c>
      <c r="AE389" s="53">
        <f t="shared" si="334"/>
        <v>0</v>
      </c>
      <c r="AF389" s="53">
        <f t="shared" si="335"/>
        <v>0</v>
      </c>
      <c r="AG389" s="53">
        <f t="shared" si="336"/>
        <v>1</v>
      </c>
      <c r="AH389" s="53">
        <f t="shared" si="337"/>
        <v>0</v>
      </c>
      <c r="AI389" s="53">
        <f t="shared" si="338"/>
        <v>1</v>
      </c>
      <c r="AJ389" s="53">
        <f t="shared" si="339"/>
        <v>1</v>
      </c>
      <c r="AK389" s="53">
        <f t="shared" si="340"/>
        <v>0</v>
      </c>
      <c r="AL389" s="53">
        <f t="shared" si="341"/>
        <v>0</v>
      </c>
      <c r="AM389" s="53">
        <f t="shared" si="342"/>
        <v>0</v>
      </c>
      <c r="AN389" s="53">
        <f t="shared" si="343"/>
        <v>0</v>
      </c>
      <c r="AO389" s="53">
        <f t="shared" si="344"/>
        <v>0</v>
      </c>
      <c r="AP389" s="53">
        <f t="shared" si="345"/>
        <v>0</v>
      </c>
      <c r="AQ389" s="53">
        <f t="shared" si="346"/>
        <v>0</v>
      </c>
      <c r="AR389" s="53">
        <f t="shared" si="347"/>
        <v>0</v>
      </c>
      <c r="AS389" s="53"/>
    </row>
    <row r="390" spans="1:52" s="52" customFormat="1" ht="15" x14ac:dyDescent="0.25">
      <c r="A390" s="52">
        <v>122</v>
      </c>
      <c r="B390" s="37" t="s">
        <v>48</v>
      </c>
      <c r="C390" s="37" t="s">
        <v>156</v>
      </c>
      <c r="D390" s="58">
        <v>3</v>
      </c>
      <c r="E390" s="53">
        <f t="shared" si="308"/>
        <v>0</v>
      </c>
      <c r="F390" s="53">
        <f t="shared" si="309"/>
        <v>0</v>
      </c>
      <c r="G390" s="53">
        <f t="shared" si="310"/>
        <v>0</v>
      </c>
      <c r="H390" s="53">
        <f t="shared" si="311"/>
        <v>0</v>
      </c>
      <c r="I390" s="53">
        <f t="shared" si="312"/>
        <v>0</v>
      </c>
      <c r="J390" s="53">
        <f t="shared" si="313"/>
        <v>1</v>
      </c>
      <c r="K390" s="53">
        <f t="shared" si="314"/>
        <v>0</v>
      </c>
      <c r="L390" s="53">
        <f t="shared" si="315"/>
        <v>0</v>
      </c>
      <c r="M390" s="53">
        <f t="shared" si="316"/>
        <v>0</v>
      </c>
      <c r="N390" s="53">
        <f t="shared" si="317"/>
        <v>0</v>
      </c>
      <c r="O390" s="53">
        <f t="shared" si="318"/>
        <v>1</v>
      </c>
      <c r="P390" s="53">
        <f t="shared" si="319"/>
        <v>1</v>
      </c>
      <c r="Q390" s="53">
        <f t="shared" si="320"/>
        <v>0</v>
      </c>
      <c r="R390" s="53">
        <f t="shared" si="321"/>
        <v>0</v>
      </c>
      <c r="S390" s="53">
        <f t="shared" si="322"/>
        <v>0</v>
      </c>
      <c r="T390" s="53">
        <f t="shared" si="323"/>
        <v>0</v>
      </c>
      <c r="U390" s="53">
        <f t="shared" si="324"/>
        <v>0</v>
      </c>
      <c r="V390" s="53">
        <f t="shared" si="325"/>
        <v>0</v>
      </c>
      <c r="W390" s="53">
        <f t="shared" si="326"/>
        <v>0</v>
      </c>
      <c r="X390" s="53">
        <f t="shared" si="327"/>
        <v>0</v>
      </c>
      <c r="Y390" s="53">
        <f t="shared" si="328"/>
        <v>0</v>
      </c>
      <c r="Z390" s="53">
        <f t="shared" si="329"/>
        <v>0</v>
      </c>
      <c r="AA390" s="53">
        <f t="shared" si="330"/>
        <v>1</v>
      </c>
      <c r="AB390" s="53">
        <f t="shared" si="331"/>
        <v>0</v>
      </c>
      <c r="AC390" s="53">
        <f t="shared" si="332"/>
        <v>0</v>
      </c>
      <c r="AD390" s="53">
        <f t="shared" si="333"/>
        <v>0</v>
      </c>
      <c r="AE390" s="53">
        <f t="shared" si="334"/>
        <v>0</v>
      </c>
      <c r="AF390" s="53">
        <f t="shared" si="335"/>
        <v>0</v>
      </c>
      <c r="AG390" s="53">
        <f t="shared" si="336"/>
        <v>0</v>
      </c>
      <c r="AH390" s="53">
        <f t="shared" si="337"/>
        <v>0</v>
      </c>
      <c r="AI390" s="53">
        <f t="shared" si="338"/>
        <v>1</v>
      </c>
      <c r="AJ390" s="53">
        <f t="shared" si="339"/>
        <v>1</v>
      </c>
      <c r="AK390" s="53">
        <f t="shared" si="340"/>
        <v>1</v>
      </c>
      <c r="AL390" s="53">
        <f t="shared" si="341"/>
        <v>0</v>
      </c>
      <c r="AM390" s="53">
        <f t="shared" si="342"/>
        <v>0</v>
      </c>
      <c r="AN390" s="53">
        <f t="shared" si="343"/>
        <v>0</v>
      </c>
      <c r="AO390" s="53">
        <f t="shared" si="344"/>
        <v>0</v>
      </c>
      <c r="AP390" s="53">
        <f t="shared" si="345"/>
        <v>0</v>
      </c>
      <c r="AQ390" s="53">
        <f t="shared" si="346"/>
        <v>0</v>
      </c>
      <c r="AR390" s="53">
        <f t="shared" si="347"/>
        <v>0</v>
      </c>
      <c r="AS390" s="53"/>
    </row>
    <row r="391" spans="1:52" s="52" customFormat="1" ht="15" x14ac:dyDescent="0.25">
      <c r="A391" s="52">
        <v>123</v>
      </c>
      <c r="B391" s="37" t="s">
        <v>48</v>
      </c>
      <c r="C391" s="37" t="s">
        <v>157</v>
      </c>
      <c r="D391" s="58">
        <v>3</v>
      </c>
      <c r="E391" s="53">
        <f t="shared" si="308"/>
        <v>0</v>
      </c>
      <c r="F391" s="53">
        <f t="shared" si="309"/>
        <v>0</v>
      </c>
      <c r="G391" s="53">
        <f t="shared" si="310"/>
        <v>0</v>
      </c>
      <c r="H391" s="53">
        <f t="shared" si="311"/>
        <v>0</v>
      </c>
      <c r="I391" s="53">
        <f t="shared" si="312"/>
        <v>0</v>
      </c>
      <c r="J391" s="53">
        <f t="shared" si="313"/>
        <v>1</v>
      </c>
      <c r="K391" s="53">
        <f t="shared" si="314"/>
        <v>0</v>
      </c>
      <c r="L391" s="53">
        <f t="shared" si="315"/>
        <v>0</v>
      </c>
      <c r="M391" s="53">
        <f t="shared" si="316"/>
        <v>0</v>
      </c>
      <c r="N391" s="53">
        <f t="shared" si="317"/>
        <v>0</v>
      </c>
      <c r="O391" s="53">
        <f t="shared" si="318"/>
        <v>1</v>
      </c>
      <c r="P391" s="53">
        <f t="shared" si="319"/>
        <v>1</v>
      </c>
      <c r="Q391" s="53">
        <f t="shared" si="320"/>
        <v>0</v>
      </c>
      <c r="R391" s="53">
        <f t="shared" si="321"/>
        <v>0</v>
      </c>
      <c r="S391" s="53">
        <f t="shared" si="322"/>
        <v>0</v>
      </c>
      <c r="T391" s="53">
        <f t="shared" si="323"/>
        <v>0</v>
      </c>
      <c r="U391" s="53">
        <f t="shared" si="324"/>
        <v>0</v>
      </c>
      <c r="V391" s="53">
        <f t="shared" si="325"/>
        <v>0</v>
      </c>
      <c r="W391" s="53">
        <f t="shared" si="326"/>
        <v>0</v>
      </c>
      <c r="X391" s="53">
        <f t="shared" si="327"/>
        <v>0</v>
      </c>
      <c r="Y391" s="53">
        <f t="shared" si="328"/>
        <v>0</v>
      </c>
      <c r="Z391" s="53">
        <f t="shared" si="329"/>
        <v>0</v>
      </c>
      <c r="AA391" s="53">
        <f t="shared" si="330"/>
        <v>1</v>
      </c>
      <c r="AB391" s="53">
        <f t="shared" si="331"/>
        <v>0</v>
      </c>
      <c r="AC391" s="53">
        <f t="shared" si="332"/>
        <v>0</v>
      </c>
      <c r="AD391" s="53">
        <f t="shared" si="333"/>
        <v>0</v>
      </c>
      <c r="AE391" s="53">
        <f t="shared" si="334"/>
        <v>0</v>
      </c>
      <c r="AF391" s="53">
        <f t="shared" si="335"/>
        <v>0</v>
      </c>
      <c r="AG391" s="53">
        <f t="shared" si="336"/>
        <v>1</v>
      </c>
      <c r="AH391" s="53">
        <f t="shared" si="337"/>
        <v>0</v>
      </c>
      <c r="AI391" s="53">
        <f t="shared" si="338"/>
        <v>1</v>
      </c>
      <c r="AJ391" s="53">
        <f t="shared" si="339"/>
        <v>0</v>
      </c>
      <c r="AK391" s="53">
        <f t="shared" si="340"/>
        <v>0</v>
      </c>
      <c r="AL391" s="53">
        <f t="shared" si="341"/>
        <v>0</v>
      </c>
      <c r="AM391" s="53">
        <f t="shared" si="342"/>
        <v>0</v>
      </c>
      <c r="AN391" s="53">
        <f t="shared" si="343"/>
        <v>1</v>
      </c>
      <c r="AO391" s="53">
        <f t="shared" si="344"/>
        <v>0</v>
      </c>
      <c r="AP391" s="53">
        <f t="shared" si="345"/>
        <v>0</v>
      </c>
      <c r="AQ391" s="53">
        <f t="shared" si="346"/>
        <v>0</v>
      </c>
      <c r="AR391" s="53">
        <f t="shared" si="347"/>
        <v>0</v>
      </c>
      <c r="AS391" s="53"/>
    </row>
    <row r="392" spans="1:52" s="52" customFormat="1" ht="15" x14ac:dyDescent="0.25">
      <c r="A392" s="52">
        <v>124</v>
      </c>
      <c r="B392" s="37" t="s">
        <v>59</v>
      </c>
      <c r="C392" s="37" t="s">
        <v>118</v>
      </c>
      <c r="D392" s="58">
        <v>3</v>
      </c>
      <c r="E392" s="53">
        <f t="shared" si="308"/>
        <v>0</v>
      </c>
      <c r="F392" s="53">
        <f t="shared" si="309"/>
        <v>0</v>
      </c>
      <c r="G392" s="53">
        <f t="shared" si="310"/>
        <v>0</v>
      </c>
      <c r="H392" s="53">
        <f t="shared" si="311"/>
        <v>0</v>
      </c>
      <c r="I392" s="53">
        <f t="shared" si="312"/>
        <v>0</v>
      </c>
      <c r="J392" s="53">
        <f t="shared" si="313"/>
        <v>1</v>
      </c>
      <c r="K392" s="53">
        <f t="shared" si="314"/>
        <v>0</v>
      </c>
      <c r="L392" s="53">
        <f t="shared" si="315"/>
        <v>0</v>
      </c>
      <c r="M392" s="53">
        <f t="shared" si="316"/>
        <v>1</v>
      </c>
      <c r="N392" s="53">
        <f t="shared" si="317"/>
        <v>0</v>
      </c>
      <c r="O392" s="53">
        <f t="shared" si="318"/>
        <v>1</v>
      </c>
      <c r="P392" s="53">
        <f t="shared" si="319"/>
        <v>1</v>
      </c>
      <c r="Q392" s="53">
        <f t="shared" si="320"/>
        <v>0</v>
      </c>
      <c r="R392" s="53">
        <f t="shared" si="321"/>
        <v>1</v>
      </c>
      <c r="S392" s="53">
        <f t="shared" si="322"/>
        <v>0</v>
      </c>
      <c r="T392" s="53">
        <f t="shared" si="323"/>
        <v>0</v>
      </c>
      <c r="U392" s="53">
        <f t="shared" si="324"/>
        <v>0</v>
      </c>
      <c r="V392" s="53">
        <f t="shared" si="325"/>
        <v>0</v>
      </c>
      <c r="W392" s="53">
        <f t="shared" si="326"/>
        <v>0</v>
      </c>
      <c r="X392" s="53">
        <f t="shared" si="327"/>
        <v>0</v>
      </c>
      <c r="Y392" s="53">
        <f t="shared" si="328"/>
        <v>0</v>
      </c>
      <c r="Z392" s="53">
        <f t="shared" si="329"/>
        <v>0</v>
      </c>
      <c r="AA392" s="53">
        <f t="shared" si="330"/>
        <v>1</v>
      </c>
      <c r="AB392" s="53">
        <f t="shared" si="331"/>
        <v>0</v>
      </c>
      <c r="AC392" s="53">
        <f t="shared" si="332"/>
        <v>0</v>
      </c>
      <c r="AD392" s="53">
        <f t="shared" si="333"/>
        <v>0</v>
      </c>
      <c r="AE392" s="53">
        <f t="shared" si="334"/>
        <v>0</v>
      </c>
      <c r="AF392" s="53">
        <f t="shared" si="335"/>
        <v>0</v>
      </c>
      <c r="AG392" s="53">
        <f t="shared" si="336"/>
        <v>0</v>
      </c>
      <c r="AH392" s="53">
        <f t="shared" si="337"/>
        <v>0</v>
      </c>
      <c r="AI392" s="53">
        <f t="shared" si="338"/>
        <v>1</v>
      </c>
      <c r="AJ392" s="53">
        <f t="shared" si="339"/>
        <v>1</v>
      </c>
      <c r="AK392" s="53">
        <f t="shared" si="340"/>
        <v>0</v>
      </c>
      <c r="AL392" s="53">
        <f t="shared" si="341"/>
        <v>0</v>
      </c>
      <c r="AM392" s="53">
        <f t="shared" si="342"/>
        <v>0</v>
      </c>
      <c r="AN392" s="53">
        <f t="shared" si="343"/>
        <v>0</v>
      </c>
      <c r="AO392" s="53">
        <f t="shared" si="344"/>
        <v>0</v>
      </c>
      <c r="AP392" s="53">
        <f t="shared" si="345"/>
        <v>0</v>
      </c>
      <c r="AQ392" s="53">
        <f t="shared" si="346"/>
        <v>0</v>
      </c>
      <c r="AR392" s="53">
        <f t="shared" si="347"/>
        <v>0</v>
      </c>
      <c r="AS392" s="53"/>
    </row>
    <row r="393" spans="1:52" s="52" customFormat="1" ht="15" x14ac:dyDescent="0.25">
      <c r="A393" s="52">
        <v>125</v>
      </c>
      <c r="B393" s="37" t="s">
        <v>48</v>
      </c>
      <c r="C393" s="37" t="s">
        <v>158</v>
      </c>
      <c r="D393" s="58">
        <v>3</v>
      </c>
      <c r="E393" s="53">
        <f t="shared" si="308"/>
        <v>0</v>
      </c>
      <c r="F393" s="53">
        <f t="shared" si="309"/>
        <v>0</v>
      </c>
      <c r="G393" s="53">
        <f t="shared" si="310"/>
        <v>0</v>
      </c>
      <c r="H393" s="53">
        <f t="shared" si="311"/>
        <v>0</v>
      </c>
      <c r="I393" s="53">
        <f t="shared" si="312"/>
        <v>0</v>
      </c>
      <c r="J393" s="53">
        <f t="shared" si="313"/>
        <v>1</v>
      </c>
      <c r="K393" s="53">
        <f t="shared" si="314"/>
        <v>0</v>
      </c>
      <c r="L393" s="53">
        <f t="shared" si="315"/>
        <v>0</v>
      </c>
      <c r="M393" s="53">
        <f t="shared" si="316"/>
        <v>0</v>
      </c>
      <c r="N393" s="53">
        <f t="shared" si="317"/>
        <v>0</v>
      </c>
      <c r="O393" s="53">
        <f t="shared" si="318"/>
        <v>0</v>
      </c>
      <c r="P393" s="53">
        <f t="shared" si="319"/>
        <v>1</v>
      </c>
      <c r="Q393" s="53">
        <f t="shared" si="320"/>
        <v>0</v>
      </c>
      <c r="R393" s="53">
        <f t="shared" si="321"/>
        <v>0</v>
      </c>
      <c r="S393" s="53">
        <f t="shared" si="322"/>
        <v>0</v>
      </c>
      <c r="T393" s="53">
        <f t="shared" si="323"/>
        <v>0</v>
      </c>
      <c r="U393" s="53">
        <f t="shared" si="324"/>
        <v>0</v>
      </c>
      <c r="V393" s="53">
        <f t="shared" si="325"/>
        <v>0</v>
      </c>
      <c r="W393" s="53">
        <f t="shared" si="326"/>
        <v>0</v>
      </c>
      <c r="X393" s="53">
        <f t="shared" si="327"/>
        <v>0</v>
      </c>
      <c r="Y393" s="53">
        <f t="shared" si="328"/>
        <v>0</v>
      </c>
      <c r="Z393" s="53">
        <f t="shared" si="329"/>
        <v>0</v>
      </c>
      <c r="AA393" s="53">
        <f t="shared" si="330"/>
        <v>1</v>
      </c>
      <c r="AB393" s="53">
        <f t="shared" si="331"/>
        <v>0</v>
      </c>
      <c r="AC393" s="53">
        <f t="shared" si="332"/>
        <v>0</v>
      </c>
      <c r="AD393" s="53">
        <f t="shared" si="333"/>
        <v>0</v>
      </c>
      <c r="AE393" s="53">
        <f t="shared" si="334"/>
        <v>0</v>
      </c>
      <c r="AF393" s="53">
        <f t="shared" si="335"/>
        <v>0</v>
      </c>
      <c r="AG393" s="53">
        <f t="shared" si="336"/>
        <v>1</v>
      </c>
      <c r="AH393" s="53">
        <f t="shared" si="337"/>
        <v>0</v>
      </c>
      <c r="AI393" s="53">
        <f t="shared" si="338"/>
        <v>1</v>
      </c>
      <c r="AJ393" s="53">
        <f t="shared" si="339"/>
        <v>0</v>
      </c>
      <c r="AK393" s="53">
        <f t="shared" si="340"/>
        <v>0</v>
      </c>
      <c r="AL393" s="53">
        <f t="shared" si="341"/>
        <v>0</v>
      </c>
      <c r="AM393" s="53">
        <f t="shared" si="342"/>
        <v>0</v>
      </c>
      <c r="AN393" s="53">
        <f t="shared" si="343"/>
        <v>1</v>
      </c>
      <c r="AO393" s="53">
        <f t="shared" si="344"/>
        <v>0</v>
      </c>
      <c r="AP393" s="53">
        <f t="shared" si="345"/>
        <v>0</v>
      </c>
      <c r="AQ393" s="53">
        <f t="shared" si="346"/>
        <v>0</v>
      </c>
      <c r="AR393" s="53">
        <f t="shared" si="347"/>
        <v>0</v>
      </c>
      <c r="AS393" s="53"/>
    </row>
    <row r="394" spans="1:52" x14ac:dyDescent="0.2">
      <c r="E394" s="2">
        <f>COUNTIF(E269:E393,1)</f>
        <v>8</v>
      </c>
      <c r="F394" s="2">
        <f t="shared" ref="F394:AR394" si="348">COUNTIF(F269:F393,1)</f>
        <v>10</v>
      </c>
      <c r="G394" s="2">
        <f t="shared" si="348"/>
        <v>4</v>
      </c>
      <c r="H394" s="2">
        <f t="shared" si="348"/>
        <v>6</v>
      </c>
      <c r="I394" s="2">
        <f t="shared" si="348"/>
        <v>6</v>
      </c>
      <c r="J394" s="2">
        <f t="shared" si="348"/>
        <v>113</v>
      </c>
      <c r="K394" s="2">
        <f t="shared" si="348"/>
        <v>9</v>
      </c>
      <c r="L394" s="2">
        <f t="shared" si="348"/>
        <v>1</v>
      </c>
      <c r="M394" s="2">
        <f t="shared" si="348"/>
        <v>9</v>
      </c>
      <c r="N394" s="2">
        <f t="shared" si="348"/>
        <v>10</v>
      </c>
      <c r="O394" s="2">
        <f t="shared" si="348"/>
        <v>106</v>
      </c>
      <c r="P394" s="2">
        <f t="shared" si="348"/>
        <v>106</v>
      </c>
      <c r="Q394" s="2">
        <f t="shared" si="348"/>
        <v>14</v>
      </c>
      <c r="R394" s="2">
        <f t="shared" si="348"/>
        <v>7</v>
      </c>
      <c r="S394" s="2">
        <f t="shared" si="348"/>
        <v>6</v>
      </c>
      <c r="T394" s="2">
        <f t="shared" si="348"/>
        <v>7</v>
      </c>
      <c r="U394" s="2">
        <f t="shared" si="348"/>
        <v>7</v>
      </c>
      <c r="V394" s="2">
        <f t="shared" si="348"/>
        <v>16</v>
      </c>
      <c r="W394" s="2">
        <f t="shared" si="348"/>
        <v>9</v>
      </c>
      <c r="X394" s="2">
        <f t="shared" si="348"/>
        <v>8</v>
      </c>
      <c r="Y394" s="2">
        <f t="shared" si="348"/>
        <v>7</v>
      </c>
      <c r="Z394" s="2">
        <f t="shared" si="348"/>
        <v>10</v>
      </c>
      <c r="AA394" s="2">
        <f t="shared" si="348"/>
        <v>111</v>
      </c>
      <c r="AB394" s="2">
        <f t="shared" si="348"/>
        <v>4</v>
      </c>
      <c r="AC394" s="2">
        <f t="shared" si="348"/>
        <v>9</v>
      </c>
      <c r="AD394" s="2">
        <f t="shared" si="348"/>
        <v>3</v>
      </c>
      <c r="AE394" s="2">
        <f t="shared" si="348"/>
        <v>8</v>
      </c>
      <c r="AF394" s="2">
        <f t="shared" si="348"/>
        <v>6</v>
      </c>
      <c r="AG394" s="2">
        <f t="shared" si="348"/>
        <v>29</v>
      </c>
      <c r="AH394" s="2">
        <f t="shared" si="348"/>
        <v>4</v>
      </c>
      <c r="AI394" s="2">
        <f t="shared" si="348"/>
        <v>105</v>
      </c>
      <c r="AJ394" s="2">
        <f t="shared" si="348"/>
        <v>113</v>
      </c>
      <c r="AK394" s="2">
        <f t="shared" si="348"/>
        <v>97</v>
      </c>
      <c r="AL394" s="2">
        <f t="shared" si="348"/>
        <v>102</v>
      </c>
      <c r="AM394" s="2">
        <f t="shared" si="348"/>
        <v>8</v>
      </c>
      <c r="AN394" s="2">
        <f t="shared" si="348"/>
        <v>107</v>
      </c>
      <c r="AO394" s="2">
        <f t="shared" si="348"/>
        <v>6</v>
      </c>
      <c r="AP394" s="2">
        <f t="shared" si="348"/>
        <v>8</v>
      </c>
      <c r="AQ394" s="2">
        <f t="shared" si="348"/>
        <v>8</v>
      </c>
      <c r="AR394" s="2">
        <f t="shared" si="348"/>
        <v>6</v>
      </c>
    </row>
    <row r="397" spans="1:52" s="52" customFormat="1" ht="15" customHeight="1" x14ac:dyDescent="0.25">
      <c r="B397" s="54" t="s">
        <v>179</v>
      </c>
      <c r="D397" s="55"/>
      <c r="E397" s="56"/>
      <c r="F397" s="57"/>
      <c r="G397" s="57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</row>
    <row r="398" spans="1:52" s="37" customFormat="1" ht="15" x14ac:dyDescent="0.25">
      <c r="A398" s="62"/>
      <c r="B398" s="52"/>
      <c r="C398" s="63"/>
      <c r="D398" s="63"/>
      <c r="E398" s="192" t="s">
        <v>1</v>
      </c>
      <c r="F398" s="193"/>
      <c r="G398" s="193"/>
      <c r="H398" s="193"/>
      <c r="I398" s="193"/>
      <c r="J398" s="193"/>
      <c r="K398" s="193"/>
      <c r="L398" s="193"/>
      <c r="M398" s="193"/>
      <c r="N398" s="194"/>
      <c r="O398" s="183" t="s">
        <v>22</v>
      </c>
      <c r="P398" s="184"/>
      <c r="Q398" s="184"/>
      <c r="R398" s="184"/>
      <c r="S398" s="184"/>
      <c r="T398" s="184"/>
      <c r="U398" s="184"/>
      <c r="V398" s="184"/>
      <c r="W398" s="184"/>
      <c r="X398" s="185"/>
      <c r="Y398" s="195" t="s">
        <v>33</v>
      </c>
      <c r="Z398" s="196"/>
      <c r="AA398" s="196"/>
      <c r="AB398" s="196"/>
      <c r="AC398" s="196"/>
      <c r="AD398" s="196"/>
      <c r="AE398" s="196"/>
      <c r="AF398" s="196"/>
      <c r="AG398" s="196"/>
      <c r="AH398" s="197"/>
      <c r="AI398" s="198" t="s">
        <v>44</v>
      </c>
      <c r="AJ398" s="199"/>
      <c r="AK398" s="199"/>
      <c r="AL398" s="199"/>
      <c r="AM398" s="199"/>
      <c r="AN398" s="199"/>
      <c r="AO398" s="199"/>
      <c r="AP398" s="199"/>
      <c r="AQ398" s="199"/>
      <c r="AR398" s="199"/>
    </row>
    <row r="399" spans="1:52" s="61" customFormat="1" ht="43.9" customHeight="1" x14ac:dyDescent="0.25">
      <c r="A399" s="61" t="s">
        <v>172</v>
      </c>
      <c r="B399" s="61" t="s">
        <v>53</v>
      </c>
      <c r="C399" s="61" t="s">
        <v>0</v>
      </c>
      <c r="D399" s="32" t="s">
        <v>168</v>
      </c>
      <c r="E399" s="9" t="s">
        <v>2</v>
      </c>
      <c r="F399" s="25" t="s">
        <v>3</v>
      </c>
      <c r="G399" s="9" t="s">
        <v>4</v>
      </c>
      <c r="H399" s="25" t="s">
        <v>5</v>
      </c>
      <c r="I399" s="9" t="s">
        <v>6</v>
      </c>
      <c r="J399" s="25" t="s">
        <v>7</v>
      </c>
      <c r="K399" s="9" t="s">
        <v>8</v>
      </c>
      <c r="L399" s="25" t="s">
        <v>9</v>
      </c>
      <c r="M399" s="9" t="s">
        <v>10</v>
      </c>
      <c r="N399" s="25" t="s">
        <v>11</v>
      </c>
      <c r="O399" s="9" t="s">
        <v>12</v>
      </c>
      <c r="P399" s="25" t="s">
        <v>13</v>
      </c>
      <c r="Q399" s="9" t="s">
        <v>14</v>
      </c>
      <c r="R399" s="25" t="s">
        <v>15</v>
      </c>
      <c r="S399" s="9" t="s">
        <v>16</v>
      </c>
      <c r="T399" s="25" t="s">
        <v>17</v>
      </c>
      <c r="U399" s="9" t="s">
        <v>18</v>
      </c>
      <c r="V399" s="25" t="s">
        <v>19</v>
      </c>
      <c r="W399" s="9" t="s">
        <v>20</v>
      </c>
      <c r="X399" s="25" t="s">
        <v>21</v>
      </c>
      <c r="Y399" s="9" t="s">
        <v>23</v>
      </c>
      <c r="Z399" s="25" t="s">
        <v>24</v>
      </c>
      <c r="AA399" s="9" t="s">
        <v>25</v>
      </c>
      <c r="AB399" s="25" t="s">
        <v>26</v>
      </c>
      <c r="AC399" s="9" t="s">
        <v>27</v>
      </c>
      <c r="AD399" s="25" t="s">
        <v>28</v>
      </c>
      <c r="AE399" s="9" t="s">
        <v>29</v>
      </c>
      <c r="AF399" s="25" t="s">
        <v>30</v>
      </c>
      <c r="AG399" s="9" t="s">
        <v>31</v>
      </c>
      <c r="AH399" s="25" t="s">
        <v>32</v>
      </c>
      <c r="AI399" s="9" t="s">
        <v>34</v>
      </c>
      <c r="AJ399" s="25" t="s">
        <v>35</v>
      </c>
      <c r="AK399" s="9" t="s">
        <v>36</v>
      </c>
      <c r="AL399" s="25" t="s">
        <v>37</v>
      </c>
      <c r="AM399" s="9" t="s">
        <v>38</v>
      </c>
      <c r="AN399" s="25" t="s">
        <v>39</v>
      </c>
      <c r="AO399" s="9" t="s">
        <v>40</v>
      </c>
      <c r="AP399" s="25" t="s">
        <v>41</v>
      </c>
      <c r="AQ399" s="9" t="s">
        <v>42</v>
      </c>
      <c r="AR399" s="25" t="s">
        <v>43</v>
      </c>
    </row>
    <row r="400" spans="1:52" s="52" customFormat="1" ht="15" x14ac:dyDescent="0.25">
      <c r="A400" s="52">
        <v>1</v>
      </c>
      <c r="B400" s="37" t="s">
        <v>59</v>
      </c>
      <c r="C400" s="37" t="s">
        <v>159</v>
      </c>
      <c r="D400" s="58">
        <v>1</v>
      </c>
      <c r="E400" s="53">
        <f>IF(AND(G3="No",AK3="Yes"),1,0)</f>
        <v>0</v>
      </c>
      <c r="F400" s="53">
        <f>IF(AND(J3="No",AK3="yes"),1,0)</f>
        <v>0</v>
      </c>
      <c r="G400" s="53">
        <f>IF(AND(M3="No",AK3="yes"),1,0)</f>
        <v>0</v>
      </c>
      <c r="H400" s="53">
        <f>IF(AND(P3="No",AK3="yes"),1,0)</f>
        <v>0</v>
      </c>
      <c r="I400" s="53">
        <f>IF(AND(S3="No",AK3="yes"),1,0)</f>
        <v>0</v>
      </c>
      <c r="J400" s="53">
        <f>IF(AND(V3="No",AK3="yes"),1,0)</f>
        <v>0</v>
      </c>
      <c r="K400" s="53">
        <f>IF(AND(Y3="No",AK3="yes"),1,0)</f>
        <v>0</v>
      </c>
      <c r="L400" s="53">
        <f>IF(AND(AB3="No",AK3="yes"),1,0)</f>
        <v>0</v>
      </c>
      <c r="M400" s="53">
        <f>IF(AND(AE3="No",AK3="yes"),1,0)</f>
        <v>0</v>
      </c>
      <c r="N400" s="53">
        <f>IF(AND(AH3="No",AK3="yes"),1,0)</f>
        <v>0</v>
      </c>
      <c r="O400" s="53">
        <f>IF(AND(AN3="No",BR3="Yes"),1,0)</f>
        <v>0</v>
      </c>
      <c r="P400" s="53">
        <f>IF(AND(AQ3="No",BR263="Yes"),1,0)</f>
        <v>0</v>
      </c>
      <c r="Q400" s="53">
        <f>IF(AND(AT3="No",BR3="Yes"),1,0)</f>
        <v>0</v>
      </c>
      <c r="R400" s="53">
        <f>IF(AND(AW3="No",BR3="Yes"),1,0)</f>
        <v>0</v>
      </c>
      <c r="S400" s="53">
        <f>IF(AND(AZ3="No",BR3="Yes"),1,0)</f>
        <v>0</v>
      </c>
      <c r="T400" s="53">
        <f>IF(AND(BC3="No",BR3="Yes"),1,0)</f>
        <v>0</v>
      </c>
      <c r="U400" s="53">
        <f>IF(AND(BF3="No",BR3="Yes"),1,0)</f>
        <v>0</v>
      </c>
      <c r="V400" s="53">
        <f>IF(AND(BI3="No",BR3="Yes"),1,0)</f>
        <v>0</v>
      </c>
      <c r="W400" s="53">
        <f>IF(AND(BL3="No",BR3="Yes"),1,0)</f>
        <v>0</v>
      </c>
      <c r="X400" s="53">
        <f>IF(AND(BO3="No",BR3="Yes"),1,0)</f>
        <v>0</v>
      </c>
      <c r="Y400" s="53">
        <f>IF(AND(BU3="No",CY3="Yes"),1,0)</f>
        <v>0</v>
      </c>
      <c r="Z400" s="53">
        <f>IF(AND(BX3="No",CY3="Yes"),1,0)</f>
        <v>0</v>
      </c>
      <c r="AA400" s="53">
        <f>IF(AND(CA3="No",CY3="Yes"),1,0)</f>
        <v>0</v>
      </c>
      <c r="AB400" s="53">
        <f>IF(AND(CD3="No",CY3="Yes"),1,0)</f>
        <v>0</v>
      </c>
      <c r="AC400" s="53">
        <f>IF(AND(CG3="No",BR3="Yes"),1,0)</f>
        <v>0</v>
      </c>
      <c r="AD400" s="53">
        <f>IF(AND(CJ3="No",CY3="Yes"),1,0)</f>
        <v>0</v>
      </c>
      <c r="AE400" s="53">
        <f>IF(AND(CM3="No",CY3="Yes"),1,0)</f>
        <v>0</v>
      </c>
      <c r="AF400" s="53">
        <f>IF(AND(CP3="No",CY3="Yes"),1,0)</f>
        <v>0</v>
      </c>
      <c r="AG400" s="53">
        <f>IF(AND(CS3="No",CY3="Yes"),1,0)</f>
        <v>0</v>
      </c>
      <c r="AH400" s="53">
        <f>IF(AND(CV3="No",CY3="Yes"),1,0)</f>
        <v>0</v>
      </c>
      <c r="AI400" s="53">
        <f>IF(AND(DB3="No",EF3="Yes"),1,0)</f>
        <v>0</v>
      </c>
      <c r="AJ400" s="53">
        <f>IF(AND(DE3="No",EF3="Yes"),1,0)</f>
        <v>0</v>
      </c>
      <c r="AK400" s="53">
        <f>IF(AND(DH3="No",EF3="Yes"),1,0)</f>
        <v>0</v>
      </c>
      <c r="AL400" s="53">
        <f>IF(AND(DK3="No",EF3="Yes"),1,0)</f>
        <v>0</v>
      </c>
      <c r="AM400" s="53">
        <f>IF(AND(DN3="No",EF3="Yes"),1,0)</f>
        <v>0</v>
      </c>
      <c r="AN400" s="53">
        <f>IF(AND(DQ3="No",EF3="Yes"),1,0)</f>
        <v>0</v>
      </c>
      <c r="AO400" s="53">
        <f>IF(AND(DT3="No",EF3="Yes"),1,0)</f>
        <v>0</v>
      </c>
      <c r="AP400" s="53">
        <f>IF(AND(DW3="No",EF3="Yes"),1,0)</f>
        <v>0</v>
      </c>
      <c r="AQ400" s="53">
        <f>IF(AND(DZ3="No",EF3="Yes"),1,0)</f>
        <v>0</v>
      </c>
      <c r="AR400" s="53">
        <f>IF(AND(EC3="No",EF3="Yes"),1,0)</f>
        <v>0</v>
      </c>
    </row>
    <row r="401" spans="1:45" s="52" customFormat="1" ht="15" x14ac:dyDescent="0.25">
      <c r="A401" s="52">
        <v>2</v>
      </c>
      <c r="B401" s="37" t="s">
        <v>48</v>
      </c>
      <c r="C401" s="37" t="s">
        <v>160</v>
      </c>
      <c r="D401" s="58">
        <v>1</v>
      </c>
      <c r="E401" s="53">
        <f t="shared" ref="E401:E464" si="349">IF(AND(G4="No",AK4="Yes"),1,0)</f>
        <v>0</v>
      </c>
      <c r="F401" s="53">
        <f t="shared" ref="F401:F464" si="350">IF(AND(J4="No",AK4="yes"),1,0)</f>
        <v>0</v>
      </c>
      <c r="G401" s="53">
        <f t="shared" ref="G401:G464" si="351">IF(AND(M4="No",AK4="yes"),1,0)</f>
        <v>0</v>
      </c>
      <c r="H401" s="53">
        <f t="shared" ref="H401:H464" si="352">IF(AND(P4="No",AK4="yes"),1,0)</f>
        <v>0</v>
      </c>
      <c r="I401" s="53">
        <f t="shared" ref="I401:I464" si="353">IF(AND(S4="No",AK4="yes"),1,0)</f>
        <v>0</v>
      </c>
      <c r="J401" s="53">
        <f t="shared" ref="J401:J464" si="354">IF(AND(V4="No",AK4="yes"),1,0)</f>
        <v>0</v>
      </c>
      <c r="K401" s="53">
        <f t="shared" ref="K401:K464" si="355">IF(AND(Y4="No",AK4="yes"),1,0)</f>
        <v>0</v>
      </c>
      <c r="L401" s="53">
        <f t="shared" ref="L401:L464" si="356">IF(AND(AB4="No",AK4="yes"),1,0)</f>
        <v>0</v>
      </c>
      <c r="M401" s="53">
        <f t="shared" ref="M401:M464" si="357">IF(AND(AE4="No",AK4="yes"),1,0)</f>
        <v>0</v>
      </c>
      <c r="N401" s="53">
        <f t="shared" ref="N401:N464" si="358">IF(AND(AH4="No",AK4="yes"),1,0)</f>
        <v>0</v>
      </c>
      <c r="O401" s="53">
        <f t="shared" ref="O401:O464" si="359">IF(AND(AN4="No",BR4="Yes"),1,0)</f>
        <v>0</v>
      </c>
      <c r="P401" s="53">
        <f t="shared" ref="P401:P464" si="360">IF(AND(AQ4="No",BR264="Yes"),1,0)</f>
        <v>0</v>
      </c>
      <c r="Q401" s="53">
        <f t="shared" ref="Q401:Q464" si="361">IF(AND(AT4="No",BR4="Yes"),1,0)</f>
        <v>0</v>
      </c>
      <c r="R401" s="53">
        <f t="shared" ref="R401:R464" si="362">IF(AND(AW4="No",BR4="Yes"),1,0)</f>
        <v>0</v>
      </c>
      <c r="S401" s="53">
        <f t="shared" ref="S401:S464" si="363">IF(AND(AZ4="No",BR4="Yes"),1,0)</f>
        <v>0</v>
      </c>
      <c r="T401" s="53">
        <f t="shared" ref="T401:T464" si="364">IF(AND(BC4="No",BR4="Yes"),1,0)</f>
        <v>0</v>
      </c>
      <c r="U401" s="53">
        <f t="shared" ref="U401:U464" si="365">IF(AND(BF4="No",BR4="Yes"),1,0)</f>
        <v>0</v>
      </c>
      <c r="V401" s="53">
        <f t="shared" ref="V401:V464" si="366">IF(AND(BI4="No",BR4="Yes"),1,0)</f>
        <v>0</v>
      </c>
      <c r="W401" s="53">
        <f t="shared" ref="W401:W464" si="367">IF(AND(BL4="No",BR4="Yes"),1,0)</f>
        <v>0</v>
      </c>
      <c r="X401" s="53">
        <f t="shared" ref="X401:X464" si="368">IF(AND(BO4="No",BR4="Yes"),1,0)</f>
        <v>0</v>
      </c>
      <c r="Y401" s="53">
        <f t="shared" ref="Y401:Y464" si="369">IF(AND(BU4="No",CY4="Yes"),1,0)</f>
        <v>0</v>
      </c>
      <c r="Z401" s="53">
        <f t="shared" ref="Z401:Z464" si="370">IF(AND(BX4="No",CY4="Yes"),1,0)</f>
        <v>0</v>
      </c>
      <c r="AA401" s="53">
        <f t="shared" ref="AA401:AA464" si="371">IF(AND(CA4="No",CY4="Yes"),1,0)</f>
        <v>0</v>
      </c>
      <c r="AB401" s="53">
        <f t="shared" ref="AB401:AB464" si="372">IF(AND(CD4="No",CY4="Yes"),1,0)</f>
        <v>0</v>
      </c>
      <c r="AC401" s="53">
        <f t="shared" ref="AC401:AC464" si="373">IF(AND(CG4="No",BR4="Yes"),1,0)</f>
        <v>0</v>
      </c>
      <c r="AD401" s="53">
        <f t="shared" ref="AD401:AD464" si="374">IF(AND(CJ4="No",CY4="Yes"),1,0)</f>
        <v>0</v>
      </c>
      <c r="AE401" s="53">
        <f t="shared" ref="AE401:AE464" si="375">IF(AND(CM4="No",CY4="Yes"),1,0)</f>
        <v>0</v>
      </c>
      <c r="AF401" s="53">
        <f t="shared" ref="AF401:AF464" si="376">IF(AND(CP4="No",CY4="Yes"),1,0)</f>
        <v>0</v>
      </c>
      <c r="AG401" s="53">
        <f t="shared" ref="AG401:AG464" si="377">IF(AND(CS4="No",CY4="Yes"),1,0)</f>
        <v>0</v>
      </c>
      <c r="AH401" s="53">
        <f t="shared" ref="AH401:AH464" si="378">IF(AND(CV4="No",CY4="Yes"),1,0)</f>
        <v>0</v>
      </c>
      <c r="AI401" s="53">
        <f t="shared" ref="AI401:AI464" si="379">IF(AND(DB4="No",EF4="Yes"),1,0)</f>
        <v>0</v>
      </c>
      <c r="AJ401" s="53">
        <f t="shared" ref="AJ401:AJ464" si="380">IF(AND(DE4="No",EF4="Yes"),1,0)</f>
        <v>0</v>
      </c>
      <c r="AK401" s="53">
        <f t="shared" ref="AK401:AK464" si="381">IF(AND(DH4="No",EF4="Yes"),1,0)</f>
        <v>0</v>
      </c>
      <c r="AL401" s="53">
        <f t="shared" ref="AL401:AL464" si="382">IF(AND(DK4="No",EF4="Yes"),1,0)</f>
        <v>0</v>
      </c>
      <c r="AM401" s="53">
        <f t="shared" ref="AM401:AM464" si="383">IF(AND(DN4="No",EF4="Yes"),1,0)</f>
        <v>0</v>
      </c>
      <c r="AN401" s="53">
        <f t="shared" ref="AN401:AN464" si="384">IF(AND(DQ4="No",EF4="Yes"),1,0)</f>
        <v>0</v>
      </c>
      <c r="AO401" s="53">
        <f t="shared" ref="AO401:AO464" si="385">IF(AND(DT4="No",EF4="Yes"),1,0)</f>
        <v>0</v>
      </c>
      <c r="AP401" s="53">
        <f t="shared" ref="AP401:AP464" si="386">IF(AND(DW4="No",EF4="Yes"),1,0)</f>
        <v>0</v>
      </c>
      <c r="AQ401" s="53">
        <f t="shared" ref="AQ401:AQ464" si="387">IF(AND(DZ4="No",EF4="Yes"),1,0)</f>
        <v>0</v>
      </c>
      <c r="AR401" s="53">
        <f t="shared" ref="AR401:AR464" si="388">IF(AND(EC4="No",EF4="Yes"),1,0)</f>
        <v>0</v>
      </c>
    </row>
    <row r="402" spans="1:45" s="52" customFormat="1" ht="15" x14ac:dyDescent="0.25">
      <c r="A402" s="52">
        <v>3</v>
      </c>
      <c r="B402" s="37" t="s">
        <v>50</v>
      </c>
      <c r="C402" s="37" t="s">
        <v>161</v>
      </c>
      <c r="D402" s="58">
        <v>1</v>
      </c>
      <c r="E402" s="53">
        <f t="shared" si="349"/>
        <v>0</v>
      </c>
      <c r="F402" s="53">
        <f t="shared" si="350"/>
        <v>0</v>
      </c>
      <c r="G402" s="53">
        <f t="shared" si="351"/>
        <v>0</v>
      </c>
      <c r="H402" s="53">
        <f t="shared" si="352"/>
        <v>0</v>
      </c>
      <c r="I402" s="53">
        <f t="shared" si="353"/>
        <v>0</v>
      </c>
      <c r="J402" s="53">
        <f t="shared" si="354"/>
        <v>0</v>
      </c>
      <c r="K402" s="53">
        <f t="shared" si="355"/>
        <v>0</v>
      </c>
      <c r="L402" s="53">
        <f t="shared" si="356"/>
        <v>0</v>
      </c>
      <c r="M402" s="53">
        <f t="shared" si="357"/>
        <v>0</v>
      </c>
      <c r="N402" s="53">
        <f t="shared" si="358"/>
        <v>0</v>
      </c>
      <c r="O402" s="53">
        <f t="shared" si="359"/>
        <v>0</v>
      </c>
      <c r="P402" s="53">
        <f t="shared" si="360"/>
        <v>0</v>
      </c>
      <c r="Q402" s="53">
        <f t="shared" si="361"/>
        <v>1</v>
      </c>
      <c r="R402" s="53">
        <f t="shared" si="362"/>
        <v>1</v>
      </c>
      <c r="S402" s="53">
        <f t="shared" si="363"/>
        <v>1</v>
      </c>
      <c r="T402" s="53">
        <f t="shared" si="364"/>
        <v>0</v>
      </c>
      <c r="U402" s="53">
        <f t="shared" si="365"/>
        <v>0</v>
      </c>
      <c r="V402" s="53">
        <f t="shared" si="366"/>
        <v>1</v>
      </c>
      <c r="W402" s="53">
        <f t="shared" si="367"/>
        <v>1</v>
      </c>
      <c r="X402" s="53">
        <f t="shared" si="368"/>
        <v>1</v>
      </c>
      <c r="Y402" s="53">
        <f t="shared" si="369"/>
        <v>0</v>
      </c>
      <c r="Z402" s="53">
        <f t="shared" si="370"/>
        <v>0</v>
      </c>
      <c r="AA402" s="53">
        <f t="shared" si="371"/>
        <v>0</v>
      </c>
      <c r="AB402" s="53">
        <f t="shared" si="372"/>
        <v>0</v>
      </c>
      <c r="AC402" s="53">
        <f t="shared" si="373"/>
        <v>1</v>
      </c>
      <c r="AD402" s="53">
        <f t="shared" si="374"/>
        <v>0</v>
      </c>
      <c r="AE402" s="53">
        <f t="shared" si="375"/>
        <v>0</v>
      </c>
      <c r="AF402" s="53">
        <f t="shared" si="376"/>
        <v>0</v>
      </c>
      <c r="AG402" s="53">
        <f t="shared" si="377"/>
        <v>0</v>
      </c>
      <c r="AH402" s="53">
        <f t="shared" si="378"/>
        <v>0</v>
      </c>
      <c r="AI402" s="53">
        <f t="shared" si="379"/>
        <v>0</v>
      </c>
      <c r="AJ402" s="53">
        <f t="shared" si="380"/>
        <v>0</v>
      </c>
      <c r="AK402" s="53">
        <f t="shared" si="381"/>
        <v>0</v>
      </c>
      <c r="AL402" s="53">
        <f t="shared" si="382"/>
        <v>0</v>
      </c>
      <c r="AM402" s="53">
        <f t="shared" si="383"/>
        <v>0</v>
      </c>
      <c r="AN402" s="53">
        <f t="shared" si="384"/>
        <v>0</v>
      </c>
      <c r="AO402" s="53">
        <f t="shared" si="385"/>
        <v>0</v>
      </c>
      <c r="AP402" s="53">
        <f t="shared" si="386"/>
        <v>0</v>
      </c>
      <c r="AQ402" s="53">
        <f t="shared" si="387"/>
        <v>0</v>
      </c>
      <c r="AR402" s="53">
        <f t="shared" si="388"/>
        <v>0</v>
      </c>
    </row>
    <row r="403" spans="1:45" s="52" customFormat="1" ht="15" x14ac:dyDescent="0.25">
      <c r="A403" s="52">
        <v>4</v>
      </c>
      <c r="B403" s="37" t="s">
        <v>48</v>
      </c>
      <c r="C403" s="37" t="s">
        <v>162</v>
      </c>
      <c r="D403" s="58">
        <v>1</v>
      </c>
      <c r="E403" s="53">
        <f t="shared" si="349"/>
        <v>0</v>
      </c>
      <c r="F403" s="53">
        <f t="shared" si="350"/>
        <v>0</v>
      </c>
      <c r="G403" s="53">
        <f t="shared" si="351"/>
        <v>0</v>
      </c>
      <c r="H403" s="53">
        <f t="shared" si="352"/>
        <v>0</v>
      </c>
      <c r="I403" s="53">
        <f t="shared" si="353"/>
        <v>0</v>
      </c>
      <c r="J403" s="53">
        <f t="shared" si="354"/>
        <v>0</v>
      </c>
      <c r="K403" s="53">
        <f t="shared" si="355"/>
        <v>0</v>
      </c>
      <c r="L403" s="53">
        <f t="shared" si="356"/>
        <v>0</v>
      </c>
      <c r="M403" s="53">
        <f t="shared" si="357"/>
        <v>0</v>
      </c>
      <c r="N403" s="53">
        <f t="shared" si="358"/>
        <v>0</v>
      </c>
      <c r="O403" s="53">
        <f t="shared" si="359"/>
        <v>0</v>
      </c>
      <c r="P403" s="53">
        <f t="shared" si="360"/>
        <v>0</v>
      </c>
      <c r="Q403" s="53">
        <f t="shared" si="361"/>
        <v>0</v>
      </c>
      <c r="R403" s="53">
        <f t="shared" si="362"/>
        <v>0</v>
      </c>
      <c r="S403" s="53">
        <f t="shared" si="363"/>
        <v>0</v>
      </c>
      <c r="T403" s="53">
        <f t="shared" si="364"/>
        <v>0</v>
      </c>
      <c r="U403" s="53">
        <f t="shared" si="365"/>
        <v>0</v>
      </c>
      <c r="V403" s="53">
        <f t="shared" si="366"/>
        <v>0</v>
      </c>
      <c r="W403" s="53">
        <f t="shared" si="367"/>
        <v>0</v>
      </c>
      <c r="X403" s="53">
        <f t="shared" si="368"/>
        <v>0</v>
      </c>
      <c r="Y403" s="53">
        <f t="shared" si="369"/>
        <v>0</v>
      </c>
      <c r="Z403" s="53">
        <f t="shared" si="370"/>
        <v>0</v>
      </c>
      <c r="AA403" s="53">
        <f t="shared" si="371"/>
        <v>0</v>
      </c>
      <c r="AB403" s="53">
        <f t="shared" si="372"/>
        <v>0</v>
      </c>
      <c r="AC403" s="53">
        <f t="shared" si="373"/>
        <v>0</v>
      </c>
      <c r="AD403" s="53">
        <f t="shared" si="374"/>
        <v>0</v>
      </c>
      <c r="AE403" s="53">
        <f t="shared" si="375"/>
        <v>0</v>
      </c>
      <c r="AF403" s="53">
        <f t="shared" si="376"/>
        <v>0</v>
      </c>
      <c r="AG403" s="53">
        <f t="shared" si="377"/>
        <v>0</v>
      </c>
      <c r="AH403" s="53">
        <f t="shared" si="378"/>
        <v>0</v>
      </c>
      <c r="AI403" s="53">
        <f t="shared" si="379"/>
        <v>0</v>
      </c>
      <c r="AJ403" s="53">
        <f t="shared" si="380"/>
        <v>0</v>
      </c>
      <c r="AK403" s="53">
        <f t="shared" si="381"/>
        <v>0</v>
      </c>
      <c r="AL403" s="53">
        <f t="shared" si="382"/>
        <v>0</v>
      </c>
      <c r="AM403" s="53">
        <f t="shared" si="383"/>
        <v>0</v>
      </c>
      <c r="AN403" s="53">
        <f t="shared" si="384"/>
        <v>0</v>
      </c>
      <c r="AO403" s="53">
        <f t="shared" si="385"/>
        <v>0</v>
      </c>
      <c r="AP403" s="53">
        <f t="shared" si="386"/>
        <v>0</v>
      </c>
      <c r="AQ403" s="53">
        <f t="shared" si="387"/>
        <v>0</v>
      </c>
      <c r="AR403" s="53">
        <f t="shared" si="388"/>
        <v>0</v>
      </c>
    </row>
    <row r="404" spans="1:45" s="52" customFormat="1" ht="15" x14ac:dyDescent="0.25">
      <c r="A404" s="52">
        <v>5</v>
      </c>
      <c r="B404" s="37" t="s">
        <v>48</v>
      </c>
      <c r="C404" s="37" t="s">
        <v>163</v>
      </c>
      <c r="D404" s="58">
        <v>1</v>
      </c>
      <c r="E404" s="53">
        <f t="shared" si="349"/>
        <v>0</v>
      </c>
      <c r="F404" s="53">
        <f t="shared" si="350"/>
        <v>0</v>
      </c>
      <c r="G404" s="53">
        <f t="shared" si="351"/>
        <v>0</v>
      </c>
      <c r="H404" s="53">
        <f t="shared" si="352"/>
        <v>0</v>
      </c>
      <c r="I404" s="53">
        <f t="shared" si="353"/>
        <v>0</v>
      </c>
      <c r="J404" s="53">
        <f t="shared" si="354"/>
        <v>0</v>
      </c>
      <c r="K404" s="53">
        <f t="shared" si="355"/>
        <v>0</v>
      </c>
      <c r="L404" s="53">
        <f t="shared" si="356"/>
        <v>0</v>
      </c>
      <c r="M404" s="53">
        <f t="shared" si="357"/>
        <v>0</v>
      </c>
      <c r="N404" s="53">
        <f t="shared" si="358"/>
        <v>0</v>
      </c>
      <c r="O404" s="53">
        <f t="shared" si="359"/>
        <v>0</v>
      </c>
      <c r="P404" s="53">
        <f t="shared" si="360"/>
        <v>0</v>
      </c>
      <c r="Q404" s="53">
        <f t="shared" si="361"/>
        <v>0</v>
      </c>
      <c r="R404" s="53">
        <f t="shared" si="362"/>
        <v>0</v>
      </c>
      <c r="S404" s="53">
        <f t="shared" si="363"/>
        <v>0</v>
      </c>
      <c r="T404" s="53">
        <f t="shared" si="364"/>
        <v>0</v>
      </c>
      <c r="U404" s="53">
        <f t="shared" si="365"/>
        <v>0</v>
      </c>
      <c r="V404" s="53">
        <f t="shared" si="366"/>
        <v>0</v>
      </c>
      <c r="W404" s="53">
        <f t="shared" si="367"/>
        <v>0</v>
      </c>
      <c r="X404" s="53">
        <f t="shared" si="368"/>
        <v>0</v>
      </c>
      <c r="Y404" s="53">
        <f t="shared" si="369"/>
        <v>0</v>
      </c>
      <c r="Z404" s="53">
        <f t="shared" si="370"/>
        <v>0</v>
      </c>
      <c r="AA404" s="53">
        <f t="shared" si="371"/>
        <v>0</v>
      </c>
      <c r="AB404" s="53">
        <f t="shared" si="372"/>
        <v>0</v>
      </c>
      <c r="AC404" s="53">
        <f t="shared" si="373"/>
        <v>0</v>
      </c>
      <c r="AD404" s="53">
        <f t="shared" si="374"/>
        <v>0</v>
      </c>
      <c r="AE404" s="53">
        <f t="shared" si="375"/>
        <v>0</v>
      </c>
      <c r="AF404" s="53">
        <f t="shared" si="376"/>
        <v>0</v>
      </c>
      <c r="AG404" s="53">
        <f t="shared" si="377"/>
        <v>0</v>
      </c>
      <c r="AH404" s="53">
        <f t="shared" si="378"/>
        <v>0</v>
      </c>
      <c r="AI404" s="53">
        <f t="shared" si="379"/>
        <v>0</v>
      </c>
      <c r="AJ404" s="53">
        <f t="shared" si="380"/>
        <v>0</v>
      </c>
      <c r="AK404" s="53">
        <f t="shared" si="381"/>
        <v>0</v>
      </c>
      <c r="AL404" s="53">
        <f t="shared" si="382"/>
        <v>0</v>
      </c>
      <c r="AM404" s="53">
        <f t="shared" si="383"/>
        <v>0</v>
      </c>
      <c r="AN404" s="53">
        <f t="shared" si="384"/>
        <v>0</v>
      </c>
      <c r="AO404" s="53">
        <f t="shared" si="385"/>
        <v>0</v>
      </c>
      <c r="AP404" s="53">
        <f t="shared" si="386"/>
        <v>0</v>
      </c>
      <c r="AQ404" s="53">
        <f t="shared" si="387"/>
        <v>0</v>
      </c>
      <c r="AR404" s="53">
        <f t="shared" si="388"/>
        <v>0</v>
      </c>
      <c r="AS404" s="53"/>
    </row>
    <row r="405" spans="1:45" s="52" customFormat="1" ht="15" x14ac:dyDescent="0.25">
      <c r="A405" s="52">
        <v>6</v>
      </c>
      <c r="B405" s="37" t="s">
        <v>59</v>
      </c>
      <c r="C405" s="37" t="s">
        <v>164</v>
      </c>
      <c r="D405" s="58">
        <v>1</v>
      </c>
      <c r="E405" s="53">
        <f t="shared" si="349"/>
        <v>0</v>
      </c>
      <c r="F405" s="53">
        <f t="shared" si="350"/>
        <v>0</v>
      </c>
      <c r="G405" s="53">
        <f t="shared" si="351"/>
        <v>0</v>
      </c>
      <c r="H405" s="53">
        <f t="shared" si="352"/>
        <v>0</v>
      </c>
      <c r="I405" s="53">
        <f t="shared" si="353"/>
        <v>0</v>
      </c>
      <c r="J405" s="53">
        <f t="shared" si="354"/>
        <v>0</v>
      </c>
      <c r="K405" s="53">
        <f t="shared" si="355"/>
        <v>0</v>
      </c>
      <c r="L405" s="53">
        <f t="shared" si="356"/>
        <v>0</v>
      </c>
      <c r="M405" s="53">
        <f t="shared" si="357"/>
        <v>0</v>
      </c>
      <c r="N405" s="53">
        <f t="shared" si="358"/>
        <v>0</v>
      </c>
      <c r="O405" s="53">
        <f t="shared" si="359"/>
        <v>0</v>
      </c>
      <c r="P405" s="53">
        <f t="shared" si="360"/>
        <v>0</v>
      </c>
      <c r="Q405" s="53">
        <f t="shared" si="361"/>
        <v>1</v>
      </c>
      <c r="R405" s="53">
        <f t="shared" si="362"/>
        <v>1</v>
      </c>
      <c r="S405" s="53">
        <f t="shared" si="363"/>
        <v>1</v>
      </c>
      <c r="T405" s="53">
        <f t="shared" si="364"/>
        <v>1</v>
      </c>
      <c r="U405" s="53">
        <f t="shared" si="365"/>
        <v>1</v>
      </c>
      <c r="V405" s="53">
        <f t="shared" si="366"/>
        <v>0</v>
      </c>
      <c r="W405" s="53">
        <f t="shared" si="367"/>
        <v>1</v>
      </c>
      <c r="X405" s="53">
        <f t="shared" si="368"/>
        <v>1</v>
      </c>
      <c r="Y405" s="53">
        <f t="shared" si="369"/>
        <v>0</v>
      </c>
      <c r="Z405" s="53">
        <f t="shared" si="370"/>
        <v>1</v>
      </c>
      <c r="AA405" s="53">
        <f t="shared" si="371"/>
        <v>0</v>
      </c>
      <c r="AB405" s="53">
        <f t="shared" si="372"/>
        <v>0</v>
      </c>
      <c r="AC405" s="53">
        <f t="shared" si="373"/>
        <v>1</v>
      </c>
      <c r="AD405" s="53">
        <f t="shared" si="374"/>
        <v>0</v>
      </c>
      <c r="AE405" s="53">
        <f t="shared" si="375"/>
        <v>1</v>
      </c>
      <c r="AF405" s="53">
        <f t="shared" si="376"/>
        <v>0</v>
      </c>
      <c r="AG405" s="53">
        <f t="shared" si="377"/>
        <v>1</v>
      </c>
      <c r="AH405" s="53">
        <f t="shared" si="378"/>
        <v>1</v>
      </c>
      <c r="AI405" s="53">
        <f t="shared" si="379"/>
        <v>0</v>
      </c>
      <c r="AJ405" s="53">
        <f t="shared" si="380"/>
        <v>0</v>
      </c>
      <c r="AK405" s="53">
        <f t="shared" si="381"/>
        <v>0</v>
      </c>
      <c r="AL405" s="53">
        <f t="shared" si="382"/>
        <v>0</v>
      </c>
      <c r="AM405" s="53">
        <f t="shared" si="383"/>
        <v>0</v>
      </c>
      <c r="AN405" s="53">
        <f t="shared" si="384"/>
        <v>0</v>
      </c>
      <c r="AO405" s="53">
        <f t="shared" si="385"/>
        <v>0</v>
      </c>
      <c r="AP405" s="53">
        <f t="shared" si="386"/>
        <v>0</v>
      </c>
      <c r="AQ405" s="53">
        <f t="shared" si="387"/>
        <v>0</v>
      </c>
      <c r="AR405" s="53">
        <f t="shared" si="388"/>
        <v>0</v>
      </c>
      <c r="AS405" s="53"/>
    </row>
    <row r="406" spans="1:45" s="52" customFormat="1" ht="15" x14ac:dyDescent="0.25">
      <c r="A406" s="52">
        <v>7</v>
      </c>
      <c r="B406" s="37" t="s">
        <v>50</v>
      </c>
      <c r="C406" s="37" t="s">
        <v>165</v>
      </c>
      <c r="D406" s="58">
        <v>1</v>
      </c>
      <c r="E406" s="53">
        <f t="shared" si="349"/>
        <v>0</v>
      </c>
      <c r="F406" s="53">
        <f t="shared" si="350"/>
        <v>0</v>
      </c>
      <c r="G406" s="53">
        <f t="shared" si="351"/>
        <v>0</v>
      </c>
      <c r="H406" s="53">
        <f t="shared" si="352"/>
        <v>0</v>
      </c>
      <c r="I406" s="53">
        <f t="shared" si="353"/>
        <v>0</v>
      </c>
      <c r="J406" s="53">
        <f t="shared" si="354"/>
        <v>0</v>
      </c>
      <c r="K406" s="53">
        <f t="shared" si="355"/>
        <v>0</v>
      </c>
      <c r="L406" s="53">
        <f t="shared" si="356"/>
        <v>0</v>
      </c>
      <c r="M406" s="53">
        <f t="shared" si="357"/>
        <v>0</v>
      </c>
      <c r="N406" s="53">
        <f t="shared" si="358"/>
        <v>0</v>
      </c>
      <c r="O406" s="53">
        <f t="shared" si="359"/>
        <v>0</v>
      </c>
      <c r="P406" s="53">
        <f t="shared" si="360"/>
        <v>0</v>
      </c>
      <c r="Q406" s="53">
        <f t="shared" si="361"/>
        <v>1</v>
      </c>
      <c r="R406" s="53">
        <f t="shared" si="362"/>
        <v>1</v>
      </c>
      <c r="S406" s="53">
        <f t="shared" si="363"/>
        <v>1</v>
      </c>
      <c r="T406" s="53">
        <f t="shared" si="364"/>
        <v>1</v>
      </c>
      <c r="U406" s="53">
        <f t="shared" si="365"/>
        <v>1</v>
      </c>
      <c r="V406" s="53">
        <f t="shared" si="366"/>
        <v>1</v>
      </c>
      <c r="W406" s="53">
        <f t="shared" si="367"/>
        <v>1</v>
      </c>
      <c r="X406" s="53">
        <f t="shared" si="368"/>
        <v>1</v>
      </c>
      <c r="Y406" s="53">
        <f t="shared" si="369"/>
        <v>0</v>
      </c>
      <c r="Z406" s="53">
        <f t="shared" si="370"/>
        <v>1</v>
      </c>
      <c r="AA406" s="53">
        <f t="shared" si="371"/>
        <v>0</v>
      </c>
      <c r="AB406" s="53">
        <f t="shared" si="372"/>
        <v>1</v>
      </c>
      <c r="AC406" s="53">
        <f t="shared" si="373"/>
        <v>1</v>
      </c>
      <c r="AD406" s="53">
        <f t="shared" si="374"/>
        <v>1</v>
      </c>
      <c r="AE406" s="53">
        <f t="shared" si="375"/>
        <v>0</v>
      </c>
      <c r="AF406" s="53">
        <f t="shared" si="376"/>
        <v>0</v>
      </c>
      <c r="AG406" s="53">
        <f t="shared" si="377"/>
        <v>1</v>
      </c>
      <c r="AH406" s="53">
        <f t="shared" si="378"/>
        <v>1</v>
      </c>
      <c r="AI406" s="53">
        <f t="shared" si="379"/>
        <v>0</v>
      </c>
      <c r="AJ406" s="53">
        <f t="shared" si="380"/>
        <v>0</v>
      </c>
      <c r="AK406" s="53">
        <f t="shared" si="381"/>
        <v>0</v>
      </c>
      <c r="AL406" s="53">
        <f t="shared" si="382"/>
        <v>0</v>
      </c>
      <c r="AM406" s="53">
        <f t="shared" si="383"/>
        <v>0</v>
      </c>
      <c r="AN406" s="53">
        <f t="shared" si="384"/>
        <v>0</v>
      </c>
      <c r="AO406" s="53">
        <f t="shared" si="385"/>
        <v>0</v>
      </c>
      <c r="AP406" s="53">
        <f t="shared" si="386"/>
        <v>0</v>
      </c>
      <c r="AQ406" s="53">
        <f t="shared" si="387"/>
        <v>0</v>
      </c>
      <c r="AR406" s="53">
        <f t="shared" si="388"/>
        <v>0</v>
      </c>
      <c r="AS406" s="53"/>
    </row>
    <row r="407" spans="1:45" s="52" customFormat="1" ht="15" x14ac:dyDescent="0.25">
      <c r="A407" s="52">
        <v>8</v>
      </c>
      <c r="B407" s="37" t="s">
        <v>47</v>
      </c>
      <c r="C407" s="37" t="s">
        <v>166</v>
      </c>
      <c r="D407" s="58">
        <v>1</v>
      </c>
      <c r="E407" s="53">
        <f t="shared" si="349"/>
        <v>0</v>
      </c>
      <c r="F407" s="53">
        <f t="shared" si="350"/>
        <v>0</v>
      </c>
      <c r="G407" s="53">
        <f t="shared" si="351"/>
        <v>0</v>
      </c>
      <c r="H407" s="53">
        <f t="shared" si="352"/>
        <v>0</v>
      </c>
      <c r="I407" s="53">
        <f t="shared" si="353"/>
        <v>0</v>
      </c>
      <c r="J407" s="53">
        <f t="shared" si="354"/>
        <v>0</v>
      </c>
      <c r="K407" s="53">
        <f t="shared" si="355"/>
        <v>0</v>
      </c>
      <c r="L407" s="53">
        <f t="shared" si="356"/>
        <v>0</v>
      </c>
      <c r="M407" s="53">
        <f t="shared" si="357"/>
        <v>0</v>
      </c>
      <c r="N407" s="53">
        <f t="shared" si="358"/>
        <v>0</v>
      </c>
      <c r="O407" s="53">
        <f t="shared" si="359"/>
        <v>1</v>
      </c>
      <c r="P407" s="53">
        <f t="shared" si="360"/>
        <v>0</v>
      </c>
      <c r="Q407" s="53">
        <f t="shared" si="361"/>
        <v>1</v>
      </c>
      <c r="R407" s="53">
        <f t="shared" si="362"/>
        <v>0</v>
      </c>
      <c r="S407" s="53">
        <f t="shared" si="363"/>
        <v>1</v>
      </c>
      <c r="T407" s="53">
        <f t="shared" si="364"/>
        <v>0</v>
      </c>
      <c r="U407" s="53">
        <f t="shared" si="365"/>
        <v>0</v>
      </c>
      <c r="V407" s="53">
        <f t="shared" si="366"/>
        <v>1</v>
      </c>
      <c r="W407" s="53">
        <f t="shared" si="367"/>
        <v>1</v>
      </c>
      <c r="X407" s="53">
        <f t="shared" si="368"/>
        <v>1</v>
      </c>
      <c r="Y407" s="53">
        <f t="shared" si="369"/>
        <v>0</v>
      </c>
      <c r="Z407" s="53">
        <f t="shared" si="370"/>
        <v>0</v>
      </c>
      <c r="AA407" s="53">
        <f t="shared" si="371"/>
        <v>0</v>
      </c>
      <c r="AB407" s="53">
        <f t="shared" si="372"/>
        <v>1</v>
      </c>
      <c r="AC407" s="53">
        <f t="shared" si="373"/>
        <v>1</v>
      </c>
      <c r="AD407" s="53">
        <f t="shared" si="374"/>
        <v>0</v>
      </c>
      <c r="AE407" s="53">
        <f t="shared" si="375"/>
        <v>0</v>
      </c>
      <c r="AF407" s="53">
        <f t="shared" si="376"/>
        <v>0</v>
      </c>
      <c r="AG407" s="53">
        <f t="shared" si="377"/>
        <v>1</v>
      </c>
      <c r="AH407" s="53">
        <f t="shared" si="378"/>
        <v>1</v>
      </c>
      <c r="AI407" s="53">
        <f t="shared" si="379"/>
        <v>0</v>
      </c>
      <c r="AJ407" s="53">
        <f t="shared" si="380"/>
        <v>0</v>
      </c>
      <c r="AK407" s="53">
        <f t="shared" si="381"/>
        <v>0</v>
      </c>
      <c r="AL407" s="53">
        <f t="shared" si="382"/>
        <v>0</v>
      </c>
      <c r="AM407" s="53">
        <f t="shared" si="383"/>
        <v>0</v>
      </c>
      <c r="AN407" s="53">
        <f t="shared" si="384"/>
        <v>0</v>
      </c>
      <c r="AO407" s="53">
        <f t="shared" si="385"/>
        <v>0</v>
      </c>
      <c r="AP407" s="53">
        <f t="shared" si="386"/>
        <v>0</v>
      </c>
      <c r="AQ407" s="53">
        <f t="shared" si="387"/>
        <v>0</v>
      </c>
      <c r="AR407" s="53">
        <f t="shared" si="388"/>
        <v>0</v>
      </c>
      <c r="AS407" s="53"/>
    </row>
    <row r="408" spans="1:45" s="52" customFormat="1" ht="15" x14ac:dyDescent="0.25">
      <c r="A408" s="52">
        <v>9</v>
      </c>
      <c r="B408" s="37" t="s">
        <v>48</v>
      </c>
      <c r="C408" s="37" t="s">
        <v>167</v>
      </c>
      <c r="D408" s="58">
        <v>1</v>
      </c>
      <c r="E408" s="53">
        <f t="shared" si="349"/>
        <v>0</v>
      </c>
      <c r="F408" s="53">
        <f t="shared" si="350"/>
        <v>0</v>
      </c>
      <c r="G408" s="53">
        <f t="shared" si="351"/>
        <v>0</v>
      </c>
      <c r="H408" s="53">
        <f t="shared" si="352"/>
        <v>0</v>
      </c>
      <c r="I408" s="53">
        <f t="shared" si="353"/>
        <v>0</v>
      </c>
      <c r="J408" s="53">
        <f t="shared" si="354"/>
        <v>0</v>
      </c>
      <c r="K408" s="53">
        <f t="shared" si="355"/>
        <v>0</v>
      </c>
      <c r="L408" s="53">
        <f t="shared" si="356"/>
        <v>0</v>
      </c>
      <c r="M408" s="53">
        <f t="shared" si="357"/>
        <v>0</v>
      </c>
      <c r="N408" s="53">
        <f t="shared" si="358"/>
        <v>0</v>
      </c>
      <c r="O408" s="53">
        <f t="shared" si="359"/>
        <v>0</v>
      </c>
      <c r="P408" s="53">
        <f t="shared" si="360"/>
        <v>0</v>
      </c>
      <c r="Q408" s="53">
        <f t="shared" si="361"/>
        <v>1</v>
      </c>
      <c r="R408" s="53">
        <f t="shared" si="362"/>
        <v>0</v>
      </c>
      <c r="S408" s="53">
        <f t="shared" si="363"/>
        <v>0</v>
      </c>
      <c r="T408" s="53">
        <f t="shared" si="364"/>
        <v>0</v>
      </c>
      <c r="U408" s="53">
        <f t="shared" si="365"/>
        <v>0</v>
      </c>
      <c r="V408" s="53">
        <f t="shared" si="366"/>
        <v>1</v>
      </c>
      <c r="W408" s="53">
        <f t="shared" si="367"/>
        <v>1</v>
      </c>
      <c r="X408" s="53">
        <f t="shared" si="368"/>
        <v>1</v>
      </c>
      <c r="Y408" s="53">
        <f t="shared" si="369"/>
        <v>0</v>
      </c>
      <c r="Z408" s="53">
        <f t="shared" si="370"/>
        <v>1</v>
      </c>
      <c r="AA408" s="53">
        <f t="shared" si="371"/>
        <v>0</v>
      </c>
      <c r="AB408" s="53">
        <f t="shared" si="372"/>
        <v>0</v>
      </c>
      <c r="AC408" s="53">
        <f t="shared" si="373"/>
        <v>0</v>
      </c>
      <c r="AD408" s="53">
        <f t="shared" si="374"/>
        <v>0</v>
      </c>
      <c r="AE408" s="53">
        <f t="shared" si="375"/>
        <v>1</v>
      </c>
      <c r="AF408" s="53">
        <f t="shared" si="376"/>
        <v>0</v>
      </c>
      <c r="AG408" s="53">
        <f t="shared" si="377"/>
        <v>1</v>
      </c>
      <c r="AH408" s="53">
        <f t="shared" si="378"/>
        <v>1</v>
      </c>
      <c r="AI408" s="53">
        <f t="shared" si="379"/>
        <v>0</v>
      </c>
      <c r="AJ408" s="53">
        <f t="shared" si="380"/>
        <v>0</v>
      </c>
      <c r="AK408" s="53">
        <f t="shared" si="381"/>
        <v>0</v>
      </c>
      <c r="AL408" s="53">
        <f t="shared" si="382"/>
        <v>0</v>
      </c>
      <c r="AM408" s="53">
        <f t="shared" si="383"/>
        <v>0</v>
      </c>
      <c r="AN408" s="53">
        <f t="shared" si="384"/>
        <v>0</v>
      </c>
      <c r="AO408" s="53">
        <f t="shared" si="385"/>
        <v>1</v>
      </c>
      <c r="AP408" s="53">
        <f t="shared" si="386"/>
        <v>1</v>
      </c>
      <c r="AQ408" s="53">
        <f t="shared" si="387"/>
        <v>1</v>
      </c>
      <c r="AR408" s="53">
        <f t="shared" si="388"/>
        <v>0</v>
      </c>
      <c r="AS408" s="53"/>
    </row>
    <row r="409" spans="1:45" s="52" customFormat="1" ht="15" x14ac:dyDescent="0.25">
      <c r="A409" s="52">
        <v>10</v>
      </c>
      <c r="B409" s="37" t="s">
        <v>47</v>
      </c>
      <c r="C409" s="37" t="s">
        <v>45</v>
      </c>
      <c r="D409" s="58">
        <v>2</v>
      </c>
      <c r="E409" s="53">
        <f t="shared" si="349"/>
        <v>0</v>
      </c>
      <c r="F409" s="53">
        <f t="shared" si="350"/>
        <v>1</v>
      </c>
      <c r="G409" s="53">
        <f t="shared" si="351"/>
        <v>0</v>
      </c>
      <c r="H409" s="53">
        <f t="shared" si="352"/>
        <v>0</v>
      </c>
      <c r="I409" s="53">
        <f t="shared" si="353"/>
        <v>0</v>
      </c>
      <c r="J409" s="53">
        <f t="shared" si="354"/>
        <v>0</v>
      </c>
      <c r="K409" s="53">
        <f t="shared" si="355"/>
        <v>1</v>
      </c>
      <c r="L409" s="53">
        <f t="shared" si="356"/>
        <v>0</v>
      </c>
      <c r="M409" s="53">
        <f t="shared" si="357"/>
        <v>1</v>
      </c>
      <c r="N409" s="53">
        <f t="shared" si="358"/>
        <v>0</v>
      </c>
      <c r="O409" s="53">
        <f t="shared" si="359"/>
        <v>0</v>
      </c>
      <c r="P409" s="53">
        <f t="shared" si="360"/>
        <v>0</v>
      </c>
      <c r="Q409" s="53">
        <f t="shared" si="361"/>
        <v>1</v>
      </c>
      <c r="R409" s="53">
        <f t="shared" si="362"/>
        <v>1</v>
      </c>
      <c r="S409" s="53">
        <f t="shared" si="363"/>
        <v>0</v>
      </c>
      <c r="T409" s="53">
        <f t="shared" si="364"/>
        <v>1</v>
      </c>
      <c r="U409" s="53">
        <f t="shared" si="365"/>
        <v>1</v>
      </c>
      <c r="V409" s="53">
        <f t="shared" si="366"/>
        <v>0</v>
      </c>
      <c r="W409" s="53">
        <f t="shared" si="367"/>
        <v>1</v>
      </c>
      <c r="X409" s="53">
        <f t="shared" si="368"/>
        <v>1</v>
      </c>
      <c r="Y409" s="53">
        <f t="shared" si="369"/>
        <v>1</v>
      </c>
      <c r="Z409" s="53">
        <f t="shared" si="370"/>
        <v>1</v>
      </c>
      <c r="AA409" s="53">
        <f t="shared" si="371"/>
        <v>0</v>
      </c>
      <c r="AB409" s="53">
        <f t="shared" si="372"/>
        <v>0</v>
      </c>
      <c r="AC409" s="53">
        <f t="shared" si="373"/>
        <v>1</v>
      </c>
      <c r="AD409" s="53">
        <f t="shared" si="374"/>
        <v>0</v>
      </c>
      <c r="AE409" s="53">
        <f t="shared" si="375"/>
        <v>1</v>
      </c>
      <c r="AF409" s="53">
        <f t="shared" si="376"/>
        <v>1</v>
      </c>
      <c r="AG409" s="53">
        <f t="shared" si="377"/>
        <v>0</v>
      </c>
      <c r="AH409" s="53">
        <f t="shared" si="378"/>
        <v>0</v>
      </c>
      <c r="AI409" s="53">
        <f t="shared" si="379"/>
        <v>0</v>
      </c>
      <c r="AJ409" s="53">
        <f t="shared" si="380"/>
        <v>0</v>
      </c>
      <c r="AK409" s="53">
        <f t="shared" si="381"/>
        <v>0</v>
      </c>
      <c r="AL409" s="53">
        <f t="shared" si="382"/>
        <v>0</v>
      </c>
      <c r="AM409" s="53">
        <f t="shared" si="383"/>
        <v>1</v>
      </c>
      <c r="AN409" s="53">
        <f t="shared" si="384"/>
        <v>0</v>
      </c>
      <c r="AO409" s="53">
        <f t="shared" si="385"/>
        <v>0</v>
      </c>
      <c r="AP409" s="53">
        <f t="shared" si="386"/>
        <v>1</v>
      </c>
      <c r="AQ409" s="53">
        <f t="shared" si="387"/>
        <v>0</v>
      </c>
      <c r="AR409" s="53">
        <f t="shared" si="388"/>
        <v>1</v>
      </c>
      <c r="AS409" s="53"/>
    </row>
    <row r="410" spans="1:45" s="52" customFormat="1" ht="15" x14ac:dyDescent="0.25">
      <c r="A410" s="52">
        <v>11</v>
      </c>
      <c r="B410" s="37" t="s">
        <v>48</v>
      </c>
      <c r="C410" s="37" t="s">
        <v>46</v>
      </c>
      <c r="D410" s="58">
        <v>2</v>
      </c>
      <c r="E410" s="53">
        <f t="shared" si="349"/>
        <v>0</v>
      </c>
      <c r="F410" s="53">
        <f t="shared" si="350"/>
        <v>1</v>
      </c>
      <c r="G410" s="53">
        <f t="shared" si="351"/>
        <v>0</v>
      </c>
      <c r="H410" s="53">
        <f t="shared" si="352"/>
        <v>1</v>
      </c>
      <c r="I410" s="53">
        <f t="shared" si="353"/>
        <v>0</v>
      </c>
      <c r="J410" s="53">
        <f t="shared" si="354"/>
        <v>0</v>
      </c>
      <c r="K410" s="53">
        <f t="shared" si="355"/>
        <v>1</v>
      </c>
      <c r="L410" s="53">
        <f t="shared" si="356"/>
        <v>0</v>
      </c>
      <c r="M410" s="53">
        <f t="shared" si="357"/>
        <v>1</v>
      </c>
      <c r="N410" s="53">
        <f t="shared" si="358"/>
        <v>1</v>
      </c>
      <c r="O410" s="53">
        <f t="shared" si="359"/>
        <v>0</v>
      </c>
      <c r="P410" s="53">
        <f t="shared" si="360"/>
        <v>0</v>
      </c>
      <c r="Q410" s="53">
        <f t="shared" si="361"/>
        <v>1</v>
      </c>
      <c r="R410" s="53">
        <f t="shared" si="362"/>
        <v>0</v>
      </c>
      <c r="S410" s="53">
        <f t="shared" si="363"/>
        <v>1</v>
      </c>
      <c r="T410" s="53">
        <f t="shared" si="364"/>
        <v>1</v>
      </c>
      <c r="U410" s="53">
        <f t="shared" si="365"/>
        <v>1</v>
      </c>
      <c r="V410" s="53">
        <f t="shared" si="366"/>
        <v>0</v>
      </c>
      <c r="W410" s="53">
        <f t="shared" si="367"/>
        <v>1</v>
      </c>
      <c r="X410" s="53">
        <f t="shared" si="368"/>
        <v>0</v>
      </c>
      <c r="Y410" s="53">
        <f t="shared" si="369"/>
        <v>1</v>
      </c>
      <c r="Z410" s="53">
        <f t="shared" si="370"/>
        <v>1</v>
      </c>
      <c r="AA410" s="53">
        <f t="shared" si="371"/>
        <v>0</v>
      </c>
      <c r="AB410" s="53">
        <f t="shared" si="372"/>
        <v>0</v>
      </c>
      <c r="AC410" s="53">
        <f t="shared" si="373"/>
        <v>1</v>
      </c>
      <c r="AD410" s="53">
        <f t="shared" si="374"/>
        <v>0</v>
      </c>
      <c r="AE410" s="53">
        <f t="shared" si="375"/>
        <v>1</v>
      </c>
      <c r="AF410" s="53">
        <f t="shared" si="376"/>
        <v>1</v>
      </c>
      <c r="AG410" s="53">
        <f t="shared" si="377"/>
        <v>0</v>
      </c>
      <c r="AH410" s="53">
        <f t="shared" si="378"/>
        <v>0</v>
      </c>
      <c r="AI410" s="53">
        <f t="shared" si="379"/>
        <v>0</v>
      </c>
      <c r="AJ410" s="53">
        <f t="shared" si="380"/>
        <v>0</v>
      </c>
      <c r="AK410" s="53">
        <f t="shared" si="381"/>
        <v>0</v>
      </c>
      <c r="AL410" s="53">
        <f t="shared" si="382"/>
        <v>0</v>
      </c>
      <c r="AM410" s="53">
        <f t="shared" si="383"/>
        <v>0</v>
      </c>
      <c r="AN410" s="53">
        <f t="shared" si="384"/>
        <v>0</v>
      </c>
      <c r="AO410" s="53">
        <f t="shared" si="385"/>
        <v>0</v>
      </c>
      <c r="AP410" s="53">
        <f t="shared" si="386"/>
        <v>0</v>
      </c>
      <c r="AQ410" s="53">
        <f t="shared" si="387"/>
        <v>0</v>
      </c>
      <c r="AR410" s="53">
        <f t="shared" si="388"/>
        <v>0</v>
      </c>
      <c r="AS410" s="53"/>
    </row>
    <row r="411" spans="1:45" s="52" customFormat="1" ht="15" x14ac:dyDescent="0.25">
      <c r="A411" s="52">
        <v>12</v>
      </c>
      <c r="B411" s="37" t="s">
        <v>48</v>
      </c>
      <c r="C411" s="37" t="s">
        <v>49</v>
      </c>
      <c r="D411" s="58">
        <v>2</v>
      </c>
      <c r="E411" s="53">
        <f t="shared" si="349"/>
        <v>1</v>
      </c>
      <c r="F411" s="53">
        <f t="shared" si="350"/>
        <v>1</v>
      </c>
      <c r="G411" s="53">
        <f t="shared" si="351"/>
        <v>0</v>
      </c>
      <c r="H411" s="53">
        <f t="shared" si="352"/>
        <v>0</v>
      </c>
      <c r="I411" s="53">
        <f t="shared" si="353"/>
        <v>0</v>
      </c>
      <c r="J411" s="53">
        <f t="shared" si="354"/>
        <v>0</v>
      </c>
      <c r="K411" s="53">
        <f t="shared" si="355"/>
        <v>1</v>
      </c>
      <c r="L411" s="53">
        <f t="shared" si="356"/>
        <v>0</v>
      </c>
      <c r="M411" s="53">
        <f t="shared" si="357"/>
        <v>1</v>
      </c>
      <c r="N411" s="53">
        <f t="shared" si="358"/>
        <v>1</v>
      </c>
      <c r="O411" s="53">
        <f t="shared" si="359"/>
        <v>0</v>
      </c>
      <c r="P411" s="53">
        <f t="shared" si="360"/>
        <v>0</v>
      </c>
      <c r="Q411" s="53">
        <f t="shared" si="361"/>
        <v>0</v>
      </c>
      <c r="R411" s="53">
        <f t="shared" si="362"/>
        <v>0</v>
      </c>
      <c r="S411" s="53">
        <f t="shared" si="363"/>
        <v>0</v>
      </c>
      <c r="T411" s="53">
        <f t="shared" si="364"/>
        <v>0</v>
      </c>
      <c r="U411" s="53">
        <f t="shared" si="365"/>
        <v>0</v>
      </c>
      <c r="V411" s="53">
        <f t="shared" si="366"/>
        <v>0</v>
      </c>
      <c r="W411" s="53">
        <f t="shared" si="367"/>
        <v>0</v>
      </c>
      <c r="X411" s="53">
        <f t="shared" si="368"/>
        <v>0</v>
      </c>
      <c r="Y411" s="53">
        <f t="shared" si="369"/>
        <v>1</v>
      </c>
      <c r="Z411" s="53">
        <f t="shared" si="370"/>
        <v>1</v>
      </c>
      <c r="AA411" s="53">
        <f t="shared" si="371"/>
        <v>0</v>
      </c>
      <c r="AB411" s="53">
        <f t="shared" si="372"/>
        <v>0</v>
      </c>
      <c r="AC411" s="53">
        <f t="shared" si="373"/>
        <v>0</v>
      </c>
      <c r="AD411" s="53">
        <f t="shared" si="374"/>
        <v>1</v>
      </c>
      <c r="AE411" s="53">
        <f t="shared" si="375"/>
        <v>1</v>
      </c>
      <c r="AF411" s="53">
        <f t="shared" si="376"/>
        <v>1</v>
      </c>
      <c r="AG411" s="53">
        <f t="shared" si="377"/>
        <v>0</v>
      </c>
      <c r="AH411" s="53">
        <f t="shared" si="378"/>
        <v>0</v>
      </c>
      <c r="AI411" s="53">
        <f t="shared" si="379"/>
        <v>0</v>
      </c>
      <c r="AJ411" s="53">
        <f t="shared" si="380"/>
        <v>0</v>
      </c>
      <c r="AK411" s="53">
        <f t="shared" si="381"/>
        <v>0</v>
      </c>
      <c r="AL411" s="53">
        <f t="shared" si="382"/>
        <v>0</v>
      </c>
      <c r="AM411" s="53">
        <f t="shared" si="383"/>
        <v>0</v>
      </c>
      <c r="AN411" s="53">
        <f t="shared" si="384"/>
        <v>0</v>
      </c>
      <c r="AO411" s="53">
        <f t="shared" si="385"/>
        <v>0</v>
      </c>
      <c r="AP411" s="53">
        <f t="shared" si="386"/>
        <v>0</v>
      </c>
      <c r="AQ411" s="53">
        <f t="shared" si="387"/>
        <v>0</v>
      </c>
      <c r="AR411" s="53">
        <f t="shared" si="388"/>
        <v>0</v>
      </c>
      <c r="AS411" s="53"/>
    </row>
    <row r="412" spans="1:45" s="52" customFormat="1" ht="15" x14ac:dyDescent="0.25">
      <c r="A412" s="52">
        <v>13</v>
      </c>
      <c r="B412" s="37" t="s">
        <v>50</v>
      </c>
      <c r="C412" s="37" t="s">
        <v>51</v>
      </c>
      <c r="D412" s="58">
        <v>2</v>
      </c>
      <c r="E412" s="53">
        <f t="shared" si="349"/>
        <v>1</v>
      </c>
      <c r="F412" s="53">
        <f t="shared" si="350"/>
        <v>1</v>
      </c>
      <c r="G412" s="53">
        <f t="shared" si="351"/>
        <v>0</v>
      </c>
      <c r="H412" s="53">
        <f t="shared" si="352"/>
        <v>1</v>
      </c>
      <c r="I412" s="53">
        <f t="shared" si="353"/>
        <v>1</v>
      </c>
      <c r="J412" s="53">
        <f t="shared" si="354"/>
        <v>0</v>
      </c>
      <c r="K412" s="53">
        <f t="shared" si="355"/>
        <v>1</v>
      </c>
      <c r="L412" s="53">
        <f t="shared" si="356"/>
        <v>1</v>
      </c>
      <c r="M412" s="53">
        <f t="shared" si="357"/>
        <v>1</v>
      </c>
      <c r="N412" s="53">
        <f t="shared" si="358"/>
        <v>1</v>
      </c>
      <c r="O412" s="53">
        <f t="shared" si="359"/>
        <v>0</v>
      </c>
      <c r="P412" s="53">
        <f t="shared" si="360"/>
        <v>0</v>
      </c>
      <c r="Q412" s="53">
        <f t="shared" si="361"/>
        <v>0</v>
      </c>
      <c r="R412" s="53">
        <f t="shared" si="362"/>
        <v>0</v>
      </c>
      <c r="S412" s="53">
        <f t="shared" si="363"/>
        <v>0</v>
      </c>
      <c r="T412" s="53">
        <f t="shared" si="364"/>
        <v>0</v>
      </c>
      <c r="U412" s="53">
        <f t="shared" si="365"/>
        <v>0</v>
      </c>
      <c r="V412" s="53">
        <f t="shared" si="366"/>
        <v>0</v>
      </c>
      <c r="W412" s="53">
        <f t="shared" si="367"/>
        <v>0</v>
      </c>
      <c r="X412" s="53">
        <f t="shared" si="368"/>
        <v>0</v>
      </c>
      <c r="Y412" s="53">
        <f t="shared" si="369"/>
        <v>0</v>
      </c>
      <c r="Z412" s="53">
        <f t="shared" si="370"/>
        <v>0</v>
      </c>
      <c r="AA412" s="53">
        <f t="shared" si="371"/>
        <v>0</v>
      </c>
      <c r="AB412" s="53">
        <f t="shared" si="372"/>
        <v>0</v>
      </c>
      <c r="AC412" s="53">
        <f t="shared" si="373"/>
        <v>0</v>
      </c>
      <c r="AD412" s="53">
        <f t="shared" si="374"/>
        <v>0</v>
      </c>
      <c r="AE412" s="53">
        <f t="shared" si="375"/>
        <v>0</v>
      </c>
      <c r="AF412" s="53">
        <f t="shared" si="376"/>
        <v>0</v>
      </c>
      <c r="AG412" s="53">
        <f t="shared" si="377"/>
        <v>0</v>
      </c>
      <c r="AH412" s="53">
        <f t="shared" si="378"/>
        <v>0</v>
      </c>
      <c r="AI412" s="53">
        <f t="shared" si="379"/>
        <v>0</v>
      </c>
      <c r="AJ412" s="53">
        <f t="shared" si="380"/>
        <v>0</v>
      </c>
      <c r="AK412" s="53">
        <f t="shared" si="381"/>
        <v>0</v>
      </c>
      <c r="AL412" s="53">
        <f t="shared" si="382"/>
        <v>0</v>
      </c>
      <c r="AM412" s="53">
        <f t="shared" si="383"/>
        <v>1</v>
      </c>
      <c r="AN412" s="53">
        <f t="shared" si="384"/>
        <v>0</v>
      </c>
      <c r="AO412" s="53">
        <f t="shared" si="385"/>
        <v>1</v>
      </c>
      <c r="AP412" s="53">
        <f t="shared" si="386"/>
        <v>1</v>
      </c>
      <c r="AQ412" s="53">
        <f t="shared" si="387"/>
        <v>0</v>
      </c>
      <c r="AR412" s="53">
        <f t="shared" si="388"/>
        <v>1</v>
      </c>
      <c r="AS412" s="53"/>
    </row>
    <row r="413" spans="1:45" s="52" customFormat="1" ht="15" x14ac:dyDescent="0.25">
      <c r="A413" s="52">
        <v>14</v>
      </c>
      <c r="B413" s="37" t="s">
        <v>47</v>
      </c>
      <c r="C413" s="37" t="s">
        <v>52</v>
      </c>
      <c r="D413" s="58">
        <v>2</v>
      </c>
      <c r="E413" s="53">
        <f t="shared" si="349"/>
        <v>1</v>
      </c>
      <c r="F413" s="53">
        <f t="shared" si="350"/>
        <v>1</v>
      </c>
      <c r="G413" s="53">
        <f t="shared" si="351"/>
        <v>1</v>
      </c>
      <c r="H413" s="53">
        <f t="shared" si="352"/>
        <v>0</v>
      </c>
      <c r="I413" s="53">
        <f t="shared" si="353"/>
        <v>1</v>
      </c>
      <c r="J413" s="53">
        <f t="shared" si="354"/>
        <v>0</v>
      </c>
      <c r="K413" s="53">
        <f t="shared" si="355"/>
        <v>0</v>
      </c>
      <c r="L413" s="53">
        <f t="shared" si="356"/>
        <v>0</v>
      </c>
      <c r="M413" s="53">
        <f t="shared" si="357"/>
        <v>1</v>
      </c>
      <c r="N413" s="53">
        <f t="shared" si="358"/>
        <v>1</v>
      </c>
      <c r="O413" s="53">
        <f t="shared" si="359"/>
        <v>0</v>
      </c>
      <c r="P413" s="53">
        <f t="shared" si="360"/>
        <v>0</v>
      </c>
      <c r="Q413" s="53">
        <f t="shared" si="361"/>
        <v>0</v>
      </c>
      <c r="R413" s="53">
        <f t="shared" si="362"/>
        <v>0</v>
      </c>
      <c r="S413" s="53">
        <f t="shared" si="363"/>
        <v>0</v>
      </c>
      <c r="T413" s="53">
        <f t="shared" si="364"/>
        <v>0</v>
      </c>
      <c r="U413" s="53">
        <f t="shared" si="365"/>
        <v>0</v>
      </c>
      <c r="V413" s="53">
        <f t="shared" si="366"/>
        <v>0</v>
      </c>
      <c r="W413" s="53">
        <f t="shared" si="367"/>
        <v>0</v>
      </c>
      <c r="X413" s="53">
        <f t="shared" si="368"/>
        <v>0</v>
      </c>
      <c r="Y413" s="53">
        <f t="shared" si="369"/>
        <v>0</v>
      </c>
      <c r="Z413" s="53">
        <f t="shared" si="370"/>
        <v>0</v>
      </c>
      <c r="AA413" s="53">
        <f t="shared" si="371"/>
        <v>0</v>
      </c>
      <c r="AB413" s="53">
        <f t="shared" si="372"/>
        <v>0</v>
      </c>
      <c r="AC413" s="53">
        <f t="shared" si="373"/>
        <v>0</v>
      </c>
      <c r="AD413" s="53">
        <f t="shared" si="374"/>
        <v>0</v>
      </c>
      <c r="AE413" s="53">
        <f t="shared" si="375"/>
        <v>0</v>
      </c>
      <c r="AF413" s="53">
        <f t="shared" si="376"/>
        <v>0</v>
      </c>
      <c r="AG413" s="53">
        <f t="shared" si="377"/>
        <v>0</v>
      </c>
      <c r="AH413" s="53">
        <f t="shared" si="378"/>
        <v>0</v>
      </c>
      <c r="AI413" s="53">
        <f t="shared" si="379"/>
        <v>0</v>
      </c>
      <c r="AJ413" s="53">
        <f t="shared" si="380"/>
        <v>0</v>
      </c>
      <c r="AK413" s="53">
        <f t="shared" si="381"/>
        <v>0</v>
      </c>
      <c r="AL413" s="53">
        <f t="shared" si="382"/>
        <v>0</v>
      </c>
      <c r="AM413" s="53">
        <f t="shared" si="383"/>
        <v>0</v>
      </c>
      <c r="AN413" s="53">
        <f t="shared" si="384"/>
        <v>0</v>
      </c>
      <c r="AO413" s="53">
        <f t="shared" si="385"/>
        <v>0</v>
      </c>
      <c r="AP413" s="53">
        <f t="shared" si="386"/>
        <v>0</v>
      </c>
      <c r="AQ413" s="53">
        <f t="shared" si="387"/>
        <v>0</v>
      </c>
      <c r="AR413" s="53">
        <f t="shared" si="388"/>
        <v>0</v>
      </c>
      <c r="AS413" s="53"/>
    </row>
    <row r="414" spans="1:45" s="52" customFormat="1" ht="15" x14ac:dyDescent="0.25">
      <c r="A414" s="52">
        <v>15</v>
      </c>
      <c r="B414" s="37" t="s">
        <v>48</v>
      </c>
      <c r="C414" s="37" t="s">
        <v>54</v>
      </c>
      <c r="D414" s="58">
        <v>2</v>
      </c>
      <c r="E414" s="53">
        <f t="shared" si="349"/>
        <v>0</v>
      </c>
      <c r="F414" s="53">
        <f t="shared" si="350"/>
        <v>0</v>
      </c>
      <c r="G414" s="53">
        <f t="shared" si="351"/>
        <v>0</v>
      </c>
      <c r="H414" s="53">
        <f t="shared" si="352"/>
        <v>0</v>
      </c>
      <c r="I414" s="53">
        <f t="shared" si="353"/>
        <v>0</v>
      </c>
      <c r="J414" s="53">
        <f t="shared" si="354"/>
        <v>0</v>
      </c>
      <c r="K414" s="53">
        <f t="shared" si="355"/>
        <v>0</v>
      </c>
      <c r="L414" s="53">
        <f t="shared" si="356"/>
        <v>0</v>
      </c>
      <c r="M414" s="53">
        <f t="shared" si="357"/>
        <v>0</v>
      </c>
      <c r="N414" s="53">
        <f t="shared" si="358"/>
        <v>0</v>
      </c>
      <c r="O414" s="53">
        <f t="shared" si="359"/>
        <v>0</v>
      </c>
      <c r="P414" s="53">
        <f t="shared" si="360"/>
        <v>0</v>
      </c>
      <c r="Q414" s="53">
        <f t="shared" si="361"/>
        <v>1</v>
      </c>
      <c r="R414" s="53">
        <f t="shared" si="362"/>
        <v>1</v>
      </c>
      <c r="S414" s="53">
        <f t="shared" si="363"/>
        <v>0</v>
      </c>
      <c r="T414" s="53">
        <f t="shared" si="364"/>
        <v>1</v>
      </c>
      <c r="U414" s="53">
        <f t="shared" si="365"/>
        <v>1</v>
      </c>
      <c r="V414" s="53">
        <f t="shared" si="366"/>
        <v>1</v>
      </c>
      <c r="W414" s="53">
        <f t="shared" si="367"/>
        <v>1</v>
      </c>
      <c r="X414" s="53">
        <f t="shared" si="368"/>
        <v>0</v>
      </c>
      <c r="Y414" s="53">
        <f t="shared" si="369"/>
        <v>1</v>
      </c>
      <c r="Z414" s="53">
        <f t="shared" si="370"/>
        <v>1</v>
      </c>
      <c r="AA414" s="53">
        <f t="shared" si="371"/>
        <v>0</v>
      </c>
      <c r="AB414" s="53">
        <f t="shared" si="372"/>
        <v>1</v>
      </c>
      <c r="AC414" s="53">
        <f t="shared" si="373"/>
        <v>1</v>
      </c>
      <c r="AD414" s="53">
        <f t="shared" si="374"/>
        <v>0</v>
      </c>
      <c r="AE414" s="53">
        <f t="shared" si="375"/>
        <v>1</v>
      </c>
      <c r="AF414" s="53">
        <f t="shared" si="376"/>
        <v>1</v>
      </c>
      <c r="AG414" s="53">
        <f t="shared" si="377"/>
        <v>0</v>
      </c>
      <c r="AH414" s="53">
        <f t="shared" si="378"/>
        <v>0</v>
      </c>
      <c r="AI414" s="53">
        <f t="shared" si="379"/>
        <v>0</v>
      </c>
      <c r="AJ414" s="53">
        <f t="shared" si="380"/>
        <v>0</v>
      </c>
      <c r="AK414" s="53">
        <f t="shared" si="381"/>
        <v>0</v>
      </c>
      <c r="AL414" s="53">
        <f t="shared" si="382"/>
        <v>0</v>
      </c>
      <c r="AM414" s="53">
        <f t="shared" si="383"/>
        <v>0</v>
      </c>
      <c r="AN414" s="53">
        <f t="shared" si="384"/>
        <v>0</v>
      </c>
      <c r="AO414" s="53">
        <f t="shared" si="385"/>
        <v>0</v>
      </c>
      <c r="AP414" s="53">
        <f t="shared" si="386"/>
        <v>0</v>
      </c>
      <c r="AQ414" s="53">
        <f t="shared" si="387"/>
        <v>0</v>
      </c>
      <c r="AR414" s="53">
        <f t="shared" si="388"/>
        <v>0</v>
      </c>
      <c r="AS414" s="53"/>
    </row>
    <row r="415" spans="1:45" s="52" customFormat="1" ht="15" x14ac:dyDescent="0.25">
      <c r="A415" s="52">
        <v>16</v>
      </c>
      <c r="B415" s="37" t="s">
        <v>48</v>
      </c>
      <c r="C415" s="37" t="s">
        <v>55</v>
      </c>
      <c r="D415" s="58">
        <v>2</v>
      </c>
      <c r="E415" s="53">
        <f t="shared" si="349"/>
        <v>0</v>
      </c>
      <c r="F415" s="53">
        <f t="shared" si="350"/>
        <v>0</v>
      </c>
      <c r="G415" s="53">
        <f t="shared" si="351"/>
        <v>0</v>
      </c>
      <c r="H415" s="53">
        <f t="shared" si="352"/>
        <v>0</v>
      </c>
      <c r="I415" s="53">
        <f t="shared" si="353"/>
        <v>0</v>
      </c>
      <c r="J415" s="53">
        <f t="shared" si="354"/>
        <v>0</v>
      </c>
      <c r="K415" s="53">
        <f t="shared" si="355"/>
        <v>0</v>
      </c>
      <c r="L415" s="53">
        <f t="shared" si="356"/>
        <v>0</v>
      </c>
      <c r="M415" s="53">
        <f t="shared" si="357"/>
        <v>0</v>
      </c>
      <c r="N415" s="53">
        <f t="shared" si="358"/>
        <v>0</v>
      </c>
      <c r="O415" s="53">
        <f t="shared" si="359"/>
        <v>0</v>
      </c>
      <c r="P415" s="53">
        <f t="shared" si="360"/>
        <v>0</v>
      </c>
      <c r="Q415" s="53">
        <f t="shared" si="361"/>
        <v>0</v>
      </c>
      <c r="R415" s="53">
        <f t="shared" si="362"/>
        <v>0</v>
      </c>
      <c r="S415" s="53">
        <f t="shared" si="363"/>
        <v>0</v>
      </c>
      <c r="T415" s="53">
        <f t="shared" si="364"/>
        <v>0</v>
      </c>
      <c r="U415" s="53">
        <f t="shared" si="365"/>
        <v>0</v>
      </c>
      <c r="V415" s="53">
        <f t="shared" si="366"/>
        <v>0</v>
      </c>
      <c r="W415" s="53">
        <f t="shared" si="367"/>
        <v>0</v>
      </c>
      <c r="X415" s="53">
        <f t="shared" si="368"/>
        <v>0</v>
      </c>
      <c r="Y415" s="53">
        <f t="shared" si="369"/>
        <v>1</v>
      </c>
      <c r="Z415" s="53">
        <f t="shared" si="370"/>
        <v>1</v>
      </c>
      <c r="AA415" s="53">
        <f t="shared" si="371"/>
        <v>0</v>
      </c>
      <c r="AB415" s="53">
        <f t="shared" si="372"/>
        <v>0</v>
      </c>
      <c r="AC415" s="53">
        <f t="shared" si="373"/>
        <v>0</v>
      </c>
      <c r="AD415" s="53">
        <f t="shared" si="374"/>
        <v>0</v>
      </c>
      <c r="AE415" s="53">
        <f t="shared" si="375"/>
        <v>1</v>
      </c>
      <c r="AF415" s="53">
        <f t="shared" si="376"/>
        <v>1</v>
      </c>
      <c r="AG415" s="53">
        <f t="shared" si="377"/>
        <v>0</v>
      </c>
      <c r="AH415" s="53">
        <f t="shared" si="378"/>
        <v>0</v>
      </c>
      <c r="AI415" s="53">
        <f t="shared" si="379"/>
        <v>0</v>
      </c>
      <c r="AJ415" s="53">
        <f t="shared" si="380"/>
        <v>0</v>
      </c>
      <c r="AK415" s="53">
        <f t="shared" si="381"/>
        <v>0</v>
      </c>
      <c r="AL415" s="53">
        <f t="shared" si="382"/>
        <v>0</v>
      </c>
      <c r="AM415" s="53">
        <f t="shared" si="383"/>
        <v>0</v>
      </c>
      <c r="AN415" s="53">
        <f t="shared" si="384"/>
        <v>0</v>
      </c>
      <c r="AO415" s="53">
        <f t="shared" si="385"/>
        <v>0</v>
      </c>
      <c r="AP415" s="53">
        <f t="shared" si="386"/>
        <v>0</v>
      </c>
      <c r="AQ415" s="53">
        <f t="shared" si="387"/>
        <v>0</v>
      </c>
      <c r="AR415" s="53">
        <f t="shared" si="388"/>
        <v>0</v>
      </c>
      <c r="AS415" s="53"/>
    </row>
    <row r="416" spans="1:45" s="52" customFormat="1" ht="15" x14ac:dyDescent="0.25">
      <c r="A416" s="52">
        <v>17</v>
      </c>
      <c r="B416" s="37" t="s">
        <v>47</v>
      </c>
      <c r="C416" s="37" t="s">
        <v>56</v>
      </c>
      <c r="D416" s="58">
        <v>2</v>
      </c>
      <c r="E416" s="53">
        <f t="shared" si="349"/>
        <v>0</v>
      </c>
      <c r="F416" s="53">
        <f t="shared" si="350"/>
        <v>0</v>
      </c>
      <c r="G416" s="53">
        <f t="shared" si="351"/>
        <v>0</v>
      </c>
      <c r="H416" s="53">
        <f t="shared" si="352"/>
        <v>0</v>
      </c>
      <c r="I416" s="53">
        <f t="shared" si="353"/>
        <v>0</v>
      </c>
      <c r="J416" s="53">
        <f t="shared" si="354"/>
        <v>0</v>
      </c>
      <c r="K416" s="53">
        <f t="shared" si="355"/>
        <v>0</v>
      </c>
      <c r="L416" s="53">
        <f t="shared" si="356"/>
        <v>0</v>
      </c>
      <c r="M416" s="53">
        <f t="shared" si="357"/>
        <v>0</v>
      </c>
      <c r="N416" s="53">
        <f t="shared" si="358"/>
        <v>0</v>
      </c>
      <c r="O416" s="53">
        <f t="shared" si="359"/>
        <v>0</v>
      </c>
      <c r="P416" s="53">
        <f t="shared" si="360"/>
        <v>0</v>
      </c>
      <c r="Q416" s="53">
        <f t="shared" si="361"/>
        <v>0</v>
      </c>
      <c r="R416" s="53">
        <f t="shared" si="362"/>
        <v>0</v>
      </c>
      <c r="S416" s="53">
        <f t="shared" si="363"/>
        <v>0</v>
      </c>
      <c r="T416" s="53">
        <f t="shared" si="364"/>
        <v>0</v>
      </c>
      <c r="U416" s="53">
        <f t="shared" si="365"/>
        <v>0</v>
      </c>
      <c r="V416" s="53">
        <f t="shared" si="366"/>
        <v>0</v>
      </c>
      <c r="W416" s="53">
        <f t="shared" si="367"/>
        <v>0</v>
      </c>
      <c r="X416" s="53">
        <f t="shared" si="368"/>
        <v>0</v>
      </c>
      <c r="Y416" s="53">
        <f t="shared" si="369"/>
        <v>0</v>
      </c>
      <c r="Z416" s="53">
        <f t="shared" si="370"/>
        <v>0</v>
      </c>
      <c r="AA416" s="53">
        <f t="shared" si="371"/>
        <v>0</v>
      </c>
      <c r="AB416" s="53">
        <f t="shared" si="372"/>
        <v>0</v>
      </c>
      <c r="AC416" s="53">
        <f t="shared" si="373"/>
        <v>0</v>
      </c>
      <c r="AD416" s="53">
        <f t="shared" si="374"/>
        <v>0</v>
      </c>
      <c r="AE416" s="53">
        <f t="shared" si="375"/>
        <v>0</v>
      </c>
      <c r="AF416" s="53">
        <f t="shared" si="376"/>
        <v>0</v>
      </c>
      <c r="AG416" s="53">
        <f t="shared" si="377"/>
        <v>0</v>
      </c>
      <c r="AH416" s="53">
        <f t="shared" si="378"/>
        <v>0</v>
      </c>
      <c r="AI416" s="53">
        <f t="shared" si="379"/>
        <v>0</v>
      </c>
      <c r="AJ416" s="53">
        <f t="shared" si="380"/>
        <v>0</v>
      </c>
      <c r="AK416" s="53">
        <f t="shared" si="381"/>
        <v>0</v>
      </c>
      <c r="AL416" s="53">
        <f t="shared" si="382"/>
        <v>0</v>
      </c>
      <c r="AM416" s="53">
        <f t="shared" si="383"/>
        <v>1</v>
      </c>
      <c r="AN416" s="53">
        <f t="shared" si="384"/>
        <v>0</v>
      </c>
      <c r="AO416" s="53">
        <f t="shared" si="385"/>
        <v>0</v>
      </c>
      <c r="AP416" s="53">
        <f t="shared" si="386"/>
        <v>1</v>
      </c>
      <c r="AQ416" s="53">
        <f t="shared" si="387"/>
        <v>1</v>
      </c>
      <c r="AR416" s="53">
        <f t="shared" si="388"/>
        <v>0</v>
      </c>
      <c r="AS416" s="53"/>
    </row>
    <row r="417" spans="1:45" s="52" customFormat="1" ht="15" x14ac:dyDescent="0.25">
      <c r="A417" s="52">
        <v>18</v>
      </c>
      <c r="B417" s="37" t="s">
        <v>50</v>
      </c>
      <c r="C417" s="37" t="s">
        <v>57</v>
      </c>
      <c r="D417" s="58">
        <v>2</v>
      </c>
      <c r="E417" s="53">
        <f t="shared" si="349"/>
        <v>1</v>
      </c>
      <c r="F417" s="53">
        <f t="shared" si="350"/>
        <v>1</v>
      </c>
      <c r="G417" s="53">
        <f t="shared" si="351"/>
        <v>1</v>
      </c>
      <c r="H417" s="53">
        <f t="shared" si="352"/>
        <v>1</v>
      </c>
      <c r="I417" s="53">
        <f t="shared" si="353"/>
        <v>1</v>
      </c>
      <c r="J417" s="53">
        <f t="shared" si="354"/>
        <v>0</v>
      </c>
      <c r="K417" s="53">
        <f t="shared" si="355"/>
        <v>1</v>
      </c>
      <c r="L417" s="53">
        <f t="shared" si="356"/>
        <v>0</v>
      </c>
      <c r="M417" s="53">
        <f t="shared" si="357"/>
        <v>1</v>
      </c>
      <c r="N417" s="53">
        <f t="shared" si="358"/>
        <v>1</v>
      </c>
      <c r="O417" s="53">
        <f t="shared" si="359"/>
        <v>0</v>
      </c>
      <c r="P417" s="53">
        <f t="shared" si="360"/>
        <v>0</v>
      </c>
      <c r="Q417" s="53">
        <f t="shared" si="361"/>
        <v>0</v>
      </c>
      <c r="R417" s="53">
        <f t="shared" si="362"/>
        <v>0</v>
      </c>
      <c r="S417" s="53">
        <f t="shared" si="363"/>
        <v>0</v>
      </c>
      <c r="T417" s="53">
        <f t="shared" si="364"/>
        <v>0</v>
      </c>
      <c r="U417" s="53">
        <f t="shared" si="365"/>
        <v>0</v>
      </c>
      <c r="V417" s="53">
        <f t="shared" si="366"/>
        <v>0</v>
      </c>
      <c r="W417" s="53">
        <f t="shared" si="367"/>
        <v>0</v>
      </c>
      <c r="X417" s="53">
        <f t="shared" si="368"/>
        <v>0</v>
      </c>
      <c r="Y417" s="53">
        <f t="shared" si="369"/>
        <v>0</v>
      </c>
      <c r="Z417" s="53">
        <f t="shared" si="370"/>
        <v>0</v>
      </c>
      <c r="AA417" s="53">
        <f t="shared" si="371"/>
        <v>0</v>
      </c>
      <c r="AB417" s="53">
        <f t="shared" si="372"/>
        <v>0</v>
      </c>
      <c r="AC417" s="53">
        <f t="shared" si="373"/>
        <v>0</v>
      </c>
      <c r="AD417" s="53">
        <f t="shared" si="374"/>
        <v>0</v>
      </c>
      <c r="AE417" s="53">
        <f t="shared" si="375"/>
        <v>0</v>
      </c>
      <c r="AF417" s="53">
        <f t="shared" si="376"/>
        <v>0</v>
      </c>
      <c r="AG417" s="53">
        <f t="shared" si="377"/>
        <v>0</v>
      </c>
      <c r="AH417" s="53">
        <f t="shared" si="378"/>
        <v>0</v>
      </c>
      <c r="AI417" s="53">
        <f t="shared" si="379"/>
        <v>0</v>
      </c>
      <c r="AJ417" s="53">
        <f t="shared" si="380"/>
        <v>0</v>
      </c>
      <c r="AK417" s="53">
        <f t="shared" si="381"/>
        <v>0</v>
      </c>
      <c r="AL417" s="53">
        <f t="shared" si="382"/>
        <v>0</v>
      </c>
      <c r="AM417" s="53">
        <f t="shared" si="383"/>
        <v>0</v>
      </c>
      <c r="AN417" s="53">
        <f t="shared" si="384"/>
        <v>0</v>
      </c>
      <c r="AO417" s="53">
        <f t="shared" si="385"/>
        <v>0</v>
      </c>
      <c r="AP417" s="53">
        <f t="shared" si="386"/>
        <v>0</v>
      </c>
      <c r="AQ417" s="53">
        <f t="shared" si="387"/>
        <v>0</v>
      </c>
      <c r="AR417" s="53">
        <f t="shared" si="388"/>
        <v>0</v>
      </c>
      <c r="AS417" s="53"/>
    </row>
    <row r="418" spans="1:45" s="52" customFormat="1" ht="15" x14ac:dyDescent="0.25">
      <c r="A418" s="52">
        <v>19</v>
      </c>
      <c r="B418" s="37" t="s">
        <v>50</v>
      </c>
      <c r="C418" s="37" t="s">
        <v>58</v>
      </c>
      <c r="D418" s="58">
        <v>2</v>
      </c>
      <c r="E418" s="53">
        <f t="shared" si="349"/>
        <v>0</v>
      </c>
      <c r="F418" s="53">
        <f t="shared" si="350"/>
        <v>0</v>
      </c>
      <c r="G418" s="53">
        <f t="shared" si="351"/>
        <v>0</v>
      </c>
      <c r="H418" s="53">
        <f t="shared" si="352"/>
        <v>0</v>
      </c>
      <c r="I418" s="53">
        <f t="shared" si="353"/>
        <v>0</v>
      </c>
      <c r="J418" s="53">
        <f t="shared" si="354"/>
        <v>0</v>
      </c>
      <c r="K418" s="53">
        <f t="shared" si="355"/>
        <v>0</v>
      </c>
      <c r="L418" s="53">
        <f t="shared" si="356"/>
        <v>0</v>
      </c>
      <c r="M418" s="53">
        <f t="shared" si="357"/>
        <v>0</v>
      </c>
      <c r="N418" s="53">
        <f t="shared" si="358"/>
        <v>0</v>
      </c>
      <c r="O418" s="53">
        <f t="shared" si="359"/>
        <v>0</v>
      </c>
      <c r="P418" s="53">
        <f t="shared" si="360"/>
        <v>0</v>
      </c>
      <c r="Q418" s="53">
        <f t="shared" si="361"/>
        <v>0</v>
      </c>
      <c r="R418" s="53">
        <f t="shared" si="362"/>
        <v>0</v>
      </c>
      <c r="S418" s="53">
        <f t="shared" si="363"/>
        <v>0</v>
      </c>
      <c r="T418" s="53">
        <f t="shared" si="364"/>
        <v>0</v>
      </c>
      <c r="U418" s="53">
        <f t="shared" si="365"/>
        <v>0</v>
      </c>
      <c r="V418" s="53">
        <f t="shared" si="366"/>
        <v>0</v>
      </c>
      <c r="W418" s="53">
        <f t="shared" si="367"/>
        <v>0</v>
      </c>
      <c r="X418" s="53">
        <f t="shared" si="368"/>
        <v>0</v>
      </c>
      <c r="Y418" s="53">
        <f t="shared" si="369"/>
        <v>0</v>
      </c>
      <c r="Z418" s="53">
        <f t="shared" si="370"/>
        <v>0</v>
      </c>
      <c r="AA418" s="53">
        <f t="shared" si="371"/>
        <v>0</v>
      </c>
      <c r="AB418" s="53">
        <f t="shared" si="372"/>
        <v>0</v>
      </c>
      <c r="AC418" s="53">
        <f t="shared" si="373"/>
        <v>0</v>
      </c>
      <c r="AD418" s="53">
        <f t="shared" si="374"/>
        <v>0</v>
      </c>
      <c r="AE418" s="53">
        <f t="shared" si="375"/>
        <v>0</v>
      </c>
      <c r="AF418" s="53">
        <f t="shared" si="376"/>
        <v>0</v>
      </c>
      <c r="AG418" s="53">
        <f t="shared" si="377"/>
        <v>0</v>
      </c>
      <c r="AH418" s="53">
        <f t="shared" si="378"/>
        <v>0</v>
      </c>
      <c r="AI418" s="53">
        <f t="shared" si="379"/>
        <v>0</v>
      </c>
      <c r="AJ418" s="53">
        <f t="shared" si="380"/>
        <v>0</v>
      </c>
      <c r="AK418" s="53">
        <f t="shared" si="381"/>
        <v>0</v>
      </c>
      <c r="AL418" s="53">
        <f t="shared" si="382"/>
        <v>0</v>
      </c>
      <c r="AM418" s="53">
        <f t="shared" si="383"/>
        <v>1</v>
      </c>
      <c r="AN418" s="53">
        <f t="shared" si="384"/>
        <v>0</v>
      </c>
      <c r="AO418" s="53">
        <f t="shared" si="385"/>
        <v>0</v>
      </c>
      <c r="AP418" s="53">
        <f t="shared" si="386"/>
        <v>1</v>
      </c>
      <c r="AQ418" s="53">
        <f t="shared" si="387"/>
        <v>1</v>
      </c>
      <c r="AR418" s="53">
        <f t="shared" si="388"/>
        <v>1</v>
      </c>
      <c r="AS418" s="53"/>
    </row>
    <row r="419" spans="1:45" s="52" customFormat="1" ht="15" x14ac:dyDescent="0.25">
      <c r="A419" s="52">
        <v>20</v>
      </c>
      <c r="B419" s="37" t="s">
        <v>59</v>
      </c>
      <c r="C419" s="37" t="s">
        <v>60</v>
      </c>
      <c r="D419" s="58">
        <v>2</v>
      </c>
      <c r="E419" s="53">
        <f t="shared" si="349"/>
        <v>0</v>
      </c>
      <c r="F419" s="53">
        <f t="shared" si="350"/>
        <v>0</v>
      </c>
      <c r="G419" s="53">
        <f t="shared" si="351"/>
        <v>0</v>
      </c>
      <c r="H419" s="53">
        <f t="shared" si="352"/>
        <v>0</v>
      </c>
      <c r="I419" s="53">
        <f t="shared" si="353"/>
        <v>0</v>
      </c>
      <c r="J419" s="53">
        <f t="shared" si="354"/>
        <v>0</v>
      </c>
      <c r="K419" s="53">
        <f t="shared" si="355"/>
        <v>0</v>
      </c>
      <c r="L419" s="53">
        <f t="shared" si="356"/>
        <v>0</v>
      </c>
      <c r="M419" s="53">
        <f t="shared" si="357"/>
        <v>0</v>
      </c>
      <c r="N419" s="53">
        <f t="shared" si="358"/>
        <v>0</v>
      </c>
      <c r="O419" s="53">
        <f t="shared" si="359"/>
        <v>0</v>
      </c>
      <c r="P419" s="53">
        <f t="shared" si="360"/>
        <v>0</v>
      </c>
      <c r="Q419" s="53">
        <f t="shared" si="361"/>
        <v>0</v>
      </c>
      <c r="R419" s="53">
        <f t="shared" si="362"/>
        <v>0</v>
      </c>
      <c r="S419" s="53">
        <f t="shared" si="363"/>
        <v>0</v>
      </c>
      <c r="T419" s="53">
        <f t="shared" si="364"/>
        <v>0</v>
      </c>
      <c r="U419" s="53">
        <f t="shared" si="365"/>
        <v>0</v>
      </c>
      <c r="V419" s="53">
        <f t="shared" si="366"/>
        <v>0</v>
      </c>
      <c r="W419" s="53">
        <f t="shared" si="367"/>
        <v>0</v>
      </c>
      <c r="X419" s="53">
        <f t="shared" si="368"/>
        <v>0</v>
      </c>
      <c r="Y419" s="53">
        <f t="shared" si="369"/>
        <v>0</v>
      </c>
      <c r="Z419" s="53">
        <f t="shared" si="370"/>
        <v>0</v>
      </c>
      <c r="AA419" s="53">
        <f t="shared" si="371"/>
        <v>0</v>
      </c>
      <c r="AB419" s="53">
        <f t="shared" si="372"/>
        <v>0</v>
      </c>
      <c r="AC419" s="53">
        <f t="shared" si="373"/>
        <v>0</v>
      </c>
      <c r="AD419" s="53">
        <f t="shared" si="374"/>
        <v>0</v>
      </c>
      <c r="AE419" s="53">
        <f t="shared" si="375"/>
        <v>0</v>
      </c>
      <c r="AF419" s="53">
        <f t="shared" si="376"/>
        <v>0</v>
      </c>
      <c r="AG419" s="53">
        <f t="shared" si="377"/>
        <v>0</v>
      </c>
      <c r="AH419" s="53">
        <f t="shared" si="378"/>
        <v>0</v>
      </c>
      <c r="AI419" s="53">
        <f t="shared" si="379"/>
        <v>0</v>
      </c>
      <c r="AJ419" s="53">
        <f t="shared" si="380"/>
        <v>0</v>
      </c>
      <c r="AK419" s="53">
        <f t="shared" si="381"/>
        <v>0</v>
      </c>
      <c r="AL419" s="53">
        <f t="shared" si="382"/>
        <v>0</v>
      </c>
      <c r="AM419" s="53">
        <f t="shared" si="383"/>
        <v>0</v>
      </c>
      <c r="AN419" s="53">
        <f t="shared" si="384"/>
        <v>0</v>
      </c>
      <c r="AO419" s="53">
        <f t="shared" si="385"/>
        <v>0</v>
      </c>
      <c r="AP419" s="53">
        <f t="shared" si="386"/>
        <v>0</v>
      </c>
      <c r="AQ419" s="53">
        <f t="shared" si="387"/>
        <v>0</v>
      </c>
      <c r="AR419" s="53">
        <f t="shared" si="388"/>
        <v>0</v>
      </c>
      <c r="AS419" s="53"/>
    </row>
    <row r="420" spans="1:45" s="52" customFormat="1" ht="15" x14ac:dyDescent="0.25">
      <c r="A420" s="52">
        <v>21</v>
      </c>
      <c r="B420" s="37" t="s">
        <v>47</v>
      </c>
      <c r="C420" s="37" t="s">
        <v>61</v>
      </c>
      <c r="D420" s="58">
        <v>2</v>
      </c>
      <c r="E420" s="53">
        <f t="shared" si="349"/>
        <v>0</v>
      </c>
      <c r="F420" s="53">
        <f t="shared" si="350"/>
        <v>0</v>
      </c>
      <c r="G420" s="53">
        <f t="shared" si="351"/>
        <v>0</v>
      </c>
      <c r="H420" s="53">
        <f t="shared" si="352"/>
        <v>0</v>
      </c>
      <c r="I420" s="53">
        <f t="shared" si="353"/>
        <v>0</v>
      </c>
      <c r="J420" s="53">
        <f t="shared" si="354"/>
        <v>0</v>
      </c>
      <c r="K420" s="53">
        <f t="shared" si="355"/>
        <v>0</v>
      </c>
      <c r="L420" s="53">
        <f t="shared" si="356"/>
        <v>0</v>
      </c>
      <c r="M420" s="53">
        <f t="shared" si="357"/>
        <v>0</v>
      </c>
      <c r="N420" s="53">
        <f t="shared" si="358"/>
        <v>0</v>
      </c>
      <c r="O420" s="53">
        <f t="shared" si="359"/>
        <v>0</v>
      </c>
      <c r="P420" s="53">
        <f t="shared" si="360"/>
        <v>0</v>
      </c>
      <c r="Q420" s="53">
        <f t="shared" si="361"/>
        <v>0</v>
      </c>
      <c r="R420" s="53">
        <f t="shared" si="362"/>
        <v>0</v>
      </c>
      <c r="S420" s="53">
        <f t="shared" si="363"/>
        <v>0</v>
      </c>
      <c r="T420" s="53">
        <f t="shared" si="364"/>
        <v>0</v>
      </c>
      <c r="U420" s="53">
        <f t="shared" si="365"/>
        <v>0</v>
      </c>
      <c r="V420" s="53">
        <f t="shared" si="366"/>
        <v>0</v>
      </c>
      <c r="W420" s="53">
        <f t="shared" si="367"/>
        <v>0</v>
      </c>
      <c r="X420" s="53">
        <f t="shared" si="368"/>
        <v>0</v>
      </c>
      <c r="Y420" s="53">
        <f t="shared" si="369"/>
        <v>0</v>
      </c>
      <c r="Z420" s="53">
        <f t="shared" si="370"/>
        <v>0</v>
      </c>
      <c r="AA420" s="53">
        <f t="shared" si="371"/>
        <v>0</v>
      </c>
      <c r="AB420" s="53">
        <f t="shared" si="372"/>
        <v>0</v>
      </c>
      <c r="AC420" s="53">
        <f t="shared" si="373"/>
        <v>0</v>
      </c>
      <c r="AD420" s="53">
        <f t="shared" si="374"/>
        <v>0</v>
      </c>
      <c r="AE420" s="53">
        <f t="shared" si="375"/>
        <v>0</v>
      </c>
      <c r="AF420" s="53">
        <f t="shared" si="376"/>
        <v>0</v>
      </c>
      <c r="AG420" s="53">
        <f t="shared" si="377"/>
        <v>0</v>
      </c>
      <c r="AH420" s="53">
        <f t="shared" si="378"/>
        <v>0</v>
      </c>
      <c r="AI420" s="53">
        <f t="shared" si="379"/>
        <v>0</v>
      </c>
      <c r="AJ420" s="53">
        <f t="shared" si="380"/>
        <v>0</v>
      </c>
      <c r="AK420" s="53">
        <f t="shared" si="381"/>
        <v>0</v>
      </c>
      <c r="AL420" s="53">
        <f t="shared" si="382"/>
        <v>0</v>
      </c>
      <c r="AM420" s="53">
        <f t="shared" si="383"/>
        <v>0</v>
      </c>
      <c r="AN420" s="53">
        <f t="shared" si="384"/>
        <v>0</v>
      </c>
      <c r="AO420" s="53">
        <f t="shared" si="385"/>
        <v>0</v>
      </c>
      <c r="AP420" s="53">
        <f t="shared" si="386"/>
        <v>0</v>
      </c>
      <c r="AQ420" s="53">
        <f t="shared" si="387"/>
        <v>0</v>
      </c>
      <c r="AR420" s="53">
        <f t="shared" si="388"/>
        <v>0</v>
      </c>
      <c r="AS420" s="53"/>
    </row>
    <row r="421" spans="1:45" s="52" customFormat="1" ht="15" x14ac:dyDescent="0.25">
      <c r="A421" s="52">
        <v>22</v>
      </c>
      <c r="B421" s="37" t="s">
        <v>47</v>
      </c>
      <c r="C421" s="37" t="s">
        <v>62</v>
      </c>
      <c r="D421" s="58">
        <v>2</v>
      </c>
      <c r="E421" s="53">
        <f t="shared" si="349"/>
        <v>0</v>
      </c>
      <c r="F421" s="53">
        <f t="shared" si="350"/>
        <v>0</v>
      </c>
      <c r="G421" s="53">
        <f t="shared" si="351"/>
        <v>0</v>
      </c>
      <c r="H421" s="53">
        <f t="shared" si="352"/>
        <v>0</v>
      </c>
      <c r="I421" s="53">
        <f t="shared" si="353"/>
        <v>0</v>
      </c>
      <c r="J421" s="53">
        <f t="shared" si="354"/>
        <v>0</v>
      </c>
      <c r="K421" s="53">
        <f t="shared" si="355"/>
        <v>0</v>
      </c>
      <c r="L421" s="53">
        <f t="shared" si="356"/>
        <v>0</v>
      </c>
      <c r="M421" s="53">
        <f t="shared" si="357"/>
        <v>0</v>
      </c>
      <c r="N421" s="53">
        <f t="shared" si="358"/>
        <v>0</v>
      </c>
      <c r="O421" s="53">
        <f t="shared" si="359"/>
        <v>0</v>
      </c>
      <c r="P421" s="53">
        <f t="shared" si="360"/>
        <v>0</v>
      </c>
      <c r="Q421" s="53">
        <f t="shared" si="361"/>
        <v>0</v>
      </c>
      <c r="R421" s="53">
        <f t="shared" si="362"/>
        <v>0</v>
      </c>
      <c r="S421" s="53">
        <f t="shared" si="363"/>
        <v>0</v>
      </c>
      <c r="T421" s="53">
        <f t="shared" si="364"/>
        <v>0</v>
      </c>
      <c r="U421" s="53">
        <f t="shared" si="365"/>
        <v>0</v>
      </c>
      <c r="V421" s="53">
        <f t="shared" si="366"/>
        <v>0</v>
      </c>
      <c r="W421" s="53">
        <f t="shared" si="367"/>
        <v>0</v>
      </c>
      <c r="X421" s="53">
        <f t="shared" si="368"/>
        <v>0</v>
      </c>
      <c r="Y421" s="53">
        <f t="shared" si="369"/>
        <v>0</v>
      </c>
      <c r="Z421" s="53">
        <f t="shared" si="370"/>
        <v>0</v>
      </c>
      <c r="AA421" s="53">
        <f t="shared" si="371"/>
        <v>0</v>
      </c>
      <c r="AB421" s="53">
        <f t="shared" si="372"/>
        <v>0</v>
      </c>
      <c r="AC421" s="53">
        <f t="shared" si="373"/>
        <v>0</v>
      </c>
      <c r="AD421" s="53">
        <f t="shared" si="374"/>
        <v>0</v>
      </c>
      <c r="AE421" s="53">
        <f t="shared" si="375"/>
        <v>0</v>
      </c>
      <c r="AF421" s="53">
        <f t="shared" si="376"/>
        <v>0</v>
      </c>
      <c r="AG421" s="53">
        <f t="shared" si="377"/>
        <v>0</v>
      </c>
      <c r="AH421" s="53">
        <f t="shared" si="378"/>
        <v>0</v>
      </c>
      <c r="AI421" s="53">
        <f t="shared" si="379"/>
        <v>0</v>
      </c>
      <c r="AJ421" s="53">
        <f t="shared" si="380"/>
        <v>0</v>
      </c>
      <c r="AK421" s="53">
        <f t="shared" si="381"/>
        <v>0</v>
      </c>
      <c r="AL421" s="53">
        <f t="shared" si="382"/>
        <v>0</v>
      </c>
      <c r="AM421" s="53">
        <f t="shared" si="383"/>
        <v>1</v>
      </c>
      <c r="AN421" s="53">
        <f t="shared" si="384"/>
        <v>0</v>
      </c>
      <c r="AO421" s="53">
        <f t="shared" si="385"/>
        <v>1</v>
      </c>
      <c r="AP421" s="53">
        <f t="shared" si="386"/>
        <v>1</v>
      </c>
      <c r="AQ421" s="53">
        <f t="shared" si="387"/>
        <v>1</v>
      </c>
      <c r="AR421" s="53">
        <f t="shared" si="388"/>
        <v>1</v>
      </c>
      <c r="AS421" s="53"/>
    </row>
    <row r="422" spans="1:45" s="52" customFormat="1" ht="15" x14ac:dyDescent="0.25">
      <c r="A422" s="52">
        <v>23</v>
      </c>
      <c r="B422" s="37" t="s">
        <v>47</v>
      </c>
      <c r="C422" s="37" t="s">
        <v>63</v>
      </c>
      <c r="D422" s="58">
        <v>2</v>
      </c>
      <c r="E422" s="53">
        <f t="shared" si="349"/>
        <v>0</v>
      </c>
      <c r="F422" s="53">
        <f t="shared" si="350"/>
        <v>0</v>
      </c>
      <c r="G422" s="53">
        <f t="shared" si="351"/>
        <v>0</v>
      </c>
      <c r="H422" s="53">
        <f t="shared" si="352"/>
        <v>0</v>
      </c>
      <c r="I422" s="53">
        <f t="shared" si="353"/>
        <v>0</v>
      </c>
      <c r="J422" s="53">
        <f t="shared" si="354"/>
        <v>0</v>
      </c>
      <c r="K422" s="53">
        <f t="shared" si="355"/>
        <v>0</v>
      </c>
      <c r="L422" s="53">
        <f t="shared" si="356"/>
        <v>0</v>
      </c>
      <c r="M422" s="53">
        <f t="shared" si="357"/>
        <v>0</v>
      </c>
      <c r="N422" s="53">
        <f t="shared" si="358"/>
        <v>0</v>
      </c>
      <c r="O422" s="53">
        <f t="shared" si="359"/>
        <v>0</v>
      </c>
      <c r="P422" s="53">
        <f t="shared" si="360"/>
        <v>0</v>
      </c>
      <c r="Q422" s="53">
        <f t="shared" si="361"/>
        <v>0</v>
      </c>
      <c r="R422" s="53">
        <f t="shared" si="362"/>
        <v>0</v>
      </c>
      <c r="S422" s="53">
        <f t="shared" si="363"/>
        <v>0</v>
      </c>
      <c r="T422" s="53">
        <f t="shared" si="364"/>
        <v>0</v>
      </c>
      <c r="U422" s="53">
        <f t="shared" si="365"/>
        <v>0</v>
      </c>
      <c r="V422" s="53">
        <f t="shared" si="366"/>
        <v>0</v>
      </c>
      <c r="W422" s="53">
        <f t="shared" si="367"/>
        <v>0</v>
      </c>
      <c r="X422" s="53">
        <f t="shared" si="368"/>
        <v>0</v>
      </c>
      <c r="Y422" s="53">
        <f t="shared" si="369"/>
        <v>0</v>
      </c>
      <c r="Z422" s="53">
        <f t="shared" si="370"/>
        <v>0</v>
      </c>
      <c r="AA422" s="53">
        <f t="shared" si="371"/>
        <v>0</v>
      </c>
      <c r="AB422" s="53">
        <f t="shared" si="372"/>
        <v>0</v>
      </c>
      <c r="AC422" s="53">
        <f t="shared" si="373"/>
        <v>0</v>
      </c>
      <c r="AD422" s="53">
        <f t="shared" si="374"/>
        <v>0</v>
      </c>
      <c r="AE422" s="53">
        <f t="shared" si="375"/>
        <v>0</v>
      </c>
      <c r="AF422" s="53">
        <f t="shared" si="376"/>
        <v>0</v>
      </c>
      <c r="AG422" s="53">
        <f t="shared" si="377"/>
        <v>0</v>
      </c>
      <c r="AH422" s="53">
        <f t="shared" si="378"/>
        <v>0</v>
      </c>
      <c r="AI422" s="53">
        <f t="shared" si="379"/>
        <v>0</v>
      </c>
      <c r="AJ422" s="53">
        <f t="shared" si="380"/>
        <v>0</v>
      </c>
      <c r="AK422" s="53">
        <f t="shared" si="381"/>
        <v>0</v>
      </c>
      <c r="AL422" s="53">
        <f t="shared" si="382"/>
        <v>0</v>
      </c>
      <c r="AM422" s="53">
        <f t="shared" si="383"/>
        <v>0</v>
      </c>
      <c r="AN422" s="53">
        <f t="shared" si="384"/>
        <v>0</v>
      </c>
      <c r="AO422" s="53">
        <f t="shared" si="385"/>
        <v>0</v>
      </c>
      <c r="AP422" s="53">
        <f t="shared" si="386"/>
        <v>0</v>
      </c>
      <c r="AQ422" s="53">
        <f t="shared" si="387"/>
        <v>0</v>
      </c>
      <c r="AR422" s="53">
        <f t="shared" si="388"/>
        <v>0</v>
      </c>
      <c r="AS422" s="53"/>
    </row>
    <row r="423" spans="1:45" s="52" customFormat="1" ht="15" x14ac:dyDescent="0.25">
      <c r="A423" s="52">
        <v>24</v>
      </c>
      <c r="B423" s="37" t="s">
        <v>48</v>
      </c>
      <c r="C423" s="37" t="s">
        <v>60</v>
      </c>
      <c r="D423" s="58">
        <v>2</v>
      </c>
      <c r="E423" s="53">
        <f t="shared" si="349"/>
        <v>0</v>
      </c>
      <c r="F423" s="53">
        <f t="shared" si="350"/>
        <v>0</v>
      </c>
      <c r="G423" s="53">
        <f t="shared" si="351"/>
        <v>0</v>
      </c>
      <c r="H423" s="53">
        <f t="shared" si="352"/>
        <v>0</v>
      </c>
      <c r="I423" s="53">
        <f t="shared" si="353"/>
        <v>0</v>
      </c>
      <c r="J423" s="53">
        <f t="shared" si="354"/>
        <v>0</v>
      </c>
      <c r="K423" s="53">
        <f t="shared" si="355"/>
        <v>0</v>
      </c>
      <c r="L423" s="53">
        <f t="shared" si="356"/>
        <v>0</v>
      </c>
      <c r="M423" s="53">
        <f t="shared" si="357"/>
        <v>0</v>
      </c>
      <c r="N423" s="53">
        <f t="shared" si="358"/>
        <v>0</v>
      </c>
      <c r="O423" s="53">
        <f t="shared" si="359"/>
        <v>0</v>
      </c>
      <c r="P423" s="53">
        <f t="shared" si="360"/>
        <v>0</v>
      </c>
      <c r="Q423" s="53">
        <f t="shared" si="361"/>
        <v>0</v>
      </c>
      <c r="R423" s="53">
        <f t="shared" si="362"/>
        <v>0</v>
      </c>
      <c r="S423" s="53">
        <f t="shared" si="363"/>
        <v>0</v>
      </c>
      <c r="T423" s="53">
        <f t="shared" si="364"/>
        <v>0</v>
      </c>
      <c r="U423" s="53">
        <f t="shared" si="365"/>
        <v>0</v>
      </c>
      <c r="V423" s="53">
        <f t="shared" si="366"/>
        <v>0</v>
      </c>
      <c r="W423" s="53">
        <f t="shared" si="367"/>
        <v>0</v>
      </c>
      <c r="X423" s="53">
        <f t="shared" si="368"/>
        <v>0</v>
      </c>
      <c r="Y423" s="53">
        <f t="shared" si="369"/>
        <v>0</v>
      </c>
      <c r="Z423" s="53">
        <f t="shared" si="370"/>
        <v>0</v>
      </c>
      <c r="AA423" s="53">
        <f t="shared" si="371"/>
        <v>0</v>
      </c>
      <c r="AB423" s="53">
        <f t="shared" si="372"/>
        <v>0</v>
      </c>
      <c r="AC423" s="53">
        <f t="shared" si="373"/>
        <v>0</v>
      </c>
      <c r="AD423" s="53">
        <f t="shared" si="374"/>
        <v>0</v>
      </c>
      <c r="AE423" s="53">
        <f t="shared" si="375"/>
        <v>0</v>
      </c>
      <c r="AF423" s="53">
        <f t="shared" si="376"/>
        <v>0</v>
      </c>
      <c r="AG423" s="53">
        <f t="shared" si="377"/>
        <v>0</v>
      </c>
      <c r="AH423" s="53">
        <f t="shared" si="378"/>
        <v>0</v>
      </c>
      <c r="AI423" s="53">
        <f t="shared" si="379"/>
        <v>0</v>
      </c>
      <c r="AJ423" s="53">
        <f t="shared" si="380"/>
        <v>0</v>
      </c>
      <c r="AK423" s="53">
        <f t="shared" si="381"/>
        <v>0</v>
      </c>
      <c r="AL423" s="53">
        <f t="shared" si="382"/>
        <v>0</v>
      </c>
      <c r="AM423" s="53">
        <f t="shared" si="383"/>
        <v>0</v>
      </c>
      <c r="AN423" s="53">
        <f t="shared" si="384"/>
        <v>0</v>
      </c>
      <c r="AO423" s="53">
        <f t="shared" si="385"/>
        <v>0</v>
      </c>
      <c r="AP423" s="53">
        <f t="shared" si="386"/>
        <v>0</v>
      </c>
      <c r="AQ423" s="53">
        <f t="shared" si="387"/>
        <v>0</v>
      </c>
      <c r="AR423" s="53">
        <f t="shared" si="388"/>
        <v>0</v>
      </c>
      <c r="AS423" s="53"/>
    </row>
    <row r="424" spans="1:45" s="52" customFormat="1" ht="15" x14ac:dyDescent="0.25">
      <c r="A424" s="52">
        <v>25</v>
      </c>
      <c r="B424" s="37" t="s">
        <v>48</v>
      </c>
      <c r="C424" s="37" t="s">
        <v>64</v>
      </c>
      <c r="D424" s="58">
        <v>2</v>
      </c>
      <c r="E424" s="53">
        <f t="shared" si="349"/>
        <v>0</v>
      </c>
      <c r="F424" s="53">
        <f t="shared" si="350"/>
        <v>0</v>
      </c>
      <c r="G424" s="53">
        <f t="shared" si="351"/>
        <v>0</v>
      </c>
      <c r="H424" s="53">
        <f t="shared" si="352"/>
        <v>0</v>
      </c>
      <c r="I424" s="53">
        <f t="shared" si="353"/>
        <v>0</v>
      </c>
      <c r="J424" s="53">
        <f t="shared" si="354"/>
        <v>0</v>
      </c>
      <c r="K424" s="53">
        <f t="shared" si="355"/>
        <v>0</v>
      </c>
      <c r="L424" s="53">
        <f t="shared" si="356"/>
        <v>0</v>
      </c>
      <c r="M424" s="53">
        <f t="shared" si="357"/>
        <v>0</v>
      </c>
      <c r="N424" s="53">
        <f t="shared" si="358"/>
        <v>0</v>
      </c>
      <c r="O424" s="53">
        <f t="shared" si="359"/>
        <v>0</v>
      </c>
      <c r="P424" s="53">
        <f t="shared" si="360"/>
        <v>0</v>
      </c>
      <c r="Q424" s="53">
        <f t="shared" si="361"/>
        <v>0</v>
      </c>
      <c r="R424" s="53">
        <f t="shared" si="362"/>
        <v>0</v>
      </c>
      <c r="S424" s="53">
        <f t="shared" si="363"/>
        <v>0</v>
      </c>
      <c r="T424" s="53">
        <f t="shared" si="364"/>
        <v>0</v>
      </c>
      <c r="U424" s="53">
        <f t="shared" si="365"/>
        <v>0</v>
      </c>
      <c r="V424" s="53">
        <f t="shared" si="366"/>
        <v>0</v>
      </c>
      <c r="W424" s="53">
        <f t="shared" si="367"/>
        <v>0</v>
      </c>
      <c r="X424" s="53">
        <f t="shared" si="368"/>
        <v>0</v>
      </c>
      <c r="Y424" s="53">
        <f t="shared" si="369"/>
        <v>0</v>
      </c>
      <c r="Z424" s="53">
        <f t="shared" si="370"/>
        <v>0</v>
      </c>
      <c r="AA424" s="53">
        <f t="shared" si="371"/>
        <v>0</v>
      </c>
      <c r="AB424" s="53">
        <f t="shared" si="372"/>
        <v>0</v>
      </c>
      <c r="AC424" s="53">
        <f t="shared" si="373"/>
        <v>0</v>
      </c>
      <c r="AD424" s="53">
        <f t="shared" si="374"/>
        <v>0</v>
      </c>
      <c r="AE424" s="53">
        <f t="shared" si="375"/>
        <v>0</v>
      </c>
      <c r="AF424" s="53">
        <f t="shared" si="376"/>
        <v>0</v>
      </c>
      <c r="AG424" s="53">
        <f t="shared" si="377"/>
        <v>0</v>
      </c>
      <c r="AH424" s="53">
        <f t="shared" si="378"/>
        <v>0</v>
      </c>
      <c r="AI424" s="53">
        <f t="shared" si="379"/>
        <v>0</v>
      </c>
      <c r="AJ424" s="53">
        <f t="shared" si="380"/>
        <v>0</v>
      </c>
      <c r="AK424" s="53">
        <f t="shared" si="381"/>
        <v>0</v>
      </c>
      <c r="AL424" s="53">
        <f t="shared" si="382"/>
        <v>0</v>
      </c>
      <c r="AM424" s="53">
        <f t="shared" si="383"/>
        <v>0</v>
      </c>
      <c r="AN424" s="53">
        <f t="shared" si="384"/>
        <v>0</v>
      </c>
      <c r="AO424" s="53">
        <f t="shared" si="385"/>
        <v>0</v>
      </c>
      <c r="AP424" s="53">
        <f t="shared" si="386"/>
        <v>0</v>
      </c>
      <c r="AQ424" s="53">
        <f t="shared" si="387"/>
        <v>0</v>
      </c>
      <c r="AR424" s="53">
        <f t="shared" si="388"/>
        <v>0</v>
      </c>
      <c r="AS424" s="53"/>
    </row>
    <row r="425" spans="1:45" s="52" customFormat="1" ht="15" x14ac:dyDescent="0.25">
      <c r="A425" s="52">
        <v>26</v>
      </c>
      <c r="B425" s="37" t="s">
        <v>48</v>
      </c>
      <c r="C425" s="37" t="s">
        <v>65</v>
      </c>
      <c r="D425" s="58">
        <v>2</v>
      </c>
      <c r="E425" s="53">
        <f t="shared" si="349"/>
        <v>0</v>
      </c>
      <c r="F425" s="53">
        <f t="shared" si="350"/>
        <v>0</v>
      </c>
      <c r="G425" s="53">
        <f t="shared" si="351"/>
        <v>0</v>
      </c>
      <c r="H425" s="53">
        <f t="shared" si="352"/>
        <v>0</v>
      </c>
      <c r="I425" s="53">
        <f t="shared" si="353"/>
        <v>0</v>
      </c>
      <c r="J425" s="53">
        <f t="shared" si="354"/>
        <v>0</v>
      </c>
      <c r="K425" s="53">
        <f t="shared" si="355"/>
        <v>0</v>
      </c>
      <c r="L425" s="53">
        <f t="shared" si="356"/>
        <v>0</v>
      </c>
      <c r="M425" s="53">
        <f t="shared" si="357"/>
        <v>0</v>
      </c>
      <c r="N425" s="53">
        <f t="shared" si="358"/>
        <v>0</v>
      </c>
      <c r="O425" s="53">
        <f t="shared" si="359"/>
        <v>0</v>
      </c>
      <c r="P425" s="53">
        <f t="shared" si="360"/>
        <v>0</v>
      </c>
      <c r="Q425" s="53">
        <f t="shared" si="361"/>
        <v>0</v>
      </c>
      <c r="R425" s="53">
        <f t="shared" si="362"/>
        <v>0</v>
      </c>
      <c r="S425" s="53">
        <f t="shared" si="363"/>
        <v>0</v>
      </c>
      <c r="T425" s="53">
        <f t="shared" si="364"/>
        <v>0</v>
      </c>
      <c r="U425" s="53">
        <f t="shared" si="365"/>
        <v>0</v>
      </c>
      <c r="V425" s="53">
        <f t="shared" si="366"/>
        <v>0</v>
      </c>
      <c r="W425" s="53">
        <f t="shared" si="367"/>
        <v>0</v>
      </c>
      <c r="X425" s="53">
        <f t="shared" si="368"/>
        <v>0</v>
      </c>
      <c r="Y425" s="53">
        <f t="shared" si="369"/>
        <v>0</v>
      </c>
      <c r="Z425" s="53">
        <f t="shared" si="370"/>
        <v>0</v>
      </c>
      <c r="AA425" s="53">
        <f t="shared" si="371"/>
        <v>0</v>
      </c>
      <c r="AB425" s="53">
        <f t="shared" si="372"/>
        <v>0</v>
      </c>
      <c r="AC425" s="53">
        <f t="shared" si="373"/>
        <v>0</v>
      </c>
      <c r="AD425" s="53">
        <f t="shared" si="374"/>
        <v>0</v>
      </c>
      <c r="AE425" s="53">
        <f t="shared" si="375"/>
        <v>0</v>
      </c>
      <c r="AF425" s="53">
        <f t="shared" si="376"/>
        <v>0</v>
      </c>
      <c r="AG425" s="53">
        <f t="shared" si="377"/>
        <v>0</v>
      </c>
      <c r="AH425" s="53">
        <f t="shared" si="378"/>
        <v>0</v>
      </c>
      <c r="AI425" s="53">
        <f t="shared" si="379"/>
        <v>0</v>
      </c>
      <c r="AJ425" s="53">
        <f t="shared" si="380"/>
        <v>0</v>
      </c>
      <c r="AK425" s="53">
        <f t="shared" si="381"/>
        <v>0</v>
      </c>
      <c r="AL425" s="53">
        <f t="shared" si="382"/>
        <v>0</v>
      </c>
      <c r="AM425" s="53">
        <f t="shared" si="383"/>
        <v>1</v>
      </c>
      <c r="AN425" s="53">
        <f t="shared" si="384"/>
        <v>0</v>
      </c>
      <c r="AO425" s="53">
        <f t="shared" si="385"/>
        <v>1</v>
      </c>
      <c r="AP425" s="53">
        <f t="shared" si="386"/>
        <v>1</v>
      </c>
      <c r="AQ425" s="53">
        <f t="shared" si="387"/>
        <v>1</v>
      </c>
      <c r="AR425" s="53">
        <f t="shared" si="388"/>
        <v>0</v>
      </c>
      <c r="AS425" s="53"/>
    </row>
    <row r="426" spans="1:45" s="52" customFormat="1" ht="15" x14ac:dyDescent="0.25">
      <c r="A426" s="52">
        <v>27</v>
      </c>
      <c r="B426" s="37" t="s">
        <v>50</v>
      </c>
      <c r="C426" s="37" t="s">
        <v>66</v>
      </c>
      <c r="D426" s="58">
        <v>2</v>
      </c>
      <c r="E426" s="53">
        <f t="shared" si="349"/>
        <v>0</v>
      </c>
      <c r="F426" s="53">
        <f t="shared" si="350"/>
        <v>0</v>
      </c>
      <c r="G426" s="53">
        <f t="shared" si="351"/>
        <v>0</v>
      </c>
      <c r="H426" s="53">
        <f t="shared" si="352"/>
        <v>0</v>
      </c>
      <c r="I426" s="53">
        <f t="shared" si="353"/>
        <v>0</v>
      </c>
      <c r="J426" s="53">
        <f t="shared" si="354"/>
        <v>0</v>
      </c>
      <c r="K426" s="53">
        <f t="shared" si="355"/>
        <v>0</v>
      </c>
      <c r="L426" s="53">
        <f t="shared" si="356"/>
        <v>0</v>
      </c>
      <c r="M426" s="53">
        <f t="shared" si="357"/>
        <v>0</v>
      </c>
      <c r="N426" s="53">
        <f t="shared" si="358"/>
        <v>0</v>
      </c>
      <c r="O426" s="53">
        <f t="shared" si="359"/>
        <v>0</v>
      </c>
      <c r="P426" s="53">
        <f t="shared" si="360"/>
        <v>0</v>
      </c>
      <c r="Q426" s="53">
        <f t="shared" si="361"/>
        <v>0</v>
      </c>
      <c r="R426" s="53">
        <f t="shared" si="362"/>
        <v>0</v>
      </c>
      <c r="S426" s="53">
        <f t="shared" si="363"/>
        <v>0</v>
      </c>
      <c r="T426" s="53">
        <f t="shared" si="364"/>
        <v>0</v>
      </c>
      <c r="U426" s="53">
        <f t="shared" si="365"/>
        <v>0</v>
      </c>
      <c r="V426" s="53">
        <f t="shared" si="366"/>
        <v>0</v>
      </c>
      <c r="W426" s="53">
        <f t="shared" si="367"/>
        <v>0</v>
      </c>
      <c r="X426" s="53">
        <f t="shared" si="368"/>
        <v>0</v>
      </c>
      <c r="Y426" s="53">
        <f t="shared" si="369"/>
        <v>0</v>
      </c>
      <c r="Z426" s="53">
        <f t="shared" si="370"/>
        <v>0</v>
      </c>
      <c r="AA426" s="53">
        <f t="shared" si="371"/>
        <v>0</v>
      </c>
      <c r="AB426" s="53">
        <f t="shared" si="372"/>
        <v>0</v>
      </c>
      <c r="AC426" s="53">
        <f t="shared" si="373"/>
        <v>0</v>
      </c>
      <c r="AD426" s="53">
        <f t="shared" si="374"/>
        <v>0</v>
      </c>
      <c r="AE426" s="53">
        <f t="shared" si="375"/>
        <v>0</v>
      </c>
      <c r="AF426" s="53">
        <f t="shared" si="376"/>
        <v>0</v>
      </c>
      <c r="AG426" s="53">
        <f t="shared" si="377"/>
        <v>0</v>
      </c>
      <c r="AH426" s="53">
        <f t="shared" si="378"/>
        <v>0</v>
      </c>
      <c r="AI426" s="53">
        <f t="shared" si="379"/>
        <v>0</v>
      </c>
      <c r="AJ426" s="53">
        <f t="shared" si="380"/>
        <v>0</v>
      </c>
      <c r="AK426" s="53">
        <f t="shared" si="381"/>
        <v>0</v>
      </c>
      <c r="AL426" s="53">
        <f t="shared" si="382"/>
        <v>0</v>
      </c>
      <c r="AM426" s="53">
        <f t="shared" si="383"/>
        <v>0</v>
      </c>
      <c r="AN426" s="53">
        <f t="shared" si="384"/>
        <v>0</v>
      </c>
      <c r="AO426" s="53">
        <f t="shared" si="385"/>
        <v>0</v>
      </c>
      <c r="AP426" s="53">
        <f t="shared" si="386"/>
        <v>0</v>
      </c>
      <c r="AQ426" s="53">
        <f t="shared" si="387"/>
        <v>0</v>
      </c>
      <c r="AR426" s="53">
        <f t="shared" si="388"/>
        <v>0</v>
      </c>
      <c r="AS426" s="53"/>
    </row>
    <row r="427" spans="1:45" s="52" customFormat="1" ht="15" x14ac:dyDescent="0.25">
      <c r="A427" s="52">
        <v>28</v>
      </c>
      <c r="B427" s="37" t="s">
        <v>48</v>
      </c>
      <c r="C427" s="37" t="s">
        <v>67</v>
      </c>
      <c r="D427" s="58">
        <v>2</v>
      </c>
      <c r="E427" s="53">
        <f t="shared" si="349"/>
        <v>1</v>
      </c>
      <c r="F427" s="53">
        <f t="shared" si="350"/>
        <v>1</v>
      </c>
      <c r="G427" s="53">
        <f t="shared" si="351"/>
        <v>1</v>
      </c>
      <c r="H427" s="53">
        <f t="shared" si="352"/>
        <v>1</v>
      </c>
      <c r="I427" s="53">
        <f t="shared" si="353"/>
        <v>1</v>
      </c>
      <c r="J427" s="53">
        <f t="shared" si="354"/>
        <v>0</v>
      </c>
      <c r="K427" s="53">
        <f t="shared" si="355"/>
        <v>1</v>
      </c>
      <c r="L427" s="53">
        <f t="shared" si="356"/>
        <v>0</v>
      </c>
      <c r="M427" s="53">
        <f t="shared" si="357"/>
        <v>1</v>
      </c>
      <c r="N427" s="53">
        <f t="shared" si="358"/>
        <v>1</v>
      </c>
      <c r="O427" s="53">
        <f t="shared" si="359"/>
        <v>0</v>
      </c>
      <c r="P427" s="53">
        <f t="shared" si="360"/>
        <v>0</v>
      </c>
      <c r="Q427" s="53">
        <f t="shared" si="361"/>
        <v>0</v>
      </c>
      <c r="R427" s="53">
        <f t="shared" si="362"/>
        <v>0</v>
      </c>
      <c r="S427" s="53">
        <f t="shared" si="363"/>
        <v>0</v>
      </c>
      <c r="T427" s="53">
        <f t="shared" si="364"/>
        <v>0</v>
      </c>
      <c r="U427" s="53">
        <f t="shared" si="365"/>
        <v>0</v>
      </c>
      <c r="V427" s="53">
        <f t="shared" si="366"/>
        <v>0</v>
      </c>
      <c r="W427" s="53">
        <f t="shared" si="367"/>
        <v>0</v>
      </c>
      <c r="X427" s="53">
        <f t="shared" si="368"/>
        <v>0</v>
      </c>
      <c r="Y427" s="53">
        <f t="shared" si="369"/>
        <v>0</v>
      </c>
      <c r="Z427" s="53">
        <f t="shared" si="370"/>
        <v>0</v>
      </c>
      <c r="AA427" s="53">
        <f t="shared" si="371"/>
        <v>0</v>
      </c>
      <c r="AB427" s="53">
        <f t="shared" si="372"/>
        <v>0</v>
      </c>
      <c r="AC427" s="53">
        <f t="shared" si="373"/>
        <v>0</v>
      </c>
      <c r="AD427" s="53">
        <f t="shared" si="374"/>
        <v>0</v>
      </c>
      <c r="AE427" s="53">
        <f t="shared" si="375"/>
        <v>0</v>
      </c>
      <c r="AF427" s="53">
        <f t="shared" si="376"/>
        <v>0</v>
      </c>
      <c r="AG427" s="53">
        <f t="shared" si="377"/>
        <v>0</v>
      </c>
      <c r="AH427" s="53">
        <f t="shared" si="378"/>
        <v>0</v>
      </c>
      <c r="AI427" s="53">
        <f t="shared" si="379"/>
        <v>0</v>
      </c>
      <c r="AJ427" s="53">
        <f t="shared" si="380"/>
        <v>0</v>
      </c>
      <c r="AK427" s="53">
        <f t="shared" si="381"/>
        <v>0</v>
      </c>
      <c r="AL427" s="53">
        <f t="shared" si="382"/>
        <v>0</v>
      </c>
      <c r="AM427" s="53">
        <f t="shared" si="383"/>
        <v>0</v>
      </c>
      <c r="AN427" s="53">
        <f t="shared" si="384"/>
        <v>0</v>
      </c>
      <c r="AO427" s="53">
        <f t="shared" si="385"/>
        <v>0</v>
      </c>
      <c r="AP427" s="53">
        <f t="shared" si="386"/>
        <v>0</v>
      </c>
      <c r="AQ427" s="53">
        <f t="shared" si="387"/>
        <v>0</v>
      </c>
      <c r="AR427" s="53">
        <f t="shared" si="388"/>
        <v>0</v>
      </c>
      <c r="AS427" s="53"/>
    </row>
    <row r="428" spans="1:45" s="52" customFormat="1" ht="15" x14ac:dyDescent="0.25">
      <c r="A428" s="52">
        <v>29</v>
      </c>
      <c r="B428" s="37" t="s">
        <v>47</v>
      </c>
      <c r="C428" s="37" t="s">
        <v>68</v>
      </c>
      <c r="D428" s="58">
        <v>2</v>
      </c>
      <c r="E428" s="53">
        <f t="shared" si="349"/>
        <v>0</v>
      </c>
      <c r="F428" s="53">
        <f t="shared" si="350"/>
        <v>0</v>
      </c>
      <c r="G428" s="53">
        <f t="shared" si="351"/>
        <v>0</v>
      </c>
      <c r="H428" s="53">
        <f t="shared" si="352"/>
        <v>0</v>
      </c>
      <c r="I428" s="53">
        <f t="shared" si="353"/>
        <v>0</v>
      </c>
      <c r="J428" s="53">
        <f t="shared" si="354"/>
        <v>0</v>
      </c>
      <c r="K428" s="53">
        <f t="shared" si="355"/>
        <v>0</v>
      </c>
      <c r="L428" s="53">
        <f t="shared" si="356"/>
        <v>0</v>
      </c>
      <c r="M428" s="53">
        <f t="shared" si="357"/>
        <v>0</v>
      </c>
      <c r="N428" s="53">
        <f t="shared" si="358"/>
        <v>0</v>
      </c>
      <c r="O428" s="53">
        <f t="shared" si="359"/>
        <v>0</v>
      </c>
      <c r="P428" s="53">
        <f t="shared" si="360"/>
        <v>0</v>
      </c>
      <c r="Q428" s="53">
        <f t="shared" si="361"/>
        <v>0</v>
      </c>
      <c r="R428" s="53">
        <f t="shared" si="362"/>
        <v>0</v>
      </c>
      <c r="S428" s="53">
        <f t="shared" si="363"/>
        <v>0</v>
      </c>
      <c r="T428" s="53">
        <f t="shared" si="364"/>
        <v>0</v>
      </c>
      <c r="U428" s="53">
        <f t="shared" si="365"/>
        <v>0</v>
      </c>
      <c r="V428" s="53">
        <f t="shared" si="366"/>
        <v>0</v>
      </c>
      <c r="W428" s="53">
        <f t="shared" si="367"/>
        <v>0</v>
      </c>
      <c r="X428" s="53">
        <f t="shared" si="368"/>
        <v>0</v>
      </c>
      <c r="Y428" s="53">
        <f t="shared" si="369"/>
        <v>0</v>
      </c>
      <c r="Z428" s="53">
        <f t="shared" si="370"/>
        <v>0</v>
      </c>
      <c r="AA428" s="53">
        <f t="shared" si="371"/>
        <v>0</v>
      </c>
      <c r="AB428" s="53">
        <f t="shared" si="372"/>
        <v>0</v>
      </c>
      <c r="AC428" s="53">
        <f t="shared" si="373"/>
        <v>0</v>
      </c>
      <c r="AD428" s="53">
        <f t="shared" si="374"/>
        <v>0</v>
      </c>
      <c r="AE428" s="53">
        <f t="shared" si="375"/>
        <v>0</v>
      </c>
      <c r="AF428" s="53">
        <f t="shared" si="376"/>
        <v>0</v>
      </c>
      <c r="AG428" s="53">
        <f t="shared" si="377"/>
        <v>0</v>
      </c>
      <c r="AH428" s="53">
        <f t="shared" si="378"/>
        <v>0</v>
      </c>
      <c r="AI428" s="53">
        <f t="shared" si="379"/>
        <v>0</v>
      </c>
      <c r="AJ428" s="53">
        <f t="shared" si="380"/>
        <v>0</v>
      </c>
      <c r="AK428" s="53">
        <f t="shared" si="381"/>
        <v>0</v>
      </c>
      <c r="AL428" s="53">
        <f t="shared" si="382"/>
        <v>0</v>
      </c>
      <c r="AM428" s="53">
        <f t="shared" si="383"/>
        <v>0</v>
      </c>
      <c r="AN428" s="53">
        <f t="shared" si="384"/>
        <v>0</v>
      </c>
      <c r="AO428" s="53">
        <f t="shared" si="385"/>
        <v>0</v>
      </c>
      <c r="AP428" s="53">
        <f t="shared" si="386"/>
        <v>0</v>
      </c>
      <c r="AQ428" s="53">
        <f t="shared" si="387"/>
        <v>0</v>
      </c>
      <c r="AR428" s="53">
        <f t="shared" si="388"/>
        <v>0</v>
      </c>
      <c r="AS428" s="53"/>
    </row>
    <row r="429" spans="1:45" s="52" customFormat="1" ht="15" x14ac:dyDescent="0.25">
      <c r="A429" s="52">
        <v>30</v>
      </c>
      <c r="B429" s="37" t="s">
        <v>48</v>
      </c>
      <c r="C429" s="37" t="s">
        <v>69</v>
      </c>
      <c r="D429" s="58">
        <v>2</v>
      </c>
      <c r="E429" s="53">
        <f t="shared" si="349"/>
        <v>0</v>
      </c>
      <c r="F429" s="53">
        <f t="shared" si="350"/>
        <v>0</v>
      </c>
      <c r="G429" s="53">
        <f t="shared" si="351"/>
        <v>0</v>
      </c>
      <c r="H429" s="53">
        <f t="shared" si="352"/>
        <v>0</v>
      </c>
      <c r="I429" s="53">
        <f t="shared" si="353"/>
        <v>0</v>
      </c>
      <c r="J429" s="53">
        <f t="shared" si="354"/>
        <v>0</v>
      </c>
      <c r="K429" s="53">
        <f t="shared" si="355"/>
        <v>0</v>
      </c>
      <c r="L429" s="53">
        <f t="shared" si="356"/>
        <v>0</v>
      </c>
      <c r="M429" s="53">
        <f t="shared" si="357"/>
        <v>0</v>
      </c>
      <c r="N429" s="53">
        <f t="shared" si="358"/>
        <v>0</v>
      </c>
      <c r="O429" s="53">
        <f t="shared" si="359"/>
        <v>0</v>
      </c>
      <c r="P429" s="53">
        <f t="shared" si="360"/>
        <v>0</v>
      </c>
      <c r="Q429" s="53">
        <f t="shared" si="361"/>
        <v>0</v>
      </c>
      <c r="R429" s="53">
        <f t="shared" si="362"/>
        <v>0</v>
      </c>
      <c r="S429" s="53">
        <f t="shared" si="363"/>
        <v>0</v>
      </c>
      <c r="T429" s="53">
        <f t="shared" si="364"/>
        <v>0</v>
      </c>
      <c r="U429" s="53">
        <f t="shared" si="365"/>
        <v>0</v>
      </c>
      <c r="V429" s="53">
        <f t="shared" si="366"/>
        <v>0</v>
      </c>
      <c r="W429" s="53">
        <f t="shared" si="367"/>
        <v>0</v>
      </c>
      <c r="X429" s="53">
        <f t="shared" si="368"/>
        <v>0</v>
      </c>
      <c r="Y429" s="53">
        <f t="shared" si="369"/>
        <v>0</v>
      </c>
      <c r="Z429" s="53">
        <f t="shared" si="370"/>
        <v>0</v>
      </c>
      <c r="AA429" s="53">
        <f t="shared" si="371"/>
        <v>0</v>
      </c>
      <c r="AB429" s="53">
        <f t="shared" si="372"/>
        <v>0</v>
      </c>
      <c r="AC429" s="53">
        <f t="shared" si="373"/>
        <v>0</v>
      </c>
      <c r="AD429" s="53">
        <f t="shared" si="374"/>
        <v>0</v>
      </c>
      <c r="AE429" s="53">
        <f t="shared" si="375"/>
        <v>0</v>
      </c>
      <c r="AF429" s="53">
        <f t="shared" si="376"/>
        <v>0</v>
      </c>
      <c r="AG429" s="53">
        <f t="shared" si="377"/>
        <v>0</v>
      </c>
      <c r="AH429" s="53">
        <f t="shared" si="378"/>
        <v>0</v>
      </c>
      <c r="AI429" s="53">
        <f t="shared" si="379"/>
        <v>0</v>
      </c>
      <c r="AJ429" s="53">
        <f t="shared" si="380"/>
        <v>0</v>
      </c>
      <c r="AK429" s="53">
        <f t="shared" si="381"/>
        <v>0</v>
      </c>
      <c r="AL429" s="53">
        <f t="shared" si="382"/>
        <v>0</v>
      </c>
      <c r="AM429" s="53">
        <f t="shared" si="383"/>
        <v>0</v>
      </c>
      <c r="AN429" s="53">
        <f t="shared" si="384"/>
        <v>0</v>
      </c>
      <c r="AO429" s="53">
        <f t="shared" si="385"/>
        <v>0</v>
      </c>
      <c r="AP429" s="53">
        <f t="shared" si="386"/>
        <v>0</v>
      </c>
      <c r="AQ429" s="53">
        <f t="shared" si="387"/>
        <v>0</v>
      </c>
      <c r="AR429" s="53">
        <f t="shared" si="388"/>
        <v>0</v>
      </c>
      <c r="AS429" s="53"/>
    </row>
    <row r="430" spans="1:45" s="52" customFormat="1" ht="15" x14ac:dyDescent="0.25">
      <c r="A430" s="52">
        <v>31</v>
      </c>
      <c r="B430" s="37" t="s">
        <v>48</v>
      </c>
      <c r="C430" s="37" t="s">
        <v>70</v>
      </c>
      <c r="D430" s="58">
        <v>2</v>
      </c>
      <c r="E430" s="53">
        <f t="shared" si="349"/>
        <v>1</v>
      </c>
      <c r="F430" s="53">
        <f t="shared" si="350"/>
        <v>1</v>
      </c>
      <c r="G430" s="53">
        <f t="shared" si="351"/>
        <v>0</v>
      </c>
      <c r="H430" s="53">
        <f t="shared" si="352"/>
        <v>0</v>
      </c>
      <c r="I430" s="53">
        <f t="shared" si="353"/>
        <v>1</v>
      </c>
      <c r="J430" s="53">
        <f t="shared" si="354"/>
        <v>0</v>
      </c>
      <c r="K430" s="53">
        <f t="shared" si="355"/>
        <v>1</v>
      </c>
      <c r="L430" s="53">
        <f t="shared" si="356"/>
        <v>0</v>
      </c>
      <c r="M430" s="53">
        <f t="shared" si="357"/>
        <v>0</v>
      </c>
      <c r="N430" s="53">
        <f t="shared" si="358"/>
        <v>1</v>
      </c>
      <c r="O430" s="53">
        <f t="shared" si="359"/>
        <v>0</v>
      </c>
      <c r="P430" s="53">
        <f t="shared" si="360"/>
        <v>0</v>
      </c>
      <c r="Q430" s="53">
        <f t="shared" si="361"/>
        <v>0</v>
      </c>
      <c r="R430" s="53">
        <f t="shared" si="362"/>
        <v>0</v>
      </c>
      <c r="S430" s="53">
        <f t="shared" si="363"/>
        <v>0</v>
      </c>
      <c r="T430" s="53">
        <f t="shared" si="364"/>
        <v>0</v>
      </c>
      <c r="U430" s="53">
        <f t="shared" si="365"/>
        <v>0</v>
      </c>
      <c r="V430" s="53">
        <f t="shared" si="366"/>
        <v>0</v>
      </c>
      <c r="W430" s="53">
        <f t="shared" si="367"/>
        <v>0</v>
      </c>
      <c r="X430" s="53">
        <f t="shared" si="368"/>
        <v>0</v>
      </c>
      <c r="Y430" s="53">
        <f t="shared" si="369"/>
        <v>1</v>
      </c>
      <c r="Z430" s="53">
        <f t="shared" si="370"/>
        <v>1</v>
      </c>
      <c r="AA430" s="53">
        <f t="shared" si="371"/>
        <v>0</v>
      </c>
      <c r="AB430" s="53">
        <f t="shared" si="372"/>
        <v>1</v>
      </c>
      <c r="AC430" s="53">
        <f t="shared" si="373"/>
        <v>0</v>
      </c>
      <c r="AD430" s="53">
        <f t="shared" si="374"/>
        <v>1</v>
      </c>
      <c r="AE430" s="53">
        <f t="shared" si="375"/>
        <v>1</v>
      </c>
      <c r="AF430" s="53">
        <f t="shared" si="376"/>
        <v>1</v>
      </c>
      <c r="AG430" s="53">
        <f t="shared" si="377"/>
        <v>0</v>
      </c>
      <c r="AH430" s="53">
        <f t="shared" si="378"/>
        <v>0</v>
      </c>
      <c r="AI430" s="53">
        <f t="shared" si="379"/>
        <v>0</v>
      </c>
      <c r="AJ430" s="53">
        <f t="shared" si="380"/>
        <v>0</v>
      </c>
      <c r="AK430" s="53">
        <f t="shared" si="381"/>
        <v>0</v>
      </c>
      <c r="AL430" s="53">
        <f t="shared" si="382"/>
        <v>0</v>
      </c>
      <c r="AM430" s="53">
        <f t="shared" si="383"/>
        <v>0</v>
      </c>
      <c r="AN430" s="53">
        <f t="shared" si="384"/>
        <v>0</v>
      </c>
      <c r="AO430" s="53">
        <f t="shared" si="385"/>
        <v>0</v>
      </c>
      <c r="AP430" s="53">
        <f t="shared" si="386"/>
        <v>0</v>
      </c>
      <c r="AQ430" s="53">
        <f t="shared" si="387"/>
        <v>0</v>
      </c>
      <c r="AR430" s="53">
        <f t="shared" si="388"/>
        <v>0</v>
      </c>
      <c r="AS430" s="53"/>
    </row>
    <row r="431" spans="1:45" s="52" customFormat="1" ht="15" x14ac:dyDescent="0.25">
      <c r="A431" s="52">
        <v>32</v>
      </c>
      <c r="B431" s="37" t="s">
        <v>48</v>
      </c>
      <c r="C431" s="37" t="s">
        <v>71</v>
      </c>
      <c r="D431" s="58">
        <v>2</v>
      </c>
      <c r="E431" s="53">
        <f t="shared" si="349"/>
        <v>0</v>
      </c>
      <c r="F431" s="53">
        <f t="shared" si="350"/>
        <v>0</v>
      </c>
      <c r="G431" s="53">
        <f t="shared" si="351"/>
        <v>0</v>
      </c>
      <c r="H431" s="53">
        <f t="shared" si="352"/>
        <v>0</v>
      </c>
      <c r="I431" s="53">
        <f t="shared" si="353"/>
        <v>0</v>
      </c>
      <c r="J431" s="53">
        <f t="shared" si="354"/>
        <v>0</v>
      </c>
      <c r="K431" s="53">
        <f t="shared" si="355"/>
        <v>0</v>
      </c>
      <c r="L431" s="53">
        <f t="shared" si="356"/>
        <v>0</v>
      </c>
      <c r="M431" s="53">
        <f t="shared" si="357"/>
        <v>0</v>
      </c>
      <c r="N431" s="53">
        <f t="shared" si="358"/>
        <v>0</v>
      </c>
      <c r="O431" s="53">
        <f t="shared" si="359"/>
        <v>0</v>
      </c>
      <c r="P431" s="53">
        <f t="shared" si="360"/>
        <v>0</v>
      </c>
      <c r="Q431" s="53">
        <f t="shared" si="361"/>
        <v>0</v>
      </c>
      <c r="R431" s="53">
        <f t="shared" si="362"/>
        <v>0</v>
      </c>
      <c r="S431" s="53">
        <f t="shared" si="363"/>
        <v>0</v>
      </c>
      <c r="T431" s="53">
        <f t="shared" si="364"/>
        <v>0</v>
      </c>
      <c r="U431" s="53">
        <f t="shared" si="365"/>
        <v>0</v>
      </c>
      <c r="V431" s="53">
        <f t="shared" si="366"/>
        <v>0</v>
      </c>
      <c r="W431" s="53">
        <f t="shared" si="367"/>
        <v>0</v>
      </c>
      <c r="X431" s="53">
        <f t="shared" si="368"/>
        <v>0</v>
      </c>
      <c r="Y431" s="53">
        <f t="shared" si="369"/>
        <v>0</v>
      </c>
      <c r="Z431" s="53">
        <f t="shared" si="370"/>
        <v>0</v>
      </c>
      <c r="AA431" s="53">
        <f t="shared" si="371"/>
        <v>0</v>
      </c>
      <c r="AB431" s="53">
        <f t="shared" si="372"/>
        <v>0</v>
      </c>
      <c r="AC431" s="53">
        <f t="shared" si="373"/>
        <v>0</v>
      </c>
      <c r="AD431" s="53">
        <f t="shared" si="374"/>
        <v>0</v>
      </c>
      <c r="AE431" s="53">
        <f t="shared" si="375"/>
        <v>0</v>
      </c>
      <c r="AF431" s="53">
        <f t="shared" si="376"/>
        <v>0</v>
      </c>
      <c r="AG431" s="53">
        <f t="shared" si="377"/>
        <v>0</v>
      </c>
      <c r="AH431" s="53">
        <f t="shared" si="378"/>
        <v>0</v>
      </c>
      <c r="AI431" s="53">
        <f t="shared" si="379"/>
        <v>0</v>
      </c>
      <c r="AJ431" s="53">
        <f t="shared" si="380"/>
        <v>0</v>
      </c>
      <c r="AK431" s="53">
        <f t="shared" si="381"/>
        <v>0</v>
      </c>
      <c r="AL431" s="53">
        <f t="shared" si="382"/>
        <v>0</v>
      </c>
      <c r="AM431" s="53">
        <f t="shared" si="383"/>
        <v>0</v>
      </c>
      <c r="AN431" s="53">
        <f t="shared" si="384"/>
        <v>0</v>
      </c>
      <c r="AO431" s="53">
        <f t="shared" si="385"/>
        <v>0</v>
      </c>
      <c r="AP431" s="53">
        <f t="shared" si="386"/>
        <v>0</v>
      </c>
      <c r="AQ431" s="53">
        <f t="shared" si="387"/>
        <v>0</v>
      </c>
      <c r="AR431" s="53">
        <f t="shared" si="388"/>
        <v>0</v>
      </c>
      <c r="AS431" s="53"/>
    </row>
    <row r="432" spans="1:45" s="52" customFormat="1" ht="15" x14ac:dyDescent="0.25">
      <c r="A432" s="52">
        <v>33</v>
      </c>
      <c r="B432" s="37" t="s">
        <v>47</v>
      </c>
      <c r="C432" s="37" t="s">
        <v>72</v>
      </c>
      <c r="D432" s="58">
        <v>2</v>
      </c>
      <c r="E432" s="53">
        <f t="shared" si="349"/>
        <v>0</v>
      </c>
      <c r="F432" s="53">
        <f t="shared" si="350"/>
        <v>0</v>
      </c>
      <c r="G432" s="53">
        <f t="shared" si="351"/>
        <v>0</v>
      </c>
      <c r="H432" s="53">
        <f t="shared" si="352"/>
        <v>0</v>
      </c>
      <c r="I432" s="53">
        <f t="shared" si="353"/>
        <v>0</v>
      </c>
      <c r="J432" s="53">
        <f t="shared" si="354"/>
        <v>0</v>
      </c>
      <c r="K432" s="53">
        <f t="shared" si="355"/>
        <v>0</v>
      </c>
      <c r="L432" s="53">
        <f t="shared" si="356"/>
        <v>0</v>
      </c>
      <c r="M432" s="53">
        <f t="shared" si="357"/>
        <v>0</v>
      </c>
      <c r="N432" s="53">
        <f t="shared" si="358"/>
        <v>0</v>
      </c>
      <c r="O432" s="53">
        <f t="shared" si="359"/>
        <v>0</v>
      </c>
      <c r="P432" s="53">
        <f t="shared" si="360"/>
        <v>0</v>
      </c>
      <c r="Q432" s="53">
        <f t="shared" si="361"/>
        <v>0</v>
      </c>
      <c r="R432" s="53">
        <f t="shared" si="362"/>
        <v>0</v>
      </c>
      <c r="S432" s="53">
        <f t="shared" si="363"/>
        <v>0</v>
      </c>
      <c r="T432" s="53">
        <f t="shared" si="364"/>
        <v>0</v>
      </c>
      <c r="U432" s="53">
        <f t="shared" si="365"/>
        <v>0</v>
      </c>
      <c r="V432" s="53">
        <f t="shared" si="366"/>
        <v>0</v>
      </c>
      <c r="W432" s="53">
        <f t="shared" si="367"/>
        <v>0</v>
      </c>
      <c r="X432" s="53">
        <f t="shared" si="368"/>
        <v>0</v>
      </c>
      <c r="Y432" s="53">
        <f t="shared" si="369"/>
        <v>0</v>
      </c>
      <c r="Z432" s="53">
        <f t="shared" si="370"/>
        <v>0</v>
      </c>
      <c r="AA432" s="53">
        <f t="shared" si="371"/>
        <v>0</v>
      </c>
      <c r="AB432" s="53">
        <f t="shared" si="372"/>
        <v>0</v>
      </c>
      <c r="AC432" s="53">
        <f t="shared" si="373"/>
        <v>0</v>
      </c>
      <c r="AD432" s="53">
        <f t="shared" si="374"/>
        <v>0</v>
      </c>
      <c r="AE432" s="53">
        <f t="shared" si="375"/>
        <v>0</v>
      </c>
      <c r="AF432" s="53">
        <f t="shared" si="376"/>
        <v>0</v>
      </c>
      <c r="AG432" s="53">
        <f t="shared" si="377"/>
        <v>0</v>
      </c>
      <c r="AH432" s="53">
        <f t="shared" si="378"/>
        <v>0</v>
      </c>
      <c r="AI432" s="53">
        <f t="shared" si="379"/>
        <v>0</v>
      </c>
      <c r="AJ432" s="53">
        <f t="shared" si="380"/>
        <v>0</v>
      </c>
      <c r="AK432" s="53">
        <f t="shared" si="381"/>
        <v>0</v>
      </c>
      <c r="AL432" s="53">
        <f t="shared" si="382"/>
        <v>0</v>
      </c>
      <c r="AM432" s="53">
        <f t="shared" si="383"/>
        <v>0</v>
      </c>
      <c r="AN432" s="53">
        <f t="shared" si="384"/>
        <v>0</v>
      </c>
      <c r="AO432" s="53">
        <f t="shared" si="385"/>
        <v>0</v>
      </c>
      <c r="AP432" s="53">
        <f t="shared" si="386"/>
        <v>0</v>
      </c>
      <c r="AQ432" s="53">
        <f t="shared" si="387"/>
        <v>0</v>
      </c>
      <c r="AR432" s="53">
        <f t="shared" si="388"/>
        <v>0</v>
      </c>
      <c r="AS432" s="53"/>
    </row>
    <row r="433" spans="1:45" s="52" customFormat="1" ht="15" x14ac:dyDescent="0.25">
      <c r="A433" s="52">
        <v>34</v>
      </c>
      <c r="B433" s="37" t="s">
        <v>48</v>
      </c>
      <c r="C433" s="37" t="s">
        <v>73</v>
      </c>
      <c r="D433" s="58">
        <v>2</v>
      </c>
      <c r="E433" s="53">
        <f t="shared" si="349"/>
        <v>0</v>
      </c>
      <c r="F433" s="53">
        <f t="shared" si="350"/>
        <v>0</v>
      </c>
      <c r="G433" s="53">
        <f t="shared" si="351"/>
        <v>0</v>
      </c>
      <c r="H433" s="53">
        <f t="shared" si="352"/>
        <v>0</v>
      </c>
      <c r="I433" s="53">
        <f t="shared" si="353"/>
        <v>0</v>
      </c>
      <c r="J433" s="53">
        <f t="shared" si="354"/>
        <v>0</v>
      </c>
      <c r="K433" s="53">
        <f t="shared" si="355"/>
        <v>0</v>
      </c>
      <c r="L433" s="53">
        <f t="shared" si="356"/>
        <v>0</v>
      </c>
      <c r="M433" s="53">
        <f t="shared" si="357"/>
        <v>0</v>
      </c>
      <c r="N433" s="53">
        <f t="shared" si="358"/>
        <v>0</v>
      </c>
      <c r="O433" s="53">
        <f t="shared" si="359"/>
        <v>0</v>
      </c>
      <c r="P433" s="53">
        <f t="shared" si="360"/>
        <v>0</v>
      </c>
      <c r="Q433" s="53">
        <f t="shared" si="361"/>
        <v>0</v>
      </c>
      <c r="R433" s="53">
        <f t="shared" si="362"/>
        <v>0</v>
      </c>
      <c r="S433" s="53">
        <f t="shared" si="363"/>
        <v>0</v>
      </c>
      <c r="T433" s="53">
        <f t="shared" si="364"/>
        <v>0</v>
      </c>
      <c r="U433" s="53">
        <f t="shared" si="365"/>
        <v>0</v>
      </c>
      <c r="V433" s="53">
        <f t="shared" si="366"/>
        <v>0</v>
      </c>
      <c r="W433" s="53">
        <f t="shared" si="367"/>
        <v>0</v>
      </c>
      <c r="X433" s="53">
        <f t="shared" si="368"/>
        <v>0</v>
      </c>
      <c r="Y433" s="53">
        <f t="shared" si="369"/>
        <v>0</v>
      </c>
      <c r="Z433" s="53">
        <f t="shared" si="370"/>
        <v>0</v>
      </c>
      <c r="AA433" s="53">
        <f t="shared" si="371"/>
        <v>0</v>
      </c>
      <c r="AB433" s="53">
        <f t="shared" si="372"/>
        <v>0</v>
      </c>
      <c r="AC433" s="53">
        <f t="shared" si="373"/>
        <v>0</v>
      </c>
      <c r="AD433" s="53">
        <f t="shared" si="374"/>
        <v>0</v>
      </c>
      <c r="AE433" s="53">
        <f t="shared" si="375"/>
        <v>0</v>
      </c>
      <c r="AF433" s="53">
        <f t="shared" si="376"/>
        <v>0</v>
      </c>
      <c r="AG433" s="53">
        <f t="shared" si="377"/>
        <v>0</v>
      </c>
      <c r="AH433" s="53">
        <f t="shared" si="378"/>
        <v>0</v>
      </c>
      <c r="AI433" s="53">
        <f t="shared" si="379"/>
        <v>0</v>
      </c>
      <c r="AJ433" s="53">
        <f t="shared" si="380"/>
        <v>0</v>
      </c>
      <c r="AK433" s="53">
        <f t="shared" si="381"/>
        <v>0</v>
      </c>
      <c r="AL433" s="53">
        <f t="shared" si="382"/>
        <v>0</v>
      </c>
      <c r="AM433" s="53">
        <f t="shared" si="383"/>
        <v>0</v>
      </c>
      <c r="AN433" s="53">
        <f t="shared" si="384"/>
        <v>0</v>
      </c>
      <c r="AO433" s="53">
        <f t="shared" si="385"/>
        <v>0</v>
      </c>
      <c r="AP433" s="53">
        <f t="shared" si="386"/>
        <v>0</v>
      </c>
      <c r="AQ433" s="53">
        <f t="shared" si="387"/>
        <v>0</v>
      </c>
      <c r="AR433" s="53">
        <f t="shared" si="388"/>
        <v>0</v>
      </c>
      <c r="AS433" s="53"/>
    </row>
    <row r="434" spans="1:45" s="52" customFormat="1" ht="15" x14ac:dyDescent="0.25">
      <c r="A434" s="52">
        <v>35</v>
      </c>
      <c r="B434" s="37" t="s">
        <v>48</v>
      </c>
      <c r="C434" s="37" t="s">
        <v>74</v>
      </c>
      <c r="D434" s="58">
        <v>2</v>
      </c>
      <c r="E434" s="53">
        <f t="shared" si="349"/>
        <v>0</v>
      </c>
      <c r="F434" s="53">
        <f t="shared" si="350"/>
        <v>0</v>
      </c>
      <c r="G434" s="53">
        <f t="shared" si="351"/>
        <v>0</v>
      </c>
      <c r="H434" s="53">
        <f t="shared" si="352"/>
        <v>0</v>
      </c>
      <c r="I434" s="53">
        <f t="shared" si="353"/>
        <v>0</v>
      </c>
      <c r="J434" s="53">
        <f t="shared" si="354"/>
        <v>0</v>
      </c>
      <c r="K434" s="53">
        <f t="shared" si="355"/>
        <v>0</v>
      </c>
      <c r="L434" s="53">
        <f t="shared" si="356"/>
        <v>0</v>
      </c>
      <c r="M434" s="53">
        <f t="shared" si="357"/>
        <v>0</v>
      </c>
      <c r="N434" s="53">
        <f t="shared" si="358"/>
        <v>0</v>
      </c>
      <c r="O434" s="53">
        <f t="shared" si="359"/>
        <v>0</v>
      </c>
      <c r="P434" s="53">
        <f t="shared" si="360"/>
        <v>0</v>
      </c>
      <c r="Q434" s="53">
        <f t="shared" si="361"/>
        <v>0</v>
      </c>
      <c r="R434" s="53">
        <f t="shared" si="362"/>
        <v>0</v>
      </c>
      <c r="S434" s="53">
        <f t="shared" si="363"/>
        <v>0</v>
      </c>
      <c r="T434" s="53">
        <f t="shared" si="364"/>
        <v>0</v>
      </c>
      <c r="U434" s="53">
        <f t="shared" si="365"/>
        <v>0</v>
      </c>
      <c r="V434" s="53">
        <f t="shared" si="366"/>
        <v>0</v>
      </c>
      <c r="W434" s="53">
        <f t="shared" si="367"/>
        <v>0</v>
      </c>
      <c r="X434" s="53">
        <f t="shared" si="368"/>
        <v>0</v>
      </c>
      <c r="Y434" s="53">
        <f t="shared" si="369"/>
        <v>0</v>
      </c>
      <c r="Z434" s="53">
        <f t="shared" si="370"/>
        <v>0</v>
      </c>
      <c r="AA434" s="53">
        <f t="shared" si="371"/>
        <v>0</v>
      </c>
      <c r="AB434" s="53">
        <f t="shared" si="372"/>
        <v>0</v>
      </c>
      <c r="AC434" s="53">
        <f t="shared" si="373"/>
        <v>0</v>
      </c>
      <c r="AD434" s="53">
        <f t="shared" si="374"/>
        <v>0</v>
      </c>
      <c r="AE434" s="53">
        <f t="shared" si="375"/>
        <v>0</v>
      </c>
      <c r="AF434" s="53">
        <f t="shared" si="376"/>
        <v>0</v>
      </c>
      <c r="AG434" s="53">
        <f t="shared" si="377"/>
        <v>0</v>
      </c>
      <c r="AH434" s="53">
        <f t="shared" si="378"/>
        <v>0</v>
      </c>
      <c r="AI434" s="53">
        <f t="shared" si="379"/>
        <v>0</v>
      </c>
      <c r="AJ434" s="53">
        <f t="shared" si="380"/>
        <v>0</v>
      </c>
      <c r="AK434" s="53">
        <f t="shared" si="381"/>
        <v>0</v>
      </c>
      <c r="AL434" s="53">
        <f t="shared" si="382"/>
        <v>0</v>
      </c>
      <c r="AM434" s="53">
        <f t="shared" si="383"/>
        <v>0</v>
      </c>
      <c r="AN434" s="53">
        <f t="shared" si="384"/>
        <v>0</v>
      </c>
      <c r="AO434" s="53">
        <f t="shared" si="385"/>
        <v>0</v>
      </c>
      <c r="AP434" s="53">
        <f t="shared" si="386"/>
        <v>0</v>
      </c>
      <c r="AQ434" s="53">
        <f t="shared" si="387"/>
        <v>0</v>
      </c>
      <c r="AR434" s="53">
        <f t="shared" si="388"/>
        <v>0</v>
      </c>
      <c r="AS434" s="53"/>
    </row>
    <row r="435" spans="1:45" s="52" customFormat="1" ht="15" x14ac:dyDescent="0.25">
      <c r="A435" s="52">
        <v>36</v>
      </c>
      <c r="B435" s="37" t="s">
        <v>48</v>
      </c>
      <c r="C435" s="37" t="s">
        <v>75</v>
      </c>
      <c r="D435" s="58">
        <v>2</v>
      </c>
      <c r="E435" s="53">
        <f t="shared" si="349"/>
        <v>1</v>
      </c>
      <c r="F435" s="53">
        <f t="shared" si="350"/>
        <v>1</v>
      </c>
      <c r="G435" s="53">
        <f t="shared" si="351"/>
        <v>1</v>
      </c>
      <c r="H435" s="53">
        <f t="shared" si="352"/>
        <v>0</v>
      </c>
      <c r="I435" s="53">
        <f t="shared" si="353"/>
        <v>0</v>
      </c>
      <c r="J435" s="53">
        <f t="shared" si="354"/>
        <v>0</v>
      </c>
      <c r="K435" s="53">
        <f t="shared" si="355"/>
        <v>1</v>
      </c>
      <c r="L435" s="53">
        <f t="shared" si="356"/>
        <v>0</v>
      </c>
      <c r="M435" s="53">
        <f t="shared" si="357"/>
        <v>1</v>
      </c>
      <c r="N435" s="53">
        <f t="shared" si="358"/>
        <v>1</v>
      </c>
      <c r="O435" s="53">
        <f t="shared" si="359"/>
        <v>0</v>
      </c>
      <c r="P435" s="53">
        <f t="shared" si="360"/>
        <v>0</v>
      </c>
      <c r="Q435" s="53">
        <f t="shared" si="361"/>
        <v>0</v>
      </c>
      <c r="R435" s="53">
        <f t="shared" si="362"/>
        <v>0</v>
      </c>
      <c r="S435" s="53">
        <f t="shared" si="363"/>
        <v>0</v>
      </c>
      <c r="T435" s="53">
        <f t="shared" si="364"/>
        <v>0</v>
      </c>
      <c r="U435" s="53">
        <f t="shared" si="365"/>
        <v>0</v>
      </c>
      <c r="V435" s="53">
        <f t="shared" si="366"/>
        <v>0</v>
      </c>
      <c r="W435" s="53">
        <f t="shared" si="367"/>
        <v>0</v>
      </c>
      <c r="X435" s="53">
        <f t="shared" si="368"/>
        <v>0</v>
      </c>
      <c r="Y435" s="53">
        <f t="shared" si="369"/>
        <v>0</v>
      </c>
      <c r="Z435" s="53">
        <f t="shared" si="370"/>
        <v>0</v>
      </c>
      <c r="AA435" s="53">
        <f t="shared" si="371"/>
        <v>0</v>
      </c>
      <c r="AB435" s="53">
        <f t="shared" si="372"/>
        <v>0</v>
      </c>
      <c r="AC435" s="53">
        <f t="shared" si="373"/>
        <v>0</v>
      </c>
      <c r="AD435" s="53">
        <f t="shared" si="374"/>
        <v>0</v>
      </c>
      <c r="AE435" s="53">
        <f t="shared" si="375"/>
        <v>0</v>
      </c>
      <c r="AF435" s="53">
        <f t="shared" si="376"/>
        <v>0</v>
      </c>
      <c r="AG435" s="53">
        <f t="shared" si="377"/>
        <v>0</v>
      </c>
      <c r="AH435" s="53">
        <f t="shared" si="378"/>
        <v>0</v>
      </c>
      <c r="AI435" s="53">
        <f t="shared" si="379"/>
        <v>0</v>
      </c>
      <c r="AJ435" s="53">
        <f t="shared" si="380"/>
        <v>0</v>
      </c>
      <c r="AK435" s="53">
        <f t="shared" si="381"/>
        <v>0</v>
      </c>
      <c r="AL435" s="53">
        <f t="shared" si="382"/>
        <v>0</v>
      </c>
      <c r="AM435" s="53">
        <f t="shared" si="383"/>
        <v>0</v>
      </c>
      <c r="AN435" s="53">
        <f t="shared" si="384"/>
        <v>0</v>
      </c>
      <c r="AO435" s="53">
        <f t="shared" si="385"/>
        <v>0</v>
      </c>
      <c r="AP435" s="53">
        <f t="shared" si="386"/>
        <v>0</v>
      </c>
      <c r="AQ435" s="53">
        <f t="shared" si="387"/>
        <v>0</v>
      </c>
      <c r="AR435" s="53">
        <f t="shared" si="388"/>
        <v>0</v>
      </c>
      <c r="AS435" s="53"/>
    </row>
    <row r="436" spans="1:45" s="52" customFormat="1" ht="15" x14ac:dyDescent="0.25">
      <c r="A436" s="52">
        <v>37</v>
      </c>
      <c r="B436" s="37" t="s">
        <v>48</v>
      </c>
      <c r="C436" s="37" t="s">
        <v>76</v>
      </c>
      <c r="D436" s="58">
        <v>2</v>
      </c>
      <c r="E436" s="53">
        <f t="shared" si="349"/>
        <v>0</v>
      </c>
      <c r="F436" s="53">
        <f t="shared" si="350"/>
        <v>0</v>
      </c>
      <c r="G436" s="53">
        <f t="shared" si="351"/>
        <v>0</v>
      </c>
      <c r="H436" s="53">
        <f t="shared" si="352"/>
        <v>0</v>
      </c>
      <c r="I436" s="53">
        <f t="shared" si="353"/>
        <v>0</v>
      </c>
      <c r="J436" s="53">
        <f t="shared" si="354"/>
        <v>0</v>
      </c>
      <c r="K436" s="53">
        <f t="shared" si="355"/>
        <v>0</v>
      </c>
      <c r="L436" s="53">
        <f t="shared" si="356"/>
        <v>0</v>
      </c>
      <c r="M436" s="53">
        <f t="shared" si="357"/>
        <v>0</v>
      </c>
      <c r="N436" s="53">
        <f t="shared" si="358"/>
        <v>0</v>
      </c>
      <c r="O436" s="53">
        <f t="shared" si="359"/>
        <v>0</v>
      </c>
      <c r="P436" s="53">
        <f t="shared" si="360"/>
        <v>0</v>
      </c>
      <c r="Q436" s="53">
        <f t="shared" si="361"/>
        <v>0</v>
      </c>
      <c r="R436" s="53">
        <f t="shared" si="362"/>
        <v>0</v>
      </c>
      <c r="S436" s="53">
        <f t="shared" si="363"/>
        <v>0</v>
      </c>
      <c r="T436" s="53">
        <f t="shared" si="364"/>
        <v>0</v>
      </c>
      <c r="U436" s="53">
        <f t="shared" si="365"/>
        <v>0</v>
      </c>
      <c r="V436" s="53">
        <f t="shared" si="366"/>
        <v>0</v>
      </c>
      <c r="W436" s="53">
        <f t="shared" si="367"/>
        <v>0</v>
      </c>
      <c r="X436" s="53">
        <f t="shared" si="368"/>
        <v>0</v>
      </c>
      <c r="Y436" s="53">
        <f t="shared" si="369"/>
        <v>0</v>
      </c>
      <c r="Z436" s="53">
        <f t="shared" si="370"/>
        <v>0</v>
      </c>
      <c r="AA436" s="53">
        <f t="shared" si="371"/>
        <v>0</v>
      </c>
      <c r="AB436" s="53">
        <f t="shared" si="372"/>
        <v>0</v>
      </c>
      <c r="AC436" s="53">
        <f t="shared" si="373"/>
        <v>0</v>
      </c>
      <c r="AD436" s="53">
        <f t="shared" si="374"/>
        <v>0</v>
      </c>
      <c r="AE436" s="53">
        <f t="shared" si="375"/>
        <v>0</v>
      </c>
      <c r="AF436" s="53">
        <f t="shared" si="376"/>
        <v>0</v>
      </c>
      <c r="AG436" s="53">
        <f t="shared" si="377"/>
        <v>0</v>
      </c>
      <c r="AH436" s="53">
        <f t="shared" si="378"/>
        <v>0</v>
      </c>
      <c r="AI436" s="53">
        <f t="shared" si="379"/>
        <v>0</v>
      </c>
      <c r="AJ436" s="53">
        <f t="shared" si="380"/>
        <v>0</v>
      </c>
      <c r="AK436" s="53">
        <f t="shared" si="381"/>
        <v>0</v>
      </c>
      <c r="AL436" s="53">
        <f t="shared" si="382"/>
        <v>0</v>
      </c>
      <c r="AM436" s="53">
        <f t="shared" si="383"/>
        <v>0</v>
      </c>
      <c r="AN436" s="53">
        <f t="shared" si="384"/>
        <v>0</v>
      </c>
      <c r="AO436" s="53">
        <f t="shared" si="385"/>
        <v>0</v>
      </c>
      <c r="AP436" s="53">
        <f t="shared" si="386"/>
        <v>0</v>
      </c>
      <c r="AQ436" s="53">
        <f t="shared" si="387"/>
        <v>0</v>
      </c>
      <c r="AR436" s="53">
        <f t="shared" si="388"/>
        <v>0</v>
      </c>
      <c r="AS436" s="53"/>
    </row>
    <row r="437" spans="1:45" s="52" customFormat="1" ht="15" x14ac:dyDescent="0.25">
      <c r="A437" s="52">
        <v>38</v>
      </c>
      <c r="B437" s="37" t="s">
        <v>48</v>
      </c>
      <c r="C437" s="37" t="s">
        <v>77</v>
      </c>
      <c r="D437" s="58">
        <v>2</v>
      </c>
      <c r="E437" s="53">
        <f t="shared" si="349"/>
        <v>0</v>
      </c>
      <c r="F437" s="53">
        <f t="shared" si="350"/>
        <v>0</v>
      </c>
      <c r="G437" s="53">
        <f t="shared" si="351"/>
        <v>0</v>
      </c>
      <c r="H437" s="53">
        <f t="shared" si="352"/>
        <v>0</v>
      </c>
      <c r="I437" s="53">
        <f t="shared" si="353"/>
        <v>0</v>
      </c>
      <c r="J437" s="53">
        <f t="shared" si="354"/>
        <v>0</v>
      </c>
      <c r="K437" s="53">
        <f t="shared" si="355"/>
        <v>0</v>
      </c>
      <c r="L437" s="53">
        <f t="shared" si="356"/>
        <v>0</v>
      </c>
      <c r="M437" s="53">
        <f t="shared" si="357"/>
        <v>0</v>
      </c>
      <c r="N437" s="53">
        <f t="shared" si="358"/>
        <v>0</v>
      </c>
      <c r="O437" s="53">
        <f t="shared" si="359"/>
        <v>0</v>
      </c>
      <c r="P437" s="53">
        <f t="shared" si="360"/>
        <v>0</v>
      </c>
      <c r="Q437" s="53">
        <f t="shared" si="361"/>
        <v>0</v>
      </c>
      <c r="R437" s="53">
        <f t="shared" si="362"/>
        <v>0</v>
      </c>
      <c r="S437" s="53">
        <f t="shared" si="363"/>
        <v>0</v>
      </c>
      <c r="T437" s="53">
        <f t="shared" si="364"/>
        <v>0</v>
      </c>
      <c r="U437" s="53">
        <f t="shared" si="365"/>
        <v>0</v>
      </c>
      <c r="V437" s="53">
        <f t="shared" si="366"/>
        <v>0</v>
      </c>
      <c r="W437" s="53">
        <f t="shared" si="367"/>
        <v>0</v>
      </c>
      <c r="X437" s="53">
        <f t="shared" si="368"/>
        <v>0</v>
      </c>
      <c r="Y437" s="53">
        <f t="shared" si="369"/>
        <v>0</v>
      </c>
      <c r="Z437" s="53">
        <f t="shared" si="370"/>
        <v>0</v>
      </c>
      <c r="AA437" s="53">
        <f t="shared" si="371"/>
        <v>0</v>
      </c>
      <c r="AB437" s="53">
        <f t="shared" si="372"/>
        <v>0</v>
      </c>
      <c r="AC437" s="53">
        <f t="shared" si="373"/>
        <v>0</v>
      </c>
      <c r="AD437" s="53">
        <f t="shared" si="374"/>
        <v>0</v>
      </c>
      <c r="AE437" s="53">
        <f t="shared" si="375"/>
        <v>0</v>
      </c>
      <c r="AF437" s="53">
        <f t="shared" si="376"/>
        <v>0</v>
      </c>
      <c r="AG437" s="53">
        <f t="shared" si="377"/>
        <v>0</v>
      </c>
      <c r="AH437" s="53">
        <f t="shared" si="378"/>
        <v>0</v>
      </c>
      <c r="AI437" s="53">
        <f t="shared" si="379"/>
        <v>0</v>
      </c>
      <c r="AJ437" s="53">
        <f t="shared" si="380"/>
        <v>0</v>
      </c>
      <c r="AK437" s="53">
        <f t="shared" si="381"/>
        <v>0</v>
      </c>
      <c r="AL437" s="53">
        <f t="shared" si="382"/>
        <v>0</v>
      </c>
      <c r="AM437" s="53">
        <f t="shared" si="383"/>
        <v>0</v>
      </c>
      <c r="AN437" s="53">
        <f t="shared" si="384"/>
        <v>0</v>
      </c>
      <c r="AO437" s="53">
        <f t="shared" si="385"/>
        <v>0</v>
      </c>
      <c r="AP437" s="53">
        <f t="shared" si="386"/>
        <v>0</v>
      </c>
      <c r="AQ437" s="53">
        <f t="shared" si="387"/>
        <v>0</v>
      </c>
      <c r="AR437" s="53">
        <f t="shared" si="388"/>
        <v>0</v>
      </c>
      <c r="AS437" s="53"/>
    </row>
    <row r="438" spans="1:45" s="52" customFormat="1" ht="15" x14ac:dyDescent="0.25">
      <c r="A438" s="52">
        <v>39</v>
      </c>
      <c r="B438" s="37" t="s">
        <v>48</v>
      </c>
      <c r="C438" s="37" t="s">
        <v>78</v>
      </c>
      <c r="D438" s="58">
        <v>2</v>
      </c>
      <c r="E438" s="53">
        <f t="shared" si="349"/>
        <v>0</v>
      </c>
      <c r="F438" s="53">
        <f t="shared" si="350"/>
        <v>0</v>
      </c>
      <c r="G438" s="53">
        <f t="shared" si="351"/>
        <v>0</v>
      </c>
      <c r="H438" s="53">
        <f t="shared" si="352"/>
        <v>0</v>
      </c>
      <c r="I438" s="53">
        <f t="shared" si="353"/>
        <v>0</v>
      </c>
      <c r="J438" s="53">
        <f t="shared" si="354"/>
        <v>0</v>
      </c>
      <c r="K438" s="53">
        <f t="shared" si="355"/>
        <v>0</v>
      </c>
      <c r="L438" s="53">
        <f t="shared" si="356"/>
        <v>0</v>
      </c>
      <c r="M438" s="53">
        <f t="shared" si="357"/>
        <v>0</v>
      </c>
      <c r="N438" s="53">
        <f t="shared" si="358"/>
        <v>0</v>
      </c>
      <c r="O438" s="53">
        <f t="shared" si="359"/>
        <v>0</v>
      </c>
      <c r="P438" s="53">
        <f t="shared" si="360"/>
        <v>0</v>
      </c>
      <c r="Q438" s="53">
        <f t="shared" si="361"/>
        <v>0</v>
      </c>
      <c r="R438" s="53">
        <f t="shared" si="362"/>
        <v>0</v>
      </c>
      <c r="S438" s="53">
        <f t="shared" si="363"/>
        <v>0</v>
      </c>
      <c r="T438" s="53">
        <f t="shared" si="364"/>
        <v>0</v>
      </c>
      <c r="U438" s="53">
        <f t="shared" si="365"/>
        <v>0</v>
      </c>
      <c r="V438" s="53">
        <f t="shared" si="366"/>
        <v>0</v>
      </c>
      <c r="W438" s="53">
        <f t="shared" si="367"/>
        <v>0</v>
      </c>
      <c r="X438" s="53">
        <f t="shared" si="368"/>
        <v>0</v>
      </c>
      <c r="Y438" s="53">
        <f t="shared" si="369"/>
        <v>0</v>
      </c>
      <c r="Z438" s="53">
        <f t="shared" si="370"/>
        <v>0</v>
      </c>
      <c r="AA438" s="53">
        <f t="shared" si="371"/>
        <v>0</v>
      </c>
      <c r="AB438" s="53">
        <f t="shared" si="372"/>
        <v>0</v>
      </c>
      <c r="AC438" s="53">
        <f t="shared" si="373"/>
        <v>0</v>
      </c>
      <c r="AD438" s="53">
        <f t="shared" si="374"/>
        <v>0</v>
      </c>
      <c r="AE438" s="53">
        <f t="shared" si="375"/>
        <v>0</v>
      </c>
      <c r="AF438" s="53">
        <f t="shared" si="376"/>
        <v>0</v>
      </c>
      <c r="AG438" s="53">
        <f t="shared" si="377"/>
        <v>0</v>
      </c>
      <c r="AH438" s="53">
        <f t="shared" si="378"/>
        <v>0</v>
      </c>
      <c r="AI438" s="53">
        <f t="shared" si="379"/>
        <v>0</v>
      </c>
      <c r="AJ438" s="53">
        <f t="shared" si="380"/>
        <v>0</v>
      </c>
      <c r="AK438" s="53">
        <f t="shared" si="381"/>
        <v>0</v>
      </c>
      <c r="AL438" s="53">
        <f t="shared" si="382"/>
        <v>0</v>
      </c>
      <c r="AM438" s="53">
        <f t="shared" si="383"/>
        <v>0</v>
      </c>
      <c r="AN438" s="53">
        <f t="shared" si="384"/>
        <v>0</v>
      </c>
      <c r="AO438" s="53">
        <f t="shared" si="385"/>
        <v>0</v>
      </c>
      <c r="AP438" s="53">
        <f t="shared" si="386"/>
        <v>0</v>
      </c>
      <c r="AQ438" s="53">
        <f t="shared" si="387"/>
        <v>0</v>
      </c>
      <c r="AR438" s="53">
        <f t="shared" si="388"/>
        <v>0</v>
      </c>
      <c r="AS438" s="53"/>
    </row>
    <row r="439" spans="1:45" s="52" customFormat="1" ht="15" x14ac:dyDescent="0.25">
      <c r="A439" s="52">
        <v>40</v>
      </c>
      <c r="B439" s="37" t="s">
        <v>59</v>
      </c>
      <c r="C439" s="37" t="s">
        <v>79</v>
      </c>
      <c r="D439" s="58">
        <v>2</v>
      </c>
      <c r="E439" s="53">
        <f t="shared" si="349"/>
        <v>0</v>
      </c>
      <c r="F439" s="53">
        <f t="shared" si="350"/>
        <v>0</v>
      </c>
      <c r="G439" s="53">
        <f t="shared" si="351"/>
        <v>0</v>
      </c>
      <c r="H439" s="53">
        <f t="shared" si="352"/>
        <v>0</v>
      </c>
      <c r="I439" s="53">
        <f t="shared" si="353"/>
        <v>0</v>
      </c>
      <c r="J439" s="53">
        <f t="shared" si="354"/>
        <v>0</v>
      </c>
      <c r="K439" s="53">
        <f t="shared" si="355"/>
        <v>0</v>
      </c>
      <c r="L439" s="53">
        <f t="shared" si="356"/>
        <v>0</v>
      </c>
      <c r="M439" s="53">
        <f t="shared" si="357"/>
        <v>0</v>
      </c>
      <c r="N439" s="53">
        <f t="shared" si="358"/>
        <v>0</v>
      </c>
      <c r="O439" s="53">
        <f t="shared" si="359"/>
        <v>0</v>
      </c>
      <c r="P439" s="53">
        <f t="shared" si="360"/>
        <v>0</v>
      </c>
      <c r="Q439" s="53">
        <f t="shared" si="361"/>
        <v>0</v>
      </c>
      <c r="R439" s="53">
        <f t="shared" si="362"/>
        <v>0</v>
      </c>
      <c r="S439" s="53">
        <f t="shared" si="363"/>
        <v>0</v>
      </c>
      <c r="T439" s="53">
        <f t="shared" si="364"/>
        <v>0</v>
      </c>
      <c r="U439" s="53">
        <f t="shared" si="365"/>
        <v>0</v>
      </c>
      <c r="V439" s="53">
        <f t="shared" si="366"/>
        <v>0</v>
      </c>
      <c r="W439" s="53">
        <f t="shared" si="367"/>
        <v>0</v>
      </c>
      <c r="X439" s="53">
        <f t="shared" si="368"/>
        <v>0</v>
      </c>
      <c r="Y439" s="53">
        <f t="shared" si="369"/>
        <v>0</v>
      </c>
      <c r="Z439" s="53">
        <f t="shared" si="370"/>
        <v>0</v>
      </c>
      <c r="AA439" s="53">
        <f t="shared" si="371"/>
        <v>0</v>
      </c>
      <c r="AB439" s="53">
        <f t="shared" si="372"/>
        <v>0</v>
      </c>
      <c r="AC439" s="53">
        <f t="shared" si="373"/>
        <v>0</v>
      </c>
      <c r="AD439" s="53">
        <f t="shared" si="374"/>
        <v>0</v>
      </c>
      <c r="AE439" s="53">
        <f t="shared" si="375"/>
        <v>0</v>
      </c>
      <c r="AF439" s="53">
        <f t="shared" si="376"/>
        <v>0</v>
      </c>
      <c r="AG439" s="53">
        <f t="shared" si="377"/>
        <v>0</v>
      </c>
      <c r="AH439" s="53">
        <f t="shared" si="378"/>
        <v>0</v>
      </c>
      <c r="AI439" s="53">
        <f t="shared" si="379"/>
        <v>0</v>
      </c>
      <c r="AJ439" s="53">
        <f t="shared" si="380"/>
        <v>0</v>
      </c>
      <c r="AK439" s="53">
        <f t="shared" si="381"/>
        <v>0</v>
      </c>
      <c r="AL439" s="53">
        <f t="shared" si="382"/>
        <v>0</v>
      </c>
      <c r="AM439" s="53">
        <f t="shared" si="383"/>
        <v>0</v>
      </c>
      <c r="AN439" s="53">
        <f t="shared" si="384"/>
        <v>0</v>
      </c>
      <c r="AO439" s="53">
        <f t="shared" si="385"/>
        <v>0</v>
      </c>
      <c r="AP439" s="53">
        <f t="shared" si="386"/>
        <v>0</v>
      </c>
      <c r="AQ439" s="53">
        <f t="shared" si="387"/>
        <v>0</v>
      </c>
      <c r="AR439" s="53">
        <f t="shared" si="388"/>
        <v>0</v>
      </c>
      <c r="AS439" s="53"/>
    </row>
    <row r="440" spans="1:45" s="52" customFormat="1" ht="15" x14ac:dyDescent="0.25">
      <c r="A440" s="52">
        <v>41</v>
      </c>
      <c r="B440" s="37" t="s">
        <v>48</v>
      </c>
      <c r="C440" s="37" t="s">
        <v>80</v>
      </c>
      <c r="D440" s="58">
        <v>2</v>
      </c>
      <c r="E440" s="53">
        <f t="shared" si="349"/>
        <v>0</v>
      </c>
      <c r="F440" s="53">
        <f t="shared" si="350"/>
        <v>0</v>
      </c>
      <c r="G440" s="53">
        <f t="shared" si="351"/>
        <v>0</v>
      </c>
      <c r="H440" s="53">
        <f t="shared" si="352"/>
        <v>0</v>
      </c>
      <c r="I440" s="53">
        <f t="shared" si="353"/>
        <v>0</v>
      </c>
      <c r="J440" s="53">
        <f t="shared" si="354"/>
        <v>0</v>
      </c>
      <c r="K440" s="53">
        <f t="shared" si="355"/>
        <v>0</v>
      </c>
      <c r="L440" s="53">
        <f t="shared" si="356"/>
        <v>0</v>
      </c>
      <c r="M440" s="53">
        <f t="shared" si="357"/>
        <v>0</v>
      </c>
      <c r="N440" s="53">
        <f t="shared" si="358"/>
        <v>0</v>
      </c>
      <c r="O440" s="53">
        <f t="shared" si="359"/>
        <v>0</v>
      </c>
      <c r="P440" s="53">
        <f t="shared" si="360"/>
        <v>0</v>
      </c>
      <c r="Q440" s="53">
        <f t="shared" si="361"/>
        <v>0</v>
      </c>
      <c r="R440" s="53">
        <f t="shared" si="362"/>
        <v>0</v>
      </c>
      <c r="S440" s="53">
        <f t="shared" si="363"/>
        <v>0</v>
      </c>
      <c r="T440" s="53">
        <f t="shared" si="364"/>
        <v>0</v>
      </c>
      <c r="U440" s="53">
        <f t="shared" si="365"/>
        <v>0</v>
      </c>
      <c r="V440" s="53">
        <f t="shared" si="366"/>
        <v>0</v>
      </c>
      <c r="W440" s="53">
        <f t="shared" si="367"/>
        <v>0</v>
      </c>
      <c r="X440" s="53">
        <f t="shared" si="368"/>
        <v>0</v>
      </c>
      <c r="Y440" s="53">
        <f t="shared" si="369"/>
        <v>0</v>
      </c>
      <c r="Z440" s="53">
        <f t="shared" si="370"/>
        <v>0</v>
      </c>
      <c r="AA440" s="53">
        <f t="shared" si="371"/>
        <v>0</v>
      </c>
      <c r="AB440" s="53">
        <f t="shared" si="372"/>
        <v>0</v>
      </c>
      <c r="AC440" s="53">
        <f t="shared" si="373"/>
        <v>0</v>
      </c>
      <c r="AD440" s="53">
        <f t="shared" si="374"/>
        <v>0</v>
      </c>
      <c r="AE440" s="53">
        <f t="shared" si="375"/>
        <v>0</v>
      </c>
      <c r="AF440" s="53">
        <f t="shared" si="376"/>
        <v>0</v>
      </c>
      <c r="AG440" s="53">
        <f t="shared" si="377"/>
        <v>0</v>
      </c>
      <c r="AH440" s="53">
        <f t="shared" si="378"/>
        <v>0</v>
      </c>
      <c r="AI440" s="53">
        <f t="shared" si="379"/>
        <v>0</v>
      </c>
      <c r="AJ440" s="53">
        <f t="shared" si="380"/>
        <v>0</v>
      </c>
      <c r="AK440" s="53">
        <f t="shared" si="381"/>
        <v>0</v>
      </c>
      <c r="AL440" s="53">
        <f t="shared" si="382"/>
        <v>0</v>
      </c>
      <c r="AM440" s="53">
        <f t="shared" si="383"/>
        <v>0</v>
      </c>
      <c r="AN440" s="53">
        <f t="shared" si="384"/>
        <v>0</v>
      </c>
      <c r="AO440" s="53">
        <f t="shared" si="385"/>
        <v>0</v>
      </c>
      <c r="AP440" s="53">
        <f t="shared" si="386"/>
        <v>0</v>
      </c>
      <c r="AQ440" s="53">
        <f t="shared" si="387"/>
        <v>0</v>
      </c>
      <c r="AR440" s="53">
        <f t="shared" si="388"/>
        <v>0</v>
      </c>
      <c r="AS440" s="53"/>
    </row>
    <row r="441" spans="1:45" s="52" customFormat="1" ht="15" x14ac:dyDescent="0.25">
      <c r="A441" s="52">
        <v>42</v>
      </c>
      <c r="B441" s="37" t="s">
        <v>48</v>
      </c>
      <c r="C441" s="37" t="s">
        <v>81</v>
      </c>
      <c r="D441" s="58">
        <v>2</v>
      </c>
      <c r="E441" s="53">
        <f t="shared" si="349"/>
        <v>0</v>
      </c>
      <c r="F441" s="53">
        <f t="shared" si="350"/>
        <v>0</v>
      </c>
      <c r="G441" s="53">
        <f t="shared" si="351"/>
        <v>0</v>
      </c>
      <c r="H441" s="53">
        <f t="shared" si="352"/>
        <v>0</v>
      </c>
      <c r="I441" s="53">
        <f t="shared" si="353"/>
        <v>0</v>
      </c>
      <c r="J441" s="53">
        <f t="shared" si="354"/>
        <v>0</v>
      </c>
      <c r="K441" s="53">
        <f t="shared" si="355"/>
        <v>0</v>
      </c>
      <c r="L441" s="53">
        <f t="shared" si="356"/>
        <v>0</v>
      </c>
      <c r="M441" s="53">
        <f t="shared" si="357"/>
        <v>0</v>
      </c>
      <c r="N441" s="53">
        <f t="shared" si="358"/>
        <v>0</v>
      </c>
      <c r="O441" s="53">
        <f t="shared" si="359"/>
        <v>0</v>
      </c>
      <c r="P441" s="53">
        <f t="shared" si="360"/>
        <v>0</v>
      </c>
      <c r="Q441" s="53">
        <f t="shared" si="361"/>
        <v>0</v>
      </c>
      <c r="R441" s="53">
        <f t="shared" si="362"/>
        <v>0</v>
      </c>
      <c r="S441" s="53">
        <f t="shared" si="363"/>
        <v>0</v>
      </c>
      <c r="T441" s="53">
        <f t="shared" si="364"/>
        <v>0</v>
      </c>
      <c r="U441" s="53">
        <f t="shared" si="365"/>
        <v>0</v>
      </c>
      <c r="V441" s="53">
        <f t="shared" si="366"/>
        <v>0</v>
      </c>
      <c r="W441" s="53">
        <f t="shared" si="367"/>
        <v>0</v>
      </c>
      <c r="X441" s="53">
        <f t="shared" si="368"/>
        <v>0</v>
      </c>
      <c r="Y441" s="53">
        <f t="shared" si="369"/>
        <v>0</v>
      </c>
      <c r="Z441" s="53">
        <f t="shared" si="370"/>
        <v>0</v>
      </c>
      <c r="AA441" s="53">
        <f t="shared" si="371"/>
        <v>0</v>
      </c>
      <c r="AB441" s="53">
        <f t="shared" si="372"/>
        <v>0</v>
      </c>
      <c r="AC441" s="53">
        <f t="shared" si="373"/>
        <v>0</v>
      </c>
      <c r="AD441" s="53">
        <f t="shared" si="374"/>
        <v>0</v>
      </c>
      <c r="AE441" s="53">
        <f t="shared" si="375"/>
        <v>0</v>
      </c>
      <c r="AF441" s="53">
        <f t="shared" si="376"/>
        <v>0</v>
      </c>
      <c r="AG441" s="53">
        <f t="shared" si="377"/>
        <v>0</v>
      </c>
      <c r="AH441" s="53">
        <f t="shared" si="378"/>
        <v>0</v>
      </c>
      <c r="AI441" s="53">
        <f t="shared" si="379"/>
        <v>0</v>
      </c>
      <c r="AJ441" s="53">
        <f t="shared" si="380"/>
        <v>0</v>
      </c>
      <c r="AK441" s="53">
        <f t="shared" si="381"/>
        <v>0</v>
      </c>
      <c r="AL441" s="53">
        <f t="shared" si="382"/>
        <v>0</v>
      </c>
      <c r="AM441" s="53">
        <f t="shared" si="383"/>
        <v>0</v>
      </c>
      <c r="AN441" s="53">
        <f t="shared" si="384"/>
        <v>0</v>
      </c>
      <c r="AO441" s="53">
        <f t="shared" si="385"/>
        <v>0</v>
      </c>
      <c r="AP441" s="53">
        <f t="shared" si="386"/>
        <v>0</v>
      </c>
      <c r="AQ441" s="53">
        <f t="shared" si="387"/>
        <v>0</v>
      </c>
      <c r="AR441" s="53">
        <f t="shared" si="388"/>
        <v>0</v>
      </c>
      <c r="AS441" s="53"/>
    </row>
    <row r="442" spans="1:45" s="52" customFormat="1" ht="15" x14ac:dyDescent="0.25">
      <c r="A442" s="52">
        <v>43</v>
      </c>
      <c r="B442" s="37" t="s">
        <v>48</v>
      </c>
      <c r="C442" s="37" t="s">
        <v>82</v>
      </c>
      <c r="D442" s="58">
        <v>2</v>
      </c>
      <c r="E442" s="53">
        <f t="shared" si="349"/>
        <v>0</v>
      </c>
      <c r="F442" s="53">
        <f t="shared" si="350"/>
        <v>0</v>
      </c>
      <c r="G442" s="53">
        <f t="shared" si="351"/>
        <v>0</v>
      </c>
      <c r="H442" s="53">
        <f t="shared" si="352"/>
        <v>0</v>
      </c>
      <c r="I442" s="53">
        <f t="shared" si="353"/>
        <v>0</v>
      </c>
      <c r="J442" s="53">
        <f t="shared" si="354"/>
        <v>0</v>
      </c>
      <c r="K442" s="53">
        <f t="shared" si="355"/>
        <v>0</v>
      </c>
      <c r="L442" s="53">
        <f t="shared" si="356"/>
        <v>0</v>
      </c>
      <c r="M442" s="53">
        <f t="shared" si="357"/>
        <v>0</v>
      </c>
      <c r="N442" s="53">
        <f t="shared" si="358"/>
        <v>0</v>
      </c>
      <c r="O442" s="53">
        <f t="shared" si="359"/>
        <v>0</v>
      </c>
      <c r="P442" s="53">
        <f t="shared" si="360"/>
        <v>0</v>
      </c>
      <c r="Q442" s="53">
        <f t="shared" si="361"/>
        <v>0</v>
      </c>
      <c r="R442" s="53">
        <f t="shared" si="362"/>
        <v>0</v>
      </c>
      <c r="S442" s="53">
        <f t="shared" si="363"/>
        <v>0</v>
      </c>
      <c r="T442" s="53">
        <f t="shared" si="364"/>
        <v>0</v>
      </c>
      <c r="U442" s="53">
        <f t="shared" si="365"/>
        <v>0</v>
      </c>
      <c r="V442" s="53">
        <f t="shared" si="366"/>
        <v>0</v>
      </c>
      <c r="W442" s="53">
        <f t="shared" si="367"/>
        <v>0</v>
      </c>
      <c r="X442" s="53">
        <f t="shared" si="368"/>
        <v>0</v>
      </c>
      <c r="Y442" s="53">
        <f t="shared" si="369"/>
        <v>0</v>
      </c>
      <c r="Z442" s="53">
        <f t="shared" si="370"/>
        <v>0</v>
      </c>
      <c r="AA442" s="53">
        <f t="shared" si="371"/>
        <v>0</v>
      </c>
      <c r="AB442" s="53">
        <f t="shared" si="372"/>
        <v>0</v>
      </c>
      <c r="AC442" s="53">
        <f t="shared" si="373"/>
        <v>0</v>
      </c>
      <c r="AD442" s="53">
        <f t="shared" si="374"/>
        <v>0</v>
      </c>
      <c r="AE442" s="53">
        <f t="shared" si="375"/>
        <v>0</v>
      </c>
      <c r="AF442" s="53">
        <f t="shared" si="376"/>
        <v>0</v>
      </c>
      <c r="AG442" s="53">
        <f t="shared" si="377"/>
        <v>0</v>
      </c>
      <c r="AH442" s="53">
        <f t="shared" si="378"/>
        <v>0</v>
      </c>
      <c r="AI442" s="53">
        <f t="shared" si="379"/>
        <v>0</v>
      </c>
      <c r="AJ442" s="53">
        <f t="shared" si="380"/>
        <v>0</v>
      </c>
      <c r="AK442" s="53">
        <f t="shared" si="381"/>
        <v>0</v>
      </c>
      <c r="AL442" s="53">
        <f t="shared" si="382"/>
        <v>0</v>
      </c>
      <c r="AM442" s="53">
        <f t="shared" si="383"/>
        <v>0</v>
      </c>
      <c r="AN442" s="53">
        <f t="shared" si="384"/>
        <v>0</v>
      </c>
      <c r="AO442" s="53">
        <f t="shared" si="385"/>
        <v>0</v>
      </c>
      <c r="AP442" s="53">
        <f t="shared" si="386"/>
        <v>0</v>
      </c>
      <c r="AQ442" s="53">
        <f t="shared" si="387"/>
        <v>0</v>
      </c>
      <c r="AR442" s="53">
        <f t="shared" si="388"/>
        <v>0</v>
      </c>
      <c r="AS442" s="53"/>
    </row>
    <row r="443" spans="1:45" s="52" customFormat="1" ht="15" x14ac:dyDescent="0.25">
      <c r="A443" s="52">
        <v>44</v>
      </c>
      <c r="B443" s="37" t="s">
        <v>48</v>
      </c>
      <c r="C443" s="37" t="s">
        <v>83</v>
      </c>
      <c r="D443" s="58">
        <v>2</v>
      </c>
      <c r="E443" s="53">
        <f t="shared" si="349"/>
        <v>0</v>
      </c>
      <c r="F443" s="53">
        <f t="shared" si="350"/>
        <v>0</v>
      </c>
      <c r="G443" s="53">
        <f t="shared" si="351"/>
        <v>0</v>
      </c>
      <c r="H443" s="53">
        <f t="shared" si="352"/>
        <v>0</v>
      </c>
      <c r="I443" s="53">
        <f t="shared" si="353"/>
        <v>0</v>
      </c>
      <c r="J443" s="53">
        <f t="shared" si="354"/>
        <v>0</v>
      </c>
      <c r="K443" s="53">
        <f t="shared" si="355"/>
        <v>0</v>
      </c>
      <c r="L443" s="53">
        <f t="shared" si="356"/>
        <v>0</v>
      </c>
      <c r="M443" s="53">
        <f t="shared" si="357"/>
        <v>0</v>
      </c>
      <c r="N443" s="53">
        <f t="shared" si="358"/>
        <v>0</v>
      </c>
      <c r="O443" s="53">
        <f t="shared" si="359"/>
        <v>0</v>
      </c>
      <c r="P443" s="53">
        <f t="shared" si="360"/>
        <v>0</v>
      </c>
      <c r="Q443" s="53">
        <f t="shared" si="361"/>
        <v>0</v>
      </c>
      <c r="R443" s="53">
        <f t="shared" si="362"/>
        <v>0</v>
      </c>
      <c r="S443" s="53">
        <f t="shared" si="363"/>
        <v>0</v>
      </c>
      <c r="T443" s="53">
        <f t="shared" si="364"/>
        <v>0</v>
      </c>
      <c r="U443" s="53">
        <f t="shared" si="365"/>
        <v>0</v>
      </c>
      <c r="V443" s="53">
        <f t="shared" si="366"/>
        <v>0</v>
      </c>
      <c r="W443" s="53">
        <f t="shared" si="367"/>
        <v>0</v>
      </c>
      <c r="X443" s="53">
        <f t="shared" si="368"/>
        <v>0</v>
      </c>
      <c r="Y443" s="53">
        <f t="shared" si="369"/>
        <v>0</v>
      </c>
      <c r="Z443" s="53">
        <f t="shared" si="370"/>
        <v>0</v>
      </c>
      <c r="AA443" s="53">
        <f t="shared" si="371"/>
        <v>0</v>
      </c>
      <c r="AB443" s="53">
        <f t="shared" si="372"/>
        <v>0</v>
      </c>
      <c r="AC443" s="53">
        <f t="shared" si="373"/>
        <v>0</v>
      </c>
      <c r="AD443" s="53">
        <f t="shared" si="374"/>
        <v>0</v>
      </c>
      <c r="AE443" s="53">
        <f t="shared" si="375"/>
        <v>0</v>
      </c>
      <c r="AF443" s="53">
        <f t="shared" si="376"/>
        <v>0</v>
      </c>
      <c r="AG443" s="53">
        <f t="shared" si="377"/>
        <v>0</v>
      </c>
      <c r="AH443" s="53">
        <f t="shared" si="378"/>
        <v>0</v>
      </c>
      <c r="AI443" s="53">
        <f t="shared" si="379"/>
        <v>0</v>
      </c>
      <c r="AJ443" s="53">
        <f t="shared" si="380"/>
        <v>0</v>
      </c>
      <c r="AK443" s="53">
        <f t="shared" si="381"/>
        <v>0</v>
      </c>
      <c r="AL443" s="53">
        <f t="shared" si="382"/>
        <v>0</v>
      </c>
      <c r="AM443" s="53">
        <f t="shared" si="383"/>
        <v>0</v>
      </c>
      <c r="AN443" s="53">
        <f t="shared" si="384"/>
        <v>0</v>
      </c>
      <c r="AO443" s="53">
        <f t="shared" si="385"/>
        <v>0</v>
      </c>
      <c r="AP443" s="53">
        <f t="shared" si="386"/>
        <v>0</v>
      </c>
      <c r="AQ443" s="53">
        <f t="shared" si="387"/>
        <v>0</v>
      </c>
      <c r="AR443" s="53">
        <f t="shared" si="388"/>
        <v>0</v>
      </c>
      <c r="AS443" s="53"/>
    </row>
    <row r="444" spans="1:45" s="52" customFormat="1" ht="15" x14ac:dyDescent="0.25">
      <c r="A444" s="52">
        <v>45</v>
      </c>
      <c r="B444" s="37" t="s">
        <v>48</v>
      </c>
      <c r="C444" s="37" t="s">
        <v>84</v>
      </c>
      <c r="D444" s="58">
        <v>2</v>
      </c>
      <c r="E444" s="53">
        <f t="shared" si="349"/>
        <v>0</v>
      </c>
      <c r="F444" s="53">
        <f t="shared" si="350"/>
        <v>0</v>
      </c>
      <c r="G444" s="53">
        <f t="shared" si="351"/>
        <v>0</v>
      </c>
      <c r="H444" s="53">
        <f t="shared" si="352"/>
        <v>0</v>
      </c>
      <c r="I444" s="53">
        <f t="shared" si="353"/>
        <v>0</v>
      </c>
      <c r="J444" s="53">
        <f t="shared" si="354"/>
        <v>0</v>
      </c>
      <c r="K444" s="53">
        <f t="shared" si="355"/>
        <v>0</v>
      </c>
      <c r="L444" s="53">
        <f t="shared" si="356"/>
        <v>0</v>
      </c>
      <c r="M444" s="53">
        <f t="shared" si="357"/>
        <v>0</v>
      </c>
      <c r="N444" s="53">
        <f t="shared" si="358"/>
        <v>0</v>
      </c>
      <c r="O444" s="53">
        <f t="shared" si="359"/>
        <v>0</v>
      </c>
      <c r="P444" s="53">
        <f t="shared" si="360"/>
        <v>0</v>
      </c>
      <c r="Q444" s="53">
        <f t="shared" si="361"/>
        <v>0</v>
      </c>
      <c r="R444" s="53">
        <f t="shared" si="362"/>
        <v>0</v>
      </c>
      <c r="S444" s="53">
        <f t="shared" si="363"/>
        <v>0</v>
      </c>
      <c r="T444" s="53">
        <f t="shared" si="364"/>
        <v>0</v>
      </c>
      <c r="U444" s="53">
        <f t="shared" si="365"/>
        <v>0</v>
      </c>
      <c r="V444" s="53">
        <f t="shared" si="366"/>
        <v>0</v>
      </c>
      <c r="W444" s="53">
        <f t="shared" si="367"/>
        <v>0</v>
      </c>
      <c r="X444" s="53">
        <f t="shared" si="368"/>
        <v>0</v>
      </c>
      <c r="Y444" s="53">
        <f t="shared" si="369"/>
        <v>0</v>
      </c>
      <c r="Z444" s="53">
        <f t="shared" si="370"/>
        <v>0</v>
      </c>
      <c r="AA444" s="53">
        <f t="shared" si="371"/>
        <v>0</v>
      </c>
      <c r="AB444" s="53">
        <f t="shared" si="372"/>
        <v>0</v>
      </c>
      <c r="AC444" s="53">
        <f t="shared" si="373"/>
        <v>0</v>
      </c>
      <c r="AD444" s="53">
        <f t="shared" si="374"/>
        <v>0</v>
      </c>
      <c r="AE444" s="53">
        <f t="shared" si="375"/>
        <v>0</v>
      </c>
      <c r="AF444" s="53">
        <f t="shared" si="376"/>
        <v>0</v>
      </c>
      <c r="AG444" s="53">
        <f t="shared" si="377"/>
        <v>0</v>
      </c>
      <c r="AH444" s="53">
        <f t="shared" si="378"/>
        <v>0</v>
      </c>
      <c r="AI444" s="53">
        <f t="shared" si="379"/>
        <v>0</v>
      </c>
      <c r="AJ444" s="53">
        <f t="shared" si="380"/>
        <v>0</v>
      </c>
      <c r="AK444" s="53">
        <f t="shared" si="381"/>
        <v>0</v>
      </c>
      <c r="AL444" s="53">
        <f t="shared" si="382"/>
        <v>0</v>
      </c>
      <c r="AM444" s="53">
        <f t="shared" si="383"/>
        <v>0</v>
      </c>
      <c r="AN444" s="53">
        <f t="shared" si="384"/>
        <v>0</v>
      </c>
      <c r="AO444" s="53">
        <f t="shared" si="385"/>
        <v>0</v>
      </c>
      <c r="AP444" s="53">
        <f t="shared" si="386"/>
        <v>0</v>
      </c>
      <c r="AQ444" s="53">
        <f t="shared" si="387"/>
        <v>0</v>
      </c>
      <c r="AR444" s="53">
        <f t="shared" si="388"/>
        <v>0</v>
      </c>
      <c r="AS444" s="53"/>
    </row>
    <row r="445" spans="1:45" s="52" customFormat="1" ht="15" x14ac:dyDescent="0.25">
      <c r="A445" s="52">
        <v>46</v>
      </c>
      <c r="B445" s="37" t="s">
        <v>48</v>
      </c>
      <c r="C445" s="37" t="s">
        <v>85</v>
      </c>
      <c r="D445" s="58">
        <v>2</v>
      </c>
      <c r="E445" s="53">
        <f t="shared" si="349"/>
        <v>0</v>
      </c>
      <c r="F445" s="53">
        <f t="shared" si="350"/>
        <v>0</v>
      </c>
      <c r="G445" s="53">
        <f t="shared" si="351"/>
        <v>0</v>
      </c>
      <c r="H445" s="53">
        <f t="shared" si="352"/>
        <v>0</v>
      </c>
      <c r="I445" s="53">
        <f t="shared" si="353"/>
        <v>0</v>
      </c>
      <c r="J445" s="53">
        <f t="shared" si="354"/>
        <v>0</v>
      </c>
      <c r="K445" s="53">
        <f t="shared" si="355"/>
        <v>0</v>
      </c>
      <c r="L445" s="53">
        <f t="shared" si="356"/>
        <v>0</v>
      </c>
      <c r="M445" s="53">
        <f t="shared" si="357"/>
        <v>0</v>
      </c>
      <c r="N445" s="53">
        <f t="shared" si="358"/>
        <v>0</v>
      </c>
      <c r="O445" s="53">
        <f t="shared" si="359"/>
        <v>0</v>
      </c>
      <c r="P445" s="53">
        <f t="shared" si="360"/>
        <v>0</v>
      </c>
      <c r="Q445" s="53">
        <f t="shared" si="361"/>
        <v>0</v>
      </c>
      <c r="R445" s="53">
        <f t="shared" si="362"/>
        <v>0</v>
      </c>
      <c r="S445" s="53">
        <f t="shared" si="363"/>
        <v>0</v>
      </c>
      <c r="T445" s="53">
        <f t="shared" si="364"/>
        <v>0</v>
      </c>
      <c r="U445" s="53">
        <f t="shared" si="365"/>
        <v>0</v>
      </c>
      <c r="V445" s="53">
        <f t="shared" si="366"/>
        <v>0</v>
      </c>
      <c r="W445" s="53">
        <f t="shared" si="367"/>
        <v>0</v>
      </c>
      <c r="X445" s="53">
        <f t="shared" si="368"/>
        <v>0</v>
      </c>
      <c r="Y445" s="53">
        <f t="shared" si="369"/>
        <v>0</v>
      </c>
      <c r="Z445" s="53">
        <f t="shared" si="370"/>
        <v>0</v>
      </c>
      <c r="AA445" s="53">
        <f t="shared" si="371"/>
        <v>0</v>
      </c>
      <c r="AB445" s="53">
        <f t="shared" si="372"/>
        <v>0</v>
      </c>
      <c r="AC445" s="53">
        <f t="shared" si="373"/>
        <v>0</v>
      </c>
      <c r="AD445" s="53">
        <f t="shared" si="374"/>
        <v>0</v>
      </c>
      <c r="AE445" s="53">
        <f t="shared" si="375"/>
        <v>0</v>
      </c>
      <c r="AF445" s="53">
        <f t="shared" si="376"/>
        <v>0</v>
      </c>
      <c r="AG445" s="53">
        <f t="shared" si="377"/>
        <v>0</v>
      </c>
      <c r="AH445" s="53">
        <f t="shared" si="378"/>
        <v>0</v>
      </c>
      <c r="AI445" s="53">
        <f t="shared" si="379"/>
        <v>0</v>
      </c>
      <c r="AJ445" s="53">
        <f t="shared" si="380"/>
        <v>0</v>
      </c>
      <c r="AK445" s="53">
        <f t="shared" si="381"/>
        <v>0</v>
      </c>
      <c r="AL445" s="53">
        <f t="shared" si="382"/>
        <v>0</v>
      </c>
      <c r="AM445" s="53">
        <f t="shared" si="383"/>
        <v>0</v>
      </c>
      <c r="AN445" s="53">
        <f t="shared" si="384"/>
        <v>0</v>
      </c>
      <c r="AO445" s="53">
        <f t="shared" si="385"/>
        <v>0</v>
      </c>
      <c r="AP445" s="53">
        <f t="shared" si="386"/>
        <v>0</v>
      </c>
      <c r="AQ445" s="53">
        <f t="shared" si="387"/>
        <v>0</v>
      </c>
      <c r="AR445" s="53">
        <f t="shared" si="388"/>
        <v>0</v>
      </c>
      <c r="AS445" s="53"/>
    </row>
    <row r="446" spans="1:45" s="52" customFormat="1" ht="15" x14ac:dyDescent="0.25">
      <c r="A446" s="52">
        <v>47</v>
      </c>
      <c r="B446" s="37" t="s">
        <v>48</v>
      </c>
      <c r="C446" s="37" t="s">
        <v>86</v>
      </c>
      <c r="D446" s="58">
        <v>3</v>
      </c>
      <c r="E446" s="53">
        <f t="shared" si="349"/>
        <v>1</v>
      </c>
      <c r="F446" s="53">
        <f t="shared" si="350"/>
        <v>1</v>
      </c>
      <c r="G446" s="53">
        <f t="shared" si="351"/>
        <v>0</v>
      </c>
      <c r="H446" s="53">
        <f t="shared" si="352"/>
        <v>1</v>
      </c>
      <c r="I446" s="53">
        <f t="shared" si="353"/>
        <v>1</v>
      </c>
      <c r="J446" s="53">
        <f t="shared" si="354"/>
        <v>0</v>
      </c>
      <c r="K446" s="53">
        <f t="shared" si="355"/>
        <v>1</v>
      </c>
      <c r="L446" s="53">
        <f t="shared" si="356"/>
        <v>0</v>
      </c>
      <c r="M446" s="53">
        <f t="shared" si="357"/>
        <v>1</v>
      </c>
      <c r="N446" s="53">
        <f t="shared" si="358"/>
        <v>1</v>
      </c>
      <c r="O446" s="53">
        <f t="shared" si="359"/>
        <v>0</v>
      </c>
      <c r="P446" s="53">
        <f t="shared" si="360"/>
        <v>0</v>
      </c>
      <c r="Q446" s="53">
        <f t="shared" si="361"/>
        <v>1</v>
      </c>
      <c r="R446" s="53">
        <f t="shared" si="362"/>
        <v>1</v>
      </c>
      <c r="S446" s="53">
        <f t="shared" si="363"/>
        <v>0</v>
      </c>
      <c r="T446" s="53">
        <f t="shared" si="364"/>
        <v>1</v>
      </c>
      <c r="U446" s="53">
        <f t="shared" si="365"/>
        <v>1</v>
      </c>
      <c r="V446" s="53">
        <f t="shared" si="366"/>
        <v>1</v>
      </c>
      <c r="W446" s="53">
        <f t="shared" si="367"/>
        <v>1</v>
      </c>
      <c r="X446" s="53">
        <f t="shared" si="368"/>
        <v>1</v>
      </c>
      <c r="Y446" s="53">
        <f t="shared" si="369"/>
        <v>0</v>
      </c>
      <c r="Z446" s="53">
        <f t="shared" si="370"/>
        <v>0</v>
      </c>
      <c r="AA446" s="53">
        <f t="shared" si="371"/>
        <v>0</v>
      </c>
      <c r="AB446" s="53">
        <f t="shared" si="372"/>
        <v>0</v>
      </c>
      <c r="AC446" s="53">
        <f t="shared" si="373"/>
        <v>1</v>
      </c>
      <c r="AD446" s="53">
        <f t="shared" si="374"/>
        <v>0</v>
      </c>
      <c r="AE446" s="53">
        <f t="shared" si="375"/>
        <v>0</v>
      </c>
      <c r="AF446" s="53">
        <f t="shared" si="376"/>
        <v>0</v>
      </c>
      <c r="AG446" s="53">
        <f t="shared" si="377"/>
        <v>0</v>
      </c>
      <c r="AH446" s="53">
        <f t="shared" si="378"/>
        <v>0</v>
      </c>
      <c r="AI446" s="53">
        <f t="shared" si="379"/>
        <v>0</v>
      </c>
      <c r="AJ446" s="53">
        <f t="shared" si="380"/>
        <v>0</v>
      </c>
      <c r="AK446" s="53">
        <f t="shared" si="381"/>
        <v>0</v>
      </c>
      <c r="AL446" s="53">
        <f t="shared" si="382"/>
        <v>0</v>
      </c>
      <c r="AM446" s="53">
        <f t="shared" si="383"/>
        <v>0</v>
      </c>
      <c r="AN446" s="53">
        <f t="shared" si="384"/>
        <v>0</v>
      </c>
      <c r="AO446" s="53">
        <f t="shared" si="385"/>
        <v>0</v>
      </c>
      <c r="AP446" s="53">
        <f t="shared" si="386"/>
        <v>0</v>
      </c>
      <c r="AQ446" s="53">
        <f t="shared" si="387"/>
        <v>0</v>
      </c>
      <c r="AR446" s="53">
        <f t="shared" si="388"/>
        <v>0</v>
      </c>
      <c r="AS446" s="53"/>
    </row>
    <row r="447" spans="1:45" s="52" customFormat="1" ht="15" x14ac:dyDescent="0.25">
      <c r="A447" s="52">
        <v>48</v>
      </c>
      <c r="B447" s="37" t="s">
        <v>50</v>
      </c>
      <c r="C447" s="37" t="s">
        <v>87</v>
      </c>
      <c r="D447" s="58">
        <v>3</v>
      </c>
      <c r="E447" s="53">
        <f t="shared" si="349"/>
        <v>0</v>
      </c>
      <c r="F447" s="53">
        <f t="shared" si="350"/>
        <v>0</v>
      </c>
      <c r="G447" s="53">
        <f t="shared" si="351"/>
        <v>0</v>
      </c>
      <c r="H447" s="53">
        <f t="shared" si="352"/>
        <v>0</v>
      </c>
      <c r="I447" s="53">
        <f t="shared" si="353"/>
        <v>0</v>
      </c>
      <c r="J447" s="53">
        <f t="shared" si="354"/>
        <v>0</v>
      </c>
      <c r="K447" s="53">
        <f t="shared" si="355"/>
        <v>0</v>
      </c>
      <c r="L447" s="53">
        <f t="shared" si="356"/>
        <v>0</v>
      </c>
      <c r="M447" s="53">
        <f t="shared" si="357"/>
        <v>0</v>
      </c>
      <c r="N447" s="53">
        <f t="shared" si="358"/>
        <v>0</v>
      </c>
      <c r="O447" s="53">
        <f t="shared" si="359"/>
        <v>0</v>
      </c>
      <c r="P447" s="53">
        <f t="shared" si="360"/>
        <v>0</v>
      </c>
      <c r="Q447" s="53">
        <f t="shared" si="361"/>
        <v>0</v>
      </c>
      <c r="R447" s="53">
        <f t="shared" si="362"/>
        <v>0</v>
      </c>
      <c r="S447" s="53">
        <f t="shared" si="363"/>
        <v>0</v>
      </c>
      <c r="T447" s="53">
        <f t="shared" si="364"/>
        <v>0</v>
      </c>
      <c r="U447" s="53">
        <f t="shared" si="365"/>
        <v>0</v>
      </c>
      <c r="V447" s="53">
        <f t="shared" si="366"/>
        <v>0</v>
      </c>
      <c r="W447" s="53">
        <f t="shared" si="367"/>
        <v>0</v>
      </c>
      <c r="X447" s="53">
        <f t="shared" si="368"/>
        <v>0</v>
      </c>
      <c r="Y447" s="53">
        <f t="shared" si="369"/>
        <v>0</v>
      </c>
      <c r="Z447" s="53">
        <f t="shared" si="370"/>
        <v>0</v>
      </c>
      <c r="AA447" s="53">
        <f t="shared" si="371"/>
        <v>0</v>
      </c>
      <c r="AB447" s="53">
        <f t="shared" si="372"/>
        <v>0</v>
      </c>
      <c r="AC447" s="53">
        <f t="shared" si="373"/>
        <v>0</v>
      </c>
      <c r="AD447" s="53">
        <f t="shared" si="374"/>
        <v>0</v>
      </c>
      <c r="AE447" s="53">
        <f t="shared" si="375"/>
        <v>0</v>
      </c>
      <c r="AF447" s="53">
        <f t="shared" si="376"/>
        <v>0</v>
      </c>
      <c r="AG447" s="53">
        <f t="shared" si="377"/>
        <v>0</v>
      </c>
      <c r="AH447" s="53">
        <f t="shared" si="378"/>
        <v>0</v>
      </c>
      <c r="AI447" s="53">
        <f t="shared" si="379"/>
        <v>0</v>
      </c>
      <c r="AJ447" s="53">
        <f t="shared" si="380"/>
        <v>0</v>
      </c>
      <c r="AK447" s="53">
        <f t="shared" si="381"/>
        <v>0</v>
      </c>
      <c r="AL447" s="53">
        <f t="shared" si="382"/>
        <v>0</v>
      </c>
      <c r="AM447" s="53">
        <f t="shared" si="383"/>
        <v>0</v>
      </c>
      <c r="AN447" s="53">
        <f t="shared" si="384"/>
        <v>0</v>
      </c>
      <c r="AO447" s="53">
        <f t="shared" si="385"/>
        <v>0</v>
      </c>
      <c r="AP447" s="53">
        <f t="shared" si="386"/>
        <v>0</v>
      </c>
      <c r="AQ447" s="53">
        <f t="shared" si="387"/>
        <v>0</v>
      </c>
      <c r="AR447" s="53">
        <f t="shared" si="388"/>
        <v>0</v>
      </c>
      <c r="AS447" s="53"/>
    </row>
    <row r="448" spans="1:45" s="52" customFormat="1" ht="15" x14ac:dyDescent="0.25">
      <c r="A448" s="52">
        <v>49</v>
      </c>
      <c r="B448" s="37" t="s">
        <v>48</v>
      </c>
      <c r="C448" s="37" t="s">
        <v>88</v>
      </c>
      <c r="D448" s="58">
        <v>3</v>
      </c>
      <c r="E448" s="53">
        <f t="shared" si="349"/>
        <v>0</v>
      </c>
      <c r="F448" s="53">
        <f t="shared" si="350"/>
        <v>0</v>
      </c>
      <c r="G448" s="53">
        <f t="shared" si="351"/>
        <v>0</v>
      </c>
      <c r="H448" s="53">
        <f t="shared" si="352"/>
        <v>0</v>
      </c>
      <c r="I448" s="53">
        <f t="shared" si="353"/>
        <v>0</v>
      </c>
      <c r="J448" s="53">
        <f t="shared" si="354"/>
        <v>0</v>
      </c>
      <c r="K448" s="53">
        <f t="shared" si="355"/>
        <v>0</v>
      </c>
      <c r="L448" s="53">
        <f t="shared" si="356"/>
        <v>0</v>
      </c>
      <c r="M448" s="53">
        <f t="shared" si="357"/>
        <v>0</v>
      </c>
      <c r="N448" s="53">
        <f t="shared" si="358"/>
        <v>0</v>
      </c>
      <c r="O448" s="53">
        <f t="shared" si="359"/>
        <v>0</v>
      </c>
      <c r="P448" s="53">
        <f t="shared" si="360"/>
        <v>0</v>
      </c>
      <c r="Q448" s="53">
        <f t="shared" si="361"/>
        <v>0</v>
      </c>
      <c r="R448" s="53">
        <f t="shared" si="362"/>
        <v>0</v>
      </c>
      <c r="S448" s="53">
        <f t="shared" si="363"/>
        <v>0</v>
      </c>
      <c r="T448" s="53">
        <f t="shared" si="364"/>
        <v>0</v>
      </c>
      <c r="U448" s="53">
        <f t="shared" si="365"/>
        <v>0</v>
      </c>
      <c r="V448" s="53">
        <f t="shared" si="366"/>
        <v>0</v>
      </c>
      <c r="W448" s="53">
        <f t="shared" si="367"/>
        <v>0</v>
      </c>
      <c r="X448" s="53">
        <f t="shared" si="368"/>
        <v>0</v>
      </c>
      <c r="Y448" s="53">
        <f t="shared" si="369"/>
        <v>0</v>
      </c>
      <c r="Z448" s="53">
        <f t="shared" si="370"/>
        <v>0</v>
      </c>
      <c r="AA448" s="53">
        <f t="shared" si="371"/>
        <v>0</v>
      </c>
      <c r="AB448" s="53">
        <f t="shared" si="372"/>
        <v>0</v>
      </c>
      <c r="AC448" s="53">
        <f t="shared" si="373"/>
        <v>0</v>
      </c>
      <c r="AD448" s="53">
        <f t="shared" si="374"/>
        <v>0</v>
      </c>
      <c r="AE448" s="53">
        <f t="shared" si="375"/>
        <v>0</v>
      </c>
      <c r="AF448" s="53">
        <f t="shared" si="376"/>
        <v>0</v>
      </c>
      <c r="AG448" s="53">
        <f t="shared" si="377"/>
        <v>0</v>
      </c>
      <c r="AH448" s="53">
        <f t="shared" si="378"/>
        <v>0</v>
      </c>
      <c r="AI448" s="53">
        <f t="shared" si="379"/>
        <v>0</v>
      </c>
      <c r="AJ448" s="53">
        <f t="shared" si="380"/>
        <v>0</v>
      </c>
      <c r="AK448" s="53">
        <f t="shared" si="381"/>
        <v>0</v>
      </c>
      <c r="AL448" s="53">
        <f t="shared" si="382"/>
        <v>0</v>
      </c>
      <c r="AM448" s="53">
        <f t="shared" si="383"/>
        <v>0</v>
      </c>
      <c r="AN448" s="53">
        <f t="shared" si="384"/>
        <v>0</v>
      </c>
      <c r="AO448" s="53">
        <f t="shared" si="385"/>
        <v>0</v>
      </c>
      <c r="AP448" s="53">
        <f t="shared" si="386"/>
        <v>0</v>
      </c>
      <c r="AQ448" s="53">
        <f t="shared" si="387"/>
        <v>0</v>
      </c>
      <c r="AR448" s="53">
        <f t="shared" si="388"/>
        <v>0</v>
      </c>
      <c r="AS448" s="53"/>
    </row>
    <row r="449" spans="1:45" s="52" customFormat="1" ht="15" x14ac:dyDescent="0.25">
      <c r="A449" s="52">
        <v>50</v>
      </c>
      <c r="B449" s="37" t="s">
        <v>47</v>
      </c>
      <c r="C449" s="37" t="s">
        <v>89</v>
      </c>
      <c r="D449" s="58">
        <v>3</v>
      </c>
      <c r="E449" s="53">
        <f t="shared" si="349"/>
        <v>0</v>
      </c>
      <c r="F449" s="53">
        <f t="shared" si="350"/>
        <v>0</v>
      </c>
      <c r="G449" s="53">
        <f t="shared" si="351"/>
        <v>0</v>
      </c>
      <c r="H449" s="53">
        <f t="shared" si="352"/>
        <v>0</v>
      </c>
      <c r="I449" s="53">
        <f t="shared" si="353"/>
        <v>0</v>
      </c>
      <c r="J449" s="53">
        <f t="shared" si="354"/>
        <v>0</v>
      </c>
      <c r="K449" s="53">
        <f t="shared" si="355"/>
        <v>0</v>
      </c>
      <c r="L449" s="53">
        <f t="shared" si="356"/>
        <v>0</v>
      </c>
      <c r="M449" s="53">
        <f t="shared" si="357"/>
        <v>0</v>
      </c>
      <c r="N449" s="53">
        <f t="shared" si="358"/>
        <v>0</v>
      </c>
      <c r="O449" s="53">
        <f t="shared" si="359"/>
        <v>0</v>
      </c>
      <c r="P449" s="53">
        <f t="shared" si="360"/>
        <v>0</v>
      </c>
      <c r="Q449" s="53">
        <f t="shared" si="361"/>
        <v>0</v>
      </c>
      <c r="R449" s="53">
        <f t="shared" si="362"/>
        <v>0</v>
      </c>
      <c r="S449" s="53">
        <f t="shared" si="363"/>
        <v>0</v>
      </c>
      <c r="T449" s="53">
        <f t="shared" si="364"/>
        <v>0</v>
      </c>
      <c r="U449" s="53">
        <f t="shared" si="365"/>
        <v>0</v>
      </c>
      <c r="V449" s="53">
        <f t="shared" si="366"/>
        <v>0</v>
      </c>
      <c r="W449" s="53">
        <f t="shared" si="367"/>
        <v>0</v>
      </c>
      <c r="X449" s="53">
        <f t="shared" si="368"/>
        <v>0</v>
      </c>
      <c r="Y449" s="53">
        <f t="shared" si="369"/>
        <v>0</v>
      </c>
      <c r="Z449" s="53">
        <f t="shared" si="370"/>
        <v>0</v>
      </c>
      <c r="AA449" s="53">
        <f t="shared" si="371"/>
        <v>0</v>
      </c>
      <c r="AB449" s="53">
        <f t="shared" si="372"/>
        <v>0</v>
      </c>
      <c r="AC449" s="53">
        <f t="shared" si="373"/>
        <v>0</v>
      </c>
      <c r="AD449" s="53">
        <f t="shared" si="374"/>
        <v>0</v>
      </c>
      <c r="AE449" s="53">
        <f t="shared" si="375"/>
        <v>0</v>
      </c>
      <c r="AF449" s="53">
        <f t="shared" si="376"/>
        <v>0</v>
      </c>
      <c r="AG449" s="53">
        <f t="shared" si="377"/>
        <v>0</v>
      </c>
      <c r="AH449" s="53">
        <f t="shared" si="378"/>
        <v>0</v>
      </c>
      <c r="AI449" s="53">
        <f t="shared" si="379"/>
        <v>0</v>
      </c>
      <c r="AJ449" s="53">
        <f t="shared" si="380"/>
        <v>0</v>
      </c>
      <c r="AK449" s="53">
        <f t="shared" si="381"/>
        <v>0</v>
      </c>
      <c r="AL449" s="53">
        <f t="shared" si="382"/>
        <v>0</v>
      </c>
      <c r="AM449" s="53">
        <f t="shared" si="383"/>
        <v>1</v>
      </c>
      <c r="AN449" s="53">
        <f t="shared" si="384"/>
        <v>0</v>
      </c>
      <c r="AO449" s="53">
        <f t="shared" si="385"/>
        <v>1</v>
      </c>
      <c r="AP449" s="53">
        <f t="shared" si="386"/>
        <v>0</v>
      </c>
      <c r="AQ449" s="53">
        <f t="shared" si="387"/>
        <v>1</v>
      </c>
      <c r="AR449" s="53">
        <f t="shared" si="388"/>
        <v>1</v>
      </c>
      <c r="AS449" s="53"/>
    </row>
    <row r="450" spans="1:45" s="52" customFormat="1" ht="15" x14ac:dyDescent="0.25">
      <c r="A450" s="52">
        <v>51</v>
      </c>
      <c r="B450" s="37" t="s">
        <v>59</v>
      </c>
      <c r="C450" s="37" t="s">
        <v>90</v>
      </c>
      <c r="D450" s="58">
        <v>3</v>
      </c>
      <c r="E450" s="53">
        <f t="shared" si="349"/>
        <v>0</v>
      </c>
      <c r="F450" s="53">
        <f t="shared" si="350"/>
        <v>0</v>
      </c>
      <c r="G450" s="53">
        <f t="shared" si="351"/>
        <v>0</v>
      </c>
      <c r="H450" s="53">
        <f t="shared" si="352"/>
        <v>0</v>
      </c>
      <c r="I450" s="53">
        <f t="shared" si="353"/>
        <v>0</v>
      </c>
      <c r="J450" s="53">
        <f t="shared" si="354"/>
        <v>0</v>
      </c>
      <c r="K450" s="53">
        <f t="shared" si="355"/>
        <v>0</v>
      </c>
      <c r="L450" s="53">
        <f t="shared" si="356"/>
        <v>0</v>
      </c>
      <c r="M450" s="53">
        <f t="shared" si="357"/>
        <v>0</v>
      </c>
      <c r="N450" s="53">
        <f t="shared" si="358"/>
        <v>0</v>
      </c>
      <c r="O450" s="53">
        <f t="shared" si="359"/>
        <v>0</v>
      </c>
      <c r="P450" s="53">
        <f t="shared" si="360"/>
        <v>0</v>
      </c>
      <c r="Q450" s="53">
        <f t="shared" si="361"/>
        <v>0</v>
      </c>
      <c r="R450" s="53">
        <f t="shared" si="362"/>
        <v>0</v>
      </c>
      <c r="S450" s="53">
        <f t="shared" si="363"/>
        <v>0</v>
      </c>
      <c r="T450" s="53">
        <f t="shared" si="364"/>
        <v>0</v>
      </c>
      <c r="U450" s="53">
        <f t="shared" si="365"/>
        <v>0</v>
      </c>
      <c r="V450" s="53">
        <f t="shared" si="366"/>
        <v>0</v>
      </c>
      <c r="W450" s="53">
        <f t="shared" si="367"/>
        <v>0</v>
      </c>
      <c r="X450" s="53">
        <f t="shared" si="368"/>
        <v>0</v>
      </c>
      <c r="Y450" s="53">
        <f t="shared" si="369"/>
        <v>0</v>
      </c>
      <c r="Z450" s="53">
        <f t="shared" si="370"/>
        <v>0</v>
      </c>
      <c r="AA450" s="53">
        <f t="shared" si="371"/>
        <v>0</v>
      </c>
      <c r="AB450" s="53">
        <f t="shared" si="372"/>
        <v>0</v>
      </c>
      <c r="AC450" s="53">
        <f t="shared" si="373"/>
        <v>0</v>
      </c>
      <c r="AD450" s="53">
        <f t="shared" si="374"/>
        <v>0</v>
      </c>
      <c r="AE450" s="53">
        <f t="shared" si="375"/>
        <v>0</v>
      </c>
      <c r="AF450" s="53">
        <f t="shared" si="376"/>
        <v>0</v>
      </c>
      <c r="AG450" s="53">
        <f t="shared" si="377"/>
        <v>0</v>
      </c>
      <c r="AH450" s="53">
        <f t="shared" si="378"/>
        <v>0</v>
      </c>
      <c r="AI450" s="53">
        <f t="shared" si="379"/>
        <v>0</v>
      </c>
      <c r="AJ450" s="53">
        <f t="shared" si="380"/>
        <v>0</v>
      </c>
      <c r="AK450" s="53">
        <f t="shared" si="381"/>
        <v>0</v>
      </c>
      <c r="AL450" s="53">
        <f t="shared" si="382"/>
        <v>0</v>
      </c>
      <c r="AM450" s="53">
        <f t="shared" si="383"/>
        <v>0</v>
      </c>
      <c r="AN450" s="53">
        <f t="shared" si="384"/>
        <v>0</v>
      </c>
      <c r="AO450" s="53">
        <f t="shared" si="385"/>
        <v>0</v>
      </c>
      <c r="AP450" s="53">
        <f t="shared" si="386"/>
        <v>0</v>
      </c>
      <c r="AQ450" s="53">
        <f t="shared" si="387"/>
        <v>0</v>
      </c>
      <c r="AR450" s="53">
        <f t="shared" si="388"/>
        <v>0</v>
      </c>
      <c r="AS450" s="53"/>
    </row>
    <row r="451" spans="1:45" s="52" customFormat="1" ht="15" x14ac:dyDescent="0.25">
      <c r="A451" s="52">
        <v>52</v>
      </c>
      <c r="B451" s="37" t="s">
        <v>48</v>
      </c>
      <c r="C451" s="37" t="s">
        <v>91</v>
      </c>
      <c r="D451" s="58">
        <v>3</v>
      </c>
      <c r="E451" s="53">
        <f t="shared" si="349"/>
        <v>0</v>
      </c>
      <c r="F451" s="53">
        <f t="shared" si="350"/>
        <v>0</v>
      </c>
      <c r="G451" s="53">
        <f t="shared" si="351"/>
        <v>0</v>
      </c>
      <c r="H451" s="53">
        <f t="shared" si="352"/>
        <v>0</v>
      </c>
      <c r="I451" s="53">
        <f t="shared" si="353"/>
        <v>0</v>
      </c>
      <c r="J451" s="53">
        <f t="shared" si="354"/>
        <v>0</v>
      </c>
      <c r="K451" s="53">
        <f t="shared" si="355"/>
        <v>0</v>
      </c>
      <c r="L451" s="53">
        <f t="shared" si="356"/>
        <v>0</v>
      </c>
      <c r="M451" s="53">
        <f t="shared" si="357"/>
        <v>0</v>
      </c>
      <c r="N451" s="53">
        <f t="shared" si="358"/>
        <v>0</v>
      </c>
      <c r="O451" s="53">
        <f t="shared" si="359"/>
        <v>0</v>
      </c>
      <c r="P451" s="53">
        <f t="shared" si="360"/>
        <v>0</v>
      </c>
      <c r="Q451" s="53">
        <f t="shared" si="361"/>
        <v>0</v>
      </c>
      <c r="R451" s="53">
        <f t="shared" si="362"/>
        <v>0</v>
      </c>
      <c r="S451" s="53">
        <f t="shared" si="363"/>
        <v>0</v>
      </c>
      <c r="T451" s="53">
        <f t="shared" si="364"/>
        <v>0</v>
      </c>
      <c r="U451" s="53">
        <f t="shared" si="365"/>
        <v>0</v>
      </c>
      <c r="V451" s="53">
        <f t="shared" si="366"/>
        <v>0</v>
      </c>
      <c r="W451" s="53">
        <f t="shared" si="367"/>
        <v>0</v>
      </c>
      <c r="X451" s="53">
        <f t="shared" si="368"/>
        <v>0</v>
      </c>
      <c r="Y451" s="53">
        <f t="shared" si="369"/>
        <v>0</v>
      </c>
      <c r="Z451" s="53">
        <f t="shared" si="370"/>
        <v>0</v>
      </c>
      <c r="AA451" s="53">
        <f t="shared" si="371"/>
        <v>0</v>
      </c>
      <c r="AB451" s="53">
        <f t="shared" si="372"/>
        <v>0</v>
      </c>
      <c r="AC451" s="53">
        <f t="shared" si="373"/>
        <v>0</v>
      </c>
      <c r="AD451" s="53">
        <f t="shared" si="374"/>
        <v>0</v>
      </c>
      <c r="AE451" s="53">
        <f t="shared" si="375"/>
        <v>0</v>
      </c>
      <c r="AF451" s="53">
        <f t="shared" si="376"/>
        <v>0</v>
      </c>
      <c r="AG451" s="53">
        <f t="shared" si="377"/>
        <v>0</v>
      </c>
      <c r="AH451" s="53">
        <f t="shared" si="378"/>
        <v>0</v>
      </c>
      <c r="AI451" s="53">
        <f t="shared" si="379"/>
        <v>0</v>
      </c>
      <c r="AJ451" s="53">
        <f t="shared" si="380"/>
        <v>0</v>
      </c>
      <c r="AK451" s="53">
        <f t="shared" si="381"/>
        <v>0</v>
      </c>
      <c r="AL451" s="53">
        <f t="shared" si="382"/>
        <v>0</v>
      </c>
      <c r="AM451" s="53">
        <f t="shared" si="383"/>
        <v>0</v>
      </c>
      <c r="AN451" s="53">
        <f t="shared" si="384"/>
        <v>0</v>
      </c>
      <c r="AO451" s="53">
        <f t="shared" si="385"/>
        <v>0</v>
      </c>
      <c r="AP451" s="53">
        <f t="shared" si="386"/>
        <v>0</v>
      </c>
      <c r="AQ451" s="53">
        <f t="shared" si="387"/>
        <v>0</v>
      </c>
      <c r="AR451" s="53">
        <f t="shared" si="388"/>
        <v>0</v>
      </c>
      <c r="AS451" s="53"/>
    </row>
    <row r="452" spans="1:45" s="52" customFormat="1" ht="15" x14ac:dyDescent="0.25">
      <c r="A452" s="52">
        <v>53</v>
      </c>
      <c r="B452" s="37" t="s">
        <v>48</v>
      </c>
      <c r="C452" s="37" t="s">
        <v>92</v>
      </c>
      <c r="D452" s="58">
        <v>3</v>
      </c>
      <c r="E452" s="53">
        <f t="shared" si="349"/>
        <v>0</v>
      </c>
      <c r="F452" s="53">
        <f t="shared" si="350"/>
        <v>0</v>
      </c>
      <c r="G452" s="53">
        <f t="shared" si="351"/>
        <v>0</v>
      </c>
      <c r="H452" s="53">
        <f t="shared" si="352"/>
        <v>0</v>
      </c>
      <c r="I452" s="53">
        <f t="shared" si="353"/>
        <v>0</v>
      </c>
      <c r="J452" s="53">
        <f t="shared" si="354"/>
        <v>0</v>
      </c>
      <c r="K452" s="53">
        <f t="shared" si="355"/>
        <v>0</v>
      </c>
      <c r="L452" s="53">
        <f t="shared" si="356"/>
        <v>0</v>
      </c>
      <c r="M452" s="53">
        <f t="shared" si="357"/>
        <v>0</v>
      </c>
      <c r="N452" s="53">
        <f t="shared" si="358"/>
        <v>0</v>
      </c>
      <c r="O452" s="53">
        <f t="shared" si="359"/>
        <v>0</v>
      </c>
      <c r="P452" s="53">
        <f t="shared" si="360"/>
        <v>0</v>
      </c>
      <c r="Q452" s="53">
        <f t="shared" si="361"/>
        <v>0</v>
      </c>
      <c r="R452" s="53">
        <f t="shared" si="362"/>
        <v>0</v>
      </c>
      <c r="S452" s="53">
        <f t="shared" si="363"/>
        <v>0</v>
      </c>
      <c r="T452" s="53">
        <f t="shared" si="364"/>
        <v>0</v>
      </c>
      <c r="U452" s="53">
        <f t="shared" si="365"/>
        <v>0</v>
      </c>
      <c r="V452" s="53">
        <f t="shared" si="366"/>
        <v>0</v>
      </c>
      <c r="W452" s="53">
        <f t="shared" si="367"/>
        <v>0</v>
      </c>
      <c r="X452" s="53">
        <f t="shared" si="368"/>
        <v>0</v>
      </c>
      <c r="Y452" s="53">
        <f t="shared" si="369"/>
        <v>0</v>
      </c>
      <c r="Z452" s="53">
        <f t="shared" si="370"/>
        <v>0</v>
      </c>
      <c r="AA452" s="53">
        <f t="shared" si="371"/>
        <v>0</v>
      </c>
      <c r="AB452" s="53">
        <f t="shared" si="372"/>
        <v>0</v>
      </c>
      <c r="AC452" s="53">
        <f t="shared" si="373"/>
        <v>0</v>
      </c>
      <c r="AD452" s="53">
        <f t="shared" si="374"/>
        <v>0</v>
      </c>
      <c r="AE452" s="53">
        <f t="shared" si="375"/>
        <v>0</v>
      </c>
      <c r="AF452" s="53">
        <f t="shared" si="376"/>
        <v>0</v>
      </c>
      <c r="AG452" s="53">
        <f t="shared" si="377"/>
        <v>0</v>
      </c>
      <c r="AH452" s="53">
        <f t="shared" si="378"/>
        <v>0</v>
      </c>
      <c r="AI452" s="53">
        <f t="shared" si="379"/>
        <v>0</v>
      </c>
      <c r="AJ452" s="53">
        <f t="shared" si="380"/>
        <v>0</v>
      </c>
      <c r="AK452" s="53">
        <f t="shared" si="381"/>
        <v>0</v>
      </c>
      <c r="AL452" s="53">
        <f t="shared" si="382"/>
        <v>0</v>
      </c>
      <c r="AM452" s="53">
        <f t="shared" si="383"/>
        <v>0</v>
      </c>
      <c r="AN452" s="53">
        <f t="shared" si="384"/>
        <v>0</v>
      </c>
      <c r="AO452" s="53">
        <f t="shared" si="385"/>
        <v>0</v>
      </c>
      <c r="AP452" s="53">
        <f t="shared" si="386"/>
        <v>0</v>
      </c>
      <c r="AQ452" s="53">
        <f t="shared" si="387"/>
        <v>0</v>
      </c>
      <c r="AR452" s="53">
        <f t="shared" si="388"/>
        <v>0</v>
      </c>
      <c r="AS452" s="53"/>
    </row>
    <row r="453" spans="1:45" s="52" customFormat="1" ht="15" x14ac:dyDescent="0.25">
      <c r="A453" s="52">
        <v>54</v>
      </c>
      <c r="B453" s="37" t="s">
        <v>50</v>
      </c>
      <c r="C453" s="37" t="s">
        <v>93</v>
      </c>
      <c r="D453" s="58">
        <v>3</v>
      </c>
      <c r="E453" s="53">
        <f t="shared" si="349"/>
        <v>0</v>
      </c>
      <c r="F453" s="53">
        <f t="shared" si="350"/>
        <v>0</v>
      </c>
      <c r="G453" s="53">
        <f t="shared" si="351"/>
        <v>0</v>
      </c>
      <c r="H453" s="53">
        <f t="shared" si="352"/>
        <v>0</v>
      </c>
      <c r="I453" s="53">
        <f t="shared" si="353"/>
        <v>0</v>
      </c>
      <c r="J453" s="53">
        <f t="shared" si="354"/>
        <v>0</v>
      </c>
      <c r="K453" s="53">
        <f t="shared" si="355"/>
        <v>0</v>
      </c>
      <c r="L453" s="53">
        <f t="shared" si="356"/>
        <v>0</v>
      </c>
      <c r="M453" s="53">
        <f t="shared" si="357"/>
        <v>0</v>
      </c>
      <c r="N453" s="53">
        <f t="shared" si="358"/>
        <v>0</v>
      </c>
      <c r="O453" s="53">
        <f t="shared" si="359"/>
        <v>0</v>
      </c>
      <c r="P453" s="53">
        <f t="shared" si="360"/>
        <v>0</v>
      </c>
      <c r="Q453" s="53">
        <f t="shared" si="361"/>
        <v>0</v>
      </c>
      <c r="R453" s="53">
        <f t="shared" si="362"/>
        <v>0</v>
      </c>
      <c r="S453" s="53">
        <f t="shared" si="363"/>
        <v>0</v>
      </c>
      <c r="T453" s="53">
        <f t="shared" si="364"/>
        <v>0</v>
      </c>
      <c r="U453" s="53">
        <f t="shared" si="365"/>
        <v>0</v>
      </c>
      <c r="V453" s="53">
        <f t="shared" si="366"/>
        <v>0</v>
      </c>
      <c r="W453" s="53">
        <f t="shared" si="367"/>
        <v>0</v>
      </c>
      <c r="X453" s="53">
        <f t="shared" si="368"/>
        <v>0</v>
      </c>
      <c r="Y453" s="53">
        <f t="shared" si="369"/>
        <v>0</v>
      </c>
      <c r="Z453" s="53">
        <f t="shared" si="370"/>
        <v>0</v>
      </c>
      <c r="AA453" s="53">
        <f t="shared" si="371"/>
        <v>0</v>
      </c>
      <c r="AB453" s="53">
        <f t="shared" si="372"/>
        <v>0</v>
      </c>
      <c r="AC453" s="53">
        <f t="shared" si="373"/>
        <v>0</v>
      </c>
      <c r="AD453" s="53">
        <f t="shared" si="374"/>
        <v>0</v>
      </c>
      <c r="AE453" s="53">
        <f t="shared" si="375"/>
        <v>0</v>
      </c>
      <c r="AF453" s="53">
        <f t="shared" si="376"/>
        <v>0</v>
      </c>
      <c r="AG453" s="53">
        <f t="shared" si="377"/>
        <v>0</v>
      </c>
      <c r="AH453" s="53">
        <f t="shared" si="378"/>
        <v>0</v>
      </c>
      <c r="AI453" s="53">
        <f t="shared" si="379"/>
        <v>0</v>
      </c>
      <c r="AJ453" s="53">
        <f t="shared" si="380"/>
        <v>0</v>
      </c>
      <c r="AK453" s="53">
        <f t="shared" si="381"/>
        <v>0</v>
      </c>
      <c r="AL453" s="53">
        <f t="shared" si="382"/>
        <v>0</v>
      </c>
      <c r="AM453" s="53">
        <f t="shared" si="383"/>
        <v>0</v>
      </c>
      <c r="AN453" s="53">
        <f t="shared" si="384"/>
        <v>0</v>
      </c>
      <c r="AO453" s="53">
        <f t="shared" si="385"/>
        <v>0</v>
      </c>
      <c r="AP453" s="53">
        <f t="shared" si="386"/>
        <v>1</v>
      </c>
      <c r="AQ453" s="53">
        <f t="shared" si="387"/>
        <v>1</v>
      </c>
      <c r="AR453" s="53">
        <f t="shared" si="388"/>
        <v>0</v>
      </c>
      <c r="AS453" s="53"/>
    </row>
    <row r="454" spans="1:45" s="52" customFormat="1" ht="15" x14ac:dyDescent="0.25">
      <c r="A454" s="52">
        <v>55</v>
      </c>
      <c r="B454" s="37" t="s">
        <v>48</v>
      </c>
      <c r="C454" s="37" t="s">
        <v>94</v>
      </c>
      <c r="D454" s="58">
        <v>3</v>
      </c>
      <c r="E454" s="53">
        <f t="shared" si="349"/>
        <v>0</v>
      </c>
      <c r="F454" s="53">
        <f t="shared" si="350"/>
        <v>0</v>
      </c>
      <c r="G454" s="53">
        <f t="shared" si="351"/>
        <v>0</v>
      </c>
      <c r="H454" s="53">
        <f t="shared" si="352"/>
        <v>0</v>
      </c>
      <c r="I454" s="53">
        <f t="shared" si="353"/>
        <v>0</v>
      </c>
      <c r="J454" s="53">
        <f t="shared" si="354"/>
        <v>0</v>
      </c>
      <c r="K454" s="53">
        <f t="shared" si="355"/>
        <v>0</v>
      </c>
      <c r="L454" s="53">
        <f t="shared" si="356"/>
        <v>0</v>
      </c>
      <c r="M454" s="53">
        <f t="shared" si="357"/>
        <v>0</v>
      </c>
      <c r="N454" s="53">
        <f t="shared" si="358"/>
        <v>0</v>
      </c>
      <c r="O454" s="53">
        <f t="shared" si="359"/>
        <v>0</v>
      </c>
      <c r="P454" s="53">
        <f t="shared" si="360"/>
        <v>0</v>
      </c>
      <c r="Q454" s="53">
        <f t="shared" si="361"/>
        <v>0</v>
      </c>
      <c r="R454" s="53">
        <f t="shared" si="362"/>
        <v>0</v>
      </c>
      <c r="S454" s="53">
        <f t="shared" si="363"/>
        <v>0</v>
      </c>
      <c r="T454" s="53">
        <f t="shared" si="364"/>
        <v>0</v>
      </c>
      <c r="U454" s="53">
        <f t="shared" si="365"/>
        <v>0</v>
      </c>
      <c r="V454" s="53">
        <f t="shared" si="366"/>
        <v>0</v>
      </c>
      <c r="W454" s="53">
        <f t="shared" si="367"/>
        <v>0</v>
      </c>
      <c r="X454" s="53">
        <f t="shared" si="368"/>
        <v>0</v>
      </c>
      <c r="Y454" s="53">
        <f t="shared" si="369"/>
        <v>0</v>
      </c>
      <c r="Z454" s="53">
        <f t="shared" si="370"/>
        <v>0</v>
      </c>
      <c r="AA454" s="53">
        <f t="shared" si="371"/>
        <v>0</v>
      </c>
      <c r="AB454" s="53">
        <f t="shared" si="372"/>
        <v>0</v>
      </c>
      <c r="AC454" s="53">
        <f t="shared" si="373"/>
        <v>0</v>
      </c>
      <c r="AD454" s="53">
        <f t="shared" si="374"/>
        <v>0</v>
      </c>
      <c r="AE454" s="53">
        <f t="shared" si="375"/>
        <v>0</v>
      </c>
      <c r="AF454" s="53">
        <f t="shared" si="376"/>
        <v>0</v>
      </c>
      <c r="AG454" s="53">
        <f t="shared" si="377"/>
        <v>0</v>
      </c>
      <c r="AH454" s="53">
        <f t="shared" si="378"/>
        <v>0</v>
      </c>
      <c r="AI454" s="53">
        <f t="shared" si="379"/>
        <v>0</v>
      </c>
      <c r="AJ454" s="53">
        <f t="shared" si="380"/>
        <v>0</v>
      </c>
      <c r="AK454" s="53">
        <f t="shared" si="381"/>
        <v>0</v>
      </c>
      <c r="AL454" s="53">
        <f t="shared" si="382"/>
        <v>0</v>
      </c>
      <c r="AM454" s="53">
        <f t="shared" si="383"/>
        <v>0</v>
      </c>
      <c r="AN454" s="53">
        <f t="shared" si="384"/>
        <v>0</v>
      </c>
      <c r="AO454" s="53">
        <f t="shared" si="385"/>
        <v>0</v>
      </c>
      <c r="AP454" s="53">
        <f t="shared" si="386"/>
        <v>0</v>
      </c>
      <c r="AQ454" s="53">
        <f t="shared" si="387"/>
        <v>0</v>
      </c>
      <c r="AR454" s="53">
        <f t="shared" si="388"/>
        <v>0</v>
      </c>
      <c r="AS454" s="53"/>
    </row>
    <row r="455" spans="1:45" s="52" customFormat="1" ht="15" x14ac:dyDescent="0.25">
      <c r="A455" s="52">
        <v>56</v>
      </c>
      <c r="B455" s="37" t="s">
        <v>50</v>
      </c>
      <c r="C455" s="37" t="s">
        <v>95</v>
      </c>
      <c r="D455" s="58">
        <v>3</v>
      </c>
      <c r="E455" s="53">
        <f t="shared" si="349"/>
        <v>0</v>
      </c>
      <c r="F455" s="53">
        <f t="shared" si="350"/>
        <v>0</v>
      </c>
      <c r="G455" s="53">
        <f t="shared" si="351"/>
        <v>0</v>
      </c>
      <c r="H455" s="53">
        <f t="shared" si="352"/>
        <v>0</v>
      </c>
      <c r="I455" s="53">
        <f t="shared" si="353"/>
        <v>0</v>
      </c>
      <c r="J455" s="53">
        <f t="shared" si="354"/>
        <v>0</v>
      </c>
      <c r="K455" s="53">
        <f t="shared" si="355"/>
        <v>0</v>
      </c>
      <c r="L455" s="53">
        <f t="shared" si="356"/>
        <v>0</v>
      </c>
      <c r="M455" s="53">
        <f t="shared" si="357"/>
        <v>0</v>
      </c>
      <c r="N455" s="53">
        <f t="shared" si="358"/>
        <v>0</v>
      </c>
      <c r="O455" s="53">
        <f t="shared" si="359"/>
        <v>0</v>
      </c>
      <c r="P455" s="53">
        <f t="shared" si="360"/>
        <v>0</v>
      </c>
      <c r="Q455" s="53">
        <f t="shared" si="361"/>
        <v>0</v>
      </c>
      <c r="R455" s="53">
        <f t="shared" si="362"/>
        <v>0</v>
      </c>
      <c r="S455" s="53">
        <f t="shared" si="363"/>
        <v>0</v>
      </c>
      <c r="T455" s="53">
        <f t="shared" si="364"/>
        <v>0</v>
      </c>
      <c r="U455" s="53">
        <f t="shared" si="365"/>
        <v>0</v>
      </c>
      <c r="V455" s="53">
        <f t="shared" si="366"/>
        <v>0</v>
      </c>
      <c r="W455" s="53">
        <f t="shared" si="367"/>
        <v>0</v>
      </c>
      <c r="X455" s="53">
        <f t="shared" si="368"/>
        <v>0</v>
      </c>
      <c r="Y455" s="53">
        <f t="shared" si="369"/>
        <v>0</v>
      </c>
      <c r="Z455" s="53">
        <f t="shared" si="370"/>
        <v>0</v>
      </c>
      <c r="AA455" s="53">
        <f t="shared" si="371"/>
        <v>0</v>
      </c>
      <c r="AB455" s="53">
        <f t="shared" si="372"/>
        <v>0</v>
      </c>
      <c r="AC455" s="53">
        <f t="shared" si="373"/>
        <v>0</v>
      </c>
      <c r="AD455" s="53">
        <f t="shared" si="374"/>
        <v>0</v>
      </c>
      <c r="AE455" s="53">
        <f t="shared" si="375"/>
        <v>0</v>
      </c>
      <c r="AF455" s="53">
        <f t="shared" si="376"/>
        <v>0</v>
      </c>
      <c r="AG455" s="53">
        <f t="shared" si="377"/>
        <v>0</v>
      </c>
      <c r="AH455" s="53">
        <f t="shared" si="378"/>
        <v>0</v>
      </c>
      <c r="AI455" s="53">
        <f t="shared" si="379"/>
        <v>0</v>
      </c>
      <c r="AJ455" s="53">
        <f t="shared" si="380"/>
        <v>0</v>
      </c>
      <c r="AK455" s="53">
        <f t="shared" si="381"/>
        <v>0</v>
      </c>
      <c r="AL455" s="53">
        <f t="shared" si="382"/>
        <v>0</v>
      </c>
      <c r="AM455" s="53">
        <f t="shared" si="383"/>
        <v>0</v>
      </c>
      <c r="AN455" s="53">
        <f t="shared" si="384"/>
        <v>0</v>
      </c>
      <c r="AO455" s="53">
        <f t="shared" si="385"/>
        <v>0</v>
      </c>
      <c r="AP455" s="53">
        <f t="shared" si="386"/>
        <v>0</v>
      </c>
      <c r="AQ455" s="53">
        <f t="shared" si="387"/>
        <v>0</v>
      </c>
      <c r="AR455" s="53">
        <f t="shared" si="388"/>
        <v>0</v>
      </c>
      <c r="AS455" s="53"/>
    </row>
    <row r="456" spans="1:45" s="52" customFormat="1" ht="15" x14ac:dyDescent="0.25">
      <c r="A456" s="52">
        <v>57</v>
      </c>
      <c r="B456" s="37" t="s">
        <v>50</v>
      </c>
      <c r="C456" s="37" t="s">
        <v>96</v>
      </c>
      <c r="D456" s="58">
        <v>3</v>
      </c>
      <c r="E456" s="53">
        <f t="shared" si="349"/>
        <v>0</v>
      </c>
      <c r="F456" s="53">
        <f t="shared" si="350"/>
        <v>0</v>
      </c>
      <c r="G456" s="53">
        <f t="shared" si="351"/>
        <v>0</v>
      </c>
      <c r="H456" s="53">
        <f t="shared" si="352"/>
        <v>0</v>
      </c>
      <c r="I456" s="53">
        <f t="shared" si="353"/>
        <v>0</v>
      </c>
      <c r="J456" s="53">
        <f t="shared" si="354"/>
        <v>0</v>
      </c>
      <c r="K456" s="53">
        <f t="shared" si="355"/>
        <v>0</v>
      </c>
      <c r="L456" s="53">
        <f t="shared" si="356"/>
        <v>0</v>
      </c>
      <c r="M456" s="53">
        <f t="shared" si="357"/>
        <v>0</v>
      </c>
      <c r="N456" s="53">
        <f t="shared" si="358"/>
        <v>0</v>
      </c>
      <c r="O456" s="53">
        <f t="shared" si="359"/>
        <v>0</v>
      </c>
      <c r="P456" s="53">
        <f t="shared" si="360"/>
        <v>0</v>
      </c>
      <c r="Q456" s="53">
        <f t="shared" si="361"/>
        <v>0</v>
      </c>
      <c r="R456" s="53">
        <f t="shared" si="362"/>
        <v>0</v>
      </c>
      <c r="S456" s="53">
        <f t="shared" si="363"/>
        <v>0</v>
      </c>
      <c r="T456" s="53">
        <f t="shared" si="364"/>
        <v>0</v>
      </c>
      <c r="U456" s="53">
        <f t="shared" si="365"/>
        <v>0</v>
      </c>
      <c r="V456" s="53">
        <f t="shared" si="366"/>
        <v>0</v>
      </c>
      <c r="W456" s="53">
        <f t="shared" si="367"/>
        <v>0</v>
      </c>
      <c r="X456" s="53">
        <f t="shared" si="368"/>
        <v>0</v>
      </c>
      <c r="Y456" s="53">
        <f t="shared" si="369"/>
        <v>0</v>
      </c>
      <c r="Z456" s="53">
        <f t="shared" si="370"/>
        <v>0</v>
      </c>
      <c r="AA456" s="53">
        <f t="shared" si="371"/>
        <v>0</v>
      </c>
      <c r="AB456" s="53">
        <f t="shared" si="372"/>
        <v>0</v>
      </c>
      <c r="AC456" s="53">
        <f t="shared" si="373"/>
        <v>0</v>
      </c>
      <c r="AD456" s="53">
        <f t="shared" si="374"/>
        <v>0</v>
      </c>
      <c r="AE456" s="53">
        <f t="shared" si="375"/>
        <v>0</v>
      </c>
      <c r="AF456" s="53">
        <f t="shared" si="376"/>
        <v>0</v>
      </c>
      <c r="AG456" s="53">
        <f t="shared" si="377"/>
        <v>0</v>
      </c>
      <c r="AH456" s="53">
        <f t="shared" si="378"/>
        <v>0</v>
      </c>
      <c r="AI456" s="53">
        <f t="shared" si="379"/>
        <v>0</v>
      </c>
      <c r="AJ456" s="53">
        <f t="shared" si="380"/>
        <v>0</v>
      </c>
      <c r="AK456" s="53">
        <f t="shared" si="381"/>
        <v>0</v>
      </c>
      <c r="AL456" s="53">
        <f t="shared" si="382"/>
        <v>0</v>
      </c>
      <c r="AM456" s="53">
        <f t="shared" si="383"/>
        <v>0</v>
      </c>
      <c r="AN456" s="53">
        <f t="shared" si="384"/>
        <v>0</v>
      </c>
      <c r="AO456" s="53">
        <f t="shared" si="385"/>
        <v>0</v>
      </c>
      <c r="AP456" s="53">
        <f t="shared" si="386"/>
        <v>0</v>
      </c>
      <c r="AQ456" s="53">
        <f t="shared" si="387"/>
        <v>0</v>
      </c>
      <c r="AR456" s="53">
        <f t="shared" si="388"/>
        <v>0</v>
      </c>
      <c r="AS456" s="53"/>
    </row>
    <row r="457" spans="1:45" s="52" customFormat="1" ht="15" x14ac:dyDescent="0.25">
      <c r="A457" s="52">
        <v>58</v>
      </c>
      <c r="B457" s="37" t="s">
        <v>48</v>
      </c>
      <c r="C457" s="37" t="s">
        <v>97</v>
      </c>
      <c r="D457" s="58">
        <v>3</v>
      </c>
      <c r="E457" s="53">
        <f t="shared" si="349"/>
        <v>0</v>
      </c>
      <c r="F457" s="53">
        <f t="shared" si="350"/>
        <v>0</v>
      </c>
      <c r="G457" s="53">
        <f t="shared" si="351"/>
        <v>0</v>
      </c>
      <c r="H457" s="53">
        <f t="shared" si="352"/>
        <v>0</v>
      </c>
      <c r="I457" s="53">
        <f t="shared" si="353"/>
        <v>0</v>
      </c>
      <c r="J457" s="53">
        <f t="shared" si="354"/>
        <v>0</v>
      </c>
      <c r="K457" s="53">
        <f t="shared" si="355"/>
        <v>0</v>
      </c>
      <c r="L457" s="53">
        <f t="shared" si="356"/>
        <v>0</v>
      </c>
      <c r="M457" s="53">
        <f t="shared" si="357"/>
        <v>0</v>
      </c>
      <c r="N457" s="53">
        <f t="shared" si="358"/>
        <v>0</v>
      </c>
      <c r="O457" s="53">
        <f t="shared" si="359"/>
        <v>0</v>
      </c>
      <c r="P457" s="53">
        <f t="shared" si="360"/>
        <v>0</v>
      </c>
      <c r="Q457" s="53">
        <f t="shared" si="361"/>
        <v>0</v>
      </c>
      <c r="R457" s="53">
        <f t="shared" si="362"/>
        <v>0</v>
      </c>
      <c r="S457" s="53">
        <f t="shared" si="363"/>
        <v>0</v>
      </c>
      <c r="T457" s="53">
        <f t="shared" si="364"/>
        <v>0</v>
      </c>
      <c r="U457" s="53">
        <f t="shared" si="365"/>
        <v>0</v>
      </c>
      <c r="V457" s="53">
        <f t="shared" si="366"/>
        <v>0</v>
      </c>
      <c r="W457" s="53">
        <f t="shared" si="367"/>
        <v>0</v>
      </c>
      <c r="X457" s="53">
        <f t="shared" si="368"/>
        <v>0</v>
      </c>
      <c r="Y457" s="53">
        <f t="shared" si="369"/>
        <v>0</v>
      </c>
      <c r="Z457" s="53">
        <f t="shared" si="370"/>
        <v>0</v>
      </c>
      <c r="AA457" s="53">
        <f t="shared" si="371"/>
        <v>0</v>
      </c>
      <c r="AB457" s="53">
        <f t="shared" si="372"/>
        <v>0</v>
      </c>
      <c r="AC457" s="53">
        <f t="shared" si="373"/>
        <v>0</v>
      </c>
      <c r="AD457" s="53">
        <f t="shared" si="374"/>
        <v>0</v>
      </c>
      <c r="AE457" s="53">
        <f t="shared" si="375"/>
        <v>0</v>
      </c>
      <c r="AF457" s="53">
        <f t="shared" si="376"/>
        <v>0</v>
      </c>
      <c r="AG457" s="53">
        <f t="shared" si="377"/>
        <v>0</v>
      </c>
      <c r="AH457" s="53">
        <f t="shared" si="378"/>
        <v>0</v>
      </c>
      <c r="AI457" s="53">
        <f t="shared" si="379"/>
        <v>0</v>
      </c>
      <c r="AJ457" s="53">
        <f t="shared" si="380"/>
        <v>0</v>
      </c>
      <c r="AK457" s="53">
        <f t="shared" si="381"/>
        <v>0</v>
      </c>
      <c r="AL457" s="53">
        <f t="shared" si="382"/>
        <v>0</v>
      </c>
      <c r="AM457" s="53">
        <f t="shared" si="383"/>
        <v>0</v>
      </c>
      <c r="AN457" s="53">
        <f t="shared" si="384"/>
        <v>0</v>
      </c>
      <c r="AO457" s="53">
        <f t="shared" si="385"/>
        <v>0</v>
      </c>
      <c r="AP457" s="53">
        <f t="shared" si="386"/>
        <v>0</v>
      </c>
      <c r="AQ457" s="53">
        <f t="shared" si="387"/>
        <v>0</v>
      </c>
      <c r="AR457" s="53">
        <f t="shared" si="388"/>
        <v>0</v>
      </c>
      <c r="AS457" s="53"/>
    </row>
    <row r="458" spans="1:45" s="52" customFormat="1" ht="15" x14ac:dyDescent="0.25">
      <c r="A458" s="52">
        <v>59</v>
      </c>
      <c r="B458" s="37" t="s">
        <v>48</v>
      </c>
      <c r="C458" s="37" t="s">
        <v>98</v>
      </c>
      <c r="D458" s="58">
        <v>3</v>
      </c>
      <c r="E458" s="53">
        <f t="shared" si="349"/>
        <v>0</v>
      </c>
      <c r="F458" s="53">
        <f t="shared" si="350"/>
        <v>0</v>
      </c>
      <c r="G458" s="53">
        <f t="shared" si="351"/>
        <v>0</v>
      </c>
      <c r="H458" s="53">
        <f t="shared" si="352"/>
        <v>0</v>
      </c>
      <c r="I458" s="53">
        <f t="shared" si="353"/>
        <v>0</v>
      </c>
      <c r="J458" s="53">
        <f t="shared" si="354"/>
        <v>0</v>
      </c>
      <c r="K458" s="53">
        <f t="shared" si="355"/>
        <v>0</v>
      </c>
      <c r="L458" s="53">
        <f t="shared" si="356"/>
        <v>0</v>
      </c>
      <c r="M458" s="53">
        <f t="shared" si="357"/>
        <v>0</v>
      </c>
      <c r="N458" s="53">
        <f t="shared" si="358"/>
        <v>0</v>
      </c>
      <c r="O458" s="53">
        <f t="shared" si="359"/>
        <v>0</v>
      </c>
      <c r="P458" s="53">
        <f t="shared" si="360"/>
        <v>0</v>
      </c>
      <c r="Q458" s="53">
        <f t="shared" si="361"/>
        <v>0</v>
      </c>
      <c r="R458" s="53">
        <f t="shared" si="362"/>
        <v>0</v>
      </c>
      <c r="S458" s="53">
        <f t="shared" si="363"/>
        <v>0</v>
      </c>
      <c r="T458" s="53">
        <f t="shared" si="364"/>
        <v>0</v>
      </c>
      <c r="U458" s="53">
        <f t="shared" si="365"/>
        <v>0</v>
      </c>
      <c r="V458" s="53">
        <f t="shared" si="366"/>
        <v>0</v>
      </c>
      <c r="W458" s="53">
        <f t="shared" si="367"/>
        <v>0</v>
      </c>
      <c r="X458" s="53">
        <f t="shared" si="368"/>
        <v>0</v>
      </c>
      <c r="Y458" s="53">
        <f t="shared" si="369"/>
        <v>0</v>
      </c>
      <c r="Z458" s="53">
        <f t="shared" si="370"/>
        <v>0</v>
      </c>
      <c r="AA458" s="53">
        <f t="shared" si="371"/>
        <v>0</v>
      </c>
      <c r="AB458" s="53">
        <f t="shared" si="372"/>
        <v>0</v>
      </c>
      <c r="AC458" s="53">
        <f t="shared" si="373"/>
        <v>0</v>
      </c>
      <c r="AD458" s="53">
        <f t="shared" si="374"/>
        <v>0</v>
      </c>
      <c r="AE458" s="53">
        <f t="shared" si="375"/>
        <v>0</v>
      </c>
      <c r="AF458" s="53">
        <f t="shared" si="376"/>
        <v>0</v>
      </c>
      <c r="AG458" s="53">
        <f t="shared" si="377"/>
        <v>0</v>
      </c>
      <c r="AH458" s="53">
        <f t="shared" si="378"/>
        <v>0</v>
      </c>
      <c r="AI458" s="53">
        <f t="shared" si="379"/>
        <v>0</v>
      </c>
      <c r="AJ458" s="53">
        <f t="shared" si="380"/>
        <v>0</v>
      </c>
      <c r="AK458" s="53">
        <f t="shared" si="381"/>
        <v>0</v>
      </c>
      <c r="AL458" s="53">
        <f t="shared" si="382"/>
        <v>0</v>
      </c>
      <c r="AM458" s="53">
        <f t="shared" si="383"/>
        <v>0</v>
      </c>
      <c r="AN458" s="53">
        <f t="shared" si="384"/>
        <v>0</v>
      </c>
      <c r="AO458" s="53">
        <f t="shared" si="385"/>
        <v>0</v>
      </c>
      <c r="AP458" s="53">
        <f t="shared" si="386"/>
        <v>0</v>
      </c>
      <c r="AQ458" s="53">
        <f t="shared" si="387"/>
        <v>0</v>
      </c>
      <c r="AR458" s="53">
        <f t="shared" si="388"/>
        <v>0</v>
      </c>
      <c r="AS458" s="53"/>
    </row>
    <row r="459" spans="1:45" s="52" customFormat="1" ht="15" x14ac:dyDescent="0.25">
      <c r="A459" s="52">
        <v>60</v>
      </c>
      <c r="B459" s="37" t="s">
        <v>50</v>
      </c>
      <c r="C459" s="37" t="s">
        <v>61</v>
      </c>
      <c r="D459" s="58">
        <v>3</v>
      </c>
      <c r="E459" s="53">
        <f t="shared" si="349"/>
        <v>0</v>
      </c>
      <c r="F459" s="53">
        <f t="shared" si="350"/>
        <v>0</v>
      </c>
      <c r="G459" s="53">
        <f t="shared" si="351"/>
        <v>0</v>
      </c>
      <c r="H459" s="53">
        <f t="shared" si="352"/>
        <v>0</v>
      </c>
      <c r="I459" s="53">
        <f t="shared" si="353"/>
        <v>0</v>
      </c>
      <c r="J459" s="53">
        <f t="shared" si="354"/>
        <v>0</v>
      </c>
      <c r="K459" s="53">
        <f t="shared" si="355"/>
        <v>0</v>
      </c>
      <c r="L459" s="53">
        <f t="shared" si="356"/>
        <v>0</v>
      </c>
      <c r="M459" s="53">
        <f t="shared" si="357"/>
        <v>0</v>
      </c>
      <c r="N459" s="53">
        <f t="shared" si="358"/>
        <v>0</v>
      </c>
      <c r="O459" s="53">
        <f t="shared" si="359"/>
        <v>0</v>
      </c>
      <c r="P459" s="53">
        <f t="shared" si="360"/>
        <v>0</v>
      </c>
      <c r="Q459" s="53">
        <f t="shared" si="361"/>
        <v>0</v>
      </c>
      <c r="R459" s="53">
        <f t="shared" si="362"/>
        <v>0</v>
      </c>
      <c r="S459" s="53">
        <f t="shared" si="363"/>
        <v>0</v>
      </c>
      <c r="T459" s="53">
        <f t="shared" si="364"/>
        <v>0</v>
      </c>
      <c r="U459" s="53">
        <f t="shared" si="365"/>
        <v>0</v>
      </c>
      <c r="V459" s="53">
        <f t="shared" si="366"/>
        <v>0</v>
      </c>
      <c r="W459" s="53">
        <f t="shared" si="367"/>
        <v>0</v>
      </c>
      <c r="X459" s="53">
        <f t="shared" si="368"/>
        <v>0</v>
      </c>
      <c r="Y459" s="53">
        <f t="shared" si="369"/>
        <v>0</v>
      </c>
      <c r="Z459" s="53">
        <f t="shared" si="370"/>
        <v>0</v>
      </c>
      <c r="AA459" s="53">
        <f t="shared" si="371"/>
        <v>0</v>
      </c>
      <c r="AB459" s="53">
        <f t="shared" si="372"/>
        <v>0</v>
      </c>
      <c r="AC459" s="53">
        <f t="shared" si="373"/>
        <v>0</v>
      </c>
      <c r="AD459" s="53">
        <f t="shared" si="374"/>
        <v>0</v>
      </c>
      <c r="AE459" s="53">
        <f t="shared" si="375"/>
        <v>0</v>
      </c>
      <c r="AF459" s="53">
        <f t="shared" si="376"/>
        <v>0</v>
      </c>
      <c r="AG459" s="53">
        <f t="shared" si="377"/>
        <v>0</v>
      </c>
      <c r="AH459" s="53">
        <f t="shared" si="378"/>
        <v>0</v>
      </c>
      <c r="AI459" s="53">
        <f t="shared" si="379"/>
        <v>0</v>
      </c>
      <c r="AJ459" s="53">
        <f t="shared" si="380"/>
        <v>0</v>
      </c>
      <c r="AK459" s="53">
        <f t="shared" si="381"/>
        <v>0</v>
      </c>
      <c r="AL459" s="53">
        <f t="shared" si="382"/>
        <v>0</v>
      </c>
      <c r="AM459" s="53">
        <f t="shared" si="383"/>
        <v>0</v>
      </c>
      <c r="AN459" s="53">
        <f t="shared" si="384"/>
        <v>0</v>
      </c>
      <c r="AO459" s="53">
        <f t="shared" si="385"/>
        <v>0</v>
      </c>
      <c r="AP459" s="53">
        <f t="shared" si="386"/>
        <v>0</v>
      </c>
      <c r="AQ459" s="53">
        <f t="shared" si="387"/>
        <v>0</v>
      </c>
      <c r="AR459" s="53">
        <f t="shared" si="388"/>
        <v>0</v>
      </c>
      <c r="AS459" s="53"/>
    </row>
    <row r="460" spans="1:45" s="52" customFormat="1" ht="15" x14ac:dyDescent="0.25">
      <c r="A460" s="52">
        <v>61</v>
      </c>
      <c r="B460" s="37" t="s">
        <v>50</v>
      </c>
      <c r="C460" s="37" t="s">
        <v>99</v>
      </c>
      <c r="D460" s="58">
        <v>3</v>
      </c>
      <c r="E460" s="53">
        <f t="shared" si="349"/>
        <v>0</v>
      </c>
      <c r="F460" s="53">
        <f t="shared" si="350"/>
        <v>0</v>
      </c>
      <c r="G460" s="53">
        <f t="shared" si="351"/>
        <v>0</v>
      </c>
      <c r="H460" s="53">
        <f t="shared" si="352"/>
        <v>0</v>
      </c>
      <c r="I460" s="53">
        <f t="shared" si="353"/>
        <v>0</v>
      </c>
      <c r="J460" s="53">
        <f t="shared" si="354"/>
        <v>0</v>
      </c>
      <c r="K460" s="53">
        <f t="shared" si="355"/>
        <v>0</v>
      </c>
      <c r="L460" s="53">
        <f t="shared" si="356"/>
        <v>0</v>
      </c>
      <c r="M460" s="53">
        <f t="shared" si="357"/>
        <v>0</v>
      </c>
      <c r="N460" s="53">
        <f t="shared" si="358"/>
        <v>0</v>
      </c>
      <c r="O460" s="53">
        <f t="shared" si="359"/>
        <v>0</v>
      </c>
      <c r="P460" s="53">
        <f t="shared" si="360"/>
        <v>0</v>
      </c>
      <c r="Q460" s="53">
        <f t="shared" si="361"/>
        <v>0</v>
      </c>
      <c r="R460" s="53">
        <f t="shared" si="362"/>
        <v>0</v>
      </c>
      <c r="S460" s="53">
        <f t="shared" si="363"/>
        <v>0</v>
      </c>
      <c r="T460" s="53">
        <f t="shared" si="364"/>
        <v>0</v>
      </c>
      <c r="U460" s="53">
        <f t="shared" si="365"/>
        <v>0</v>
      </c>
      <c r="V460" s="53">
        <f t="shared" si="366"/>
        <v>0</v>
      </c>
      <c r="W460" s="53">
        <f t="shared" si="367"/>
        <v>0</v>
      </c>
      <c r="X460" s="53">
        <f t="shared" si="368"/>
        <v>0</v>
      </c>
      <c r="Y460" s="53">
        <f t="shared" si="369"/>
        <v>0</v>
      </c>
      <c r="Z460" s="53">
        <f t="shared" si="370"/>
        <v>0</v>
      </c>
      <c r="AA460" s="53">
        <f t="shared" si="371"/>
        <v>0</v>
      </c>
      <c r="AB460" s="53">
        <f t="shared" si="372"/>
        <v>0</v>
      </c>
      <c r="AC460" s="53">
        <f t="shared" si="373"/>
        <v>0</v>
      </c>
      <c r="AD460" s="53">
        <f t="shared" si="374"/>
        <v>0</v>
      </c>
      <c r="AE460" s="53">
        <f t="shared" si="375"/>
        <v>0</v>
      </c>
      <c r="AF460" s="53">
        <f t="shared" si="376"/>
        <v>0</v>
      </c>
      <c r="AG460" s="53">
        <f t="shared" si="377"/>
        <v>0</v>
      </c>
      <c r="AH460" s="53">
        <f t="shared" si="378"/>
        <v>0</v>
      </c>
      <c r="AI460" s="53">
        <f t="shared" si="379"/>
        <v>0</v>
      </c>
      <c r="AJ460" s="53">
        <f t="shared" si="380"/>
        <v>0</v>
      </c>
      <c r="AK460" s="53">
        <f t="shared" si="381"/>
        <v>0</v>
      </c>
      <c r="AL460" s="53">
        <f t="shared" si="382"/>
        <v>0</v>
      </c>
      <c r="AM460" s="53">
        <f t="shared" si="383"/>
        <v>1</v>
      </c>
      <c r="AN460" s="53">
        <f t="shared" si="384"/>
        <v>0</v>
      </c>
      <c r="AO460" s="53">
        <f t="shared" si="385"/>
        <v>1</v>
      </c>
      <c r="AP460" s="53">
        <f t="shared" si="386"/>
        <v>0</v>
      </c>
      <c r="AQ460" s="53">
        <f t="shared" si="387"/>
        <v>1</v>
      </c>
      <c r="AR460" s="53">
        <f t="shared" si="388"/>
        <v>1</v>
      </c>
      <c r="AS460" s="53"/>
    </row>
    <row r="461" spans="1:45" s="52" customFormat="1" ht="15" x14ac:dyDescent="0.25">
      <c r="A461" s="52">
        <v>62</v>
      </c>
      <c r="B461" s="37" t="s">
        <v>50</v>
      </c>
      <c r="C461" s="37" t="s">
        <v>100</v>
      </c>
      <c r="D461" s="58">
        <v>3</v>
      </c>
      <c r="E461" s="53">
        <f t="shared" si="349"/>
        <v>0</v>
      </c>
      <c r="F461" s="53">
        <f t="shared" si="350"/>
        <v>0</v>
      </c>
      <c r="G461" s="53">
        <f t="shared" si="351"/>
        <v>0</v>
      </c>
      <c r="H461" s="53">
        <f t="shared" si="352"/>
        <v>0</v>
      </c>
      <c r="I461" s="53">
        <f t="shared" si="353"/>
        <v>0</v>
      </c>
      <c r="J461" s="53">
        <f t="shared" si="354"/>
        <v>0</v>
      </c>
      <c r="K461" s="53">
        <f t="shared" si="355"/>
        <v>0</v>
      </c>
      <c r="L461" s="53">
        <f t="shared" si="356"/>
        <v>0</v>
      </c>
      <c r="M461" s="53">
        <f t="shared" si="357"/>
        <v>0</v>
      </c>
      <c r="N461" s="53">
        <f t="shared" si="358"/>
        <v>0</v>
      </c>
      <c r="O461" s="53">
        <f t="shared" si="359"/>
        <v>0</v>
      </c>
      <c r="P461" s="53">
        <f t="shared" si="360"/>
        <v>0</v>
      </c>
      <c r="Q461" s="53">
        <f t="shared" si="361"/>
        <v>0</v>
      </c>
      <c r="R461" s="53">
        <f t="shared" si="362"/>
        <v>0</v>
      </c>
      <c r="S461" s="53">
        <f t="shared" si="363"/>
        <v>0</v>
      </c>
      <c r="T461" s="53">
        <f t="shared" si="364"/>
        <v>0</v>
      </c>
      <c r="U461" s="53">
        <f t="shared" si="365"/>
        <v>0</v>
      </c>
      <c r="V461" s="53">
        <f t="shared" si="366"/>
        <v>0</v>
      </c>
      <c r="W461" s="53">
        <f t="shared" si="367"/>
        <v>0</v>
      </c>
      <c r="X461" s="53">
        <f t="shared" si="368"/>
        <v>0</v>
      </c>
      <c r="Y461" s="53">
        <f t="shared" si="369"/>
        <v>0</v>
      </c>
      <c r="Z461" s="53">
        <f t="shared" si="370"/>
        <v>0</v>
      </c>
      <c r="AA461" s="53">
        <f t="shared" si="371"/>
        <v>0</v>
      </c>
      <c r="AB461" s="53">
        <f t="shared" si="372"/>
        <v>0</v>
      </c>
      <c r="AC461" s="53">
        <f t="shared" si="373"/>
        <v>0</v>
      </c>
      <c r="AD461" s="53">
        <f t="shared" si="374"/>
        <v>0</v>
      </c>
      <c r="AE461" s="53">
        <f t="shared" si="375"/>
        <v>0</v>
      </c>
      <c r="AF461" s="53">
        <f t="shared" si="376"/>
        <v>0</v>
      </c>
      <c r="AG461" s="53">
        <f t="shared" si="377"/>
        <v>0</v>
      </c>
      <c r="AH461" s="53">
        <f t="shared" si="378"/>
        <v>0</v>
      </c>
      <c r="AI461" s="53">
        <f t="shared" si="379"/>
        <v>0</v>
      </c>
      <c r="AJ461" s="53">
        <f t="shared" si="380"/>
        <v>0</v>
      </c>
      <c r="AK461" s="53">
        <f t="shared" si="381"/>
        <v>0</v>
      </c>
      <c r="AL461" s="53">
        <f t="shared" si="382"/>
        <v>0</v>
      </c>
      <c r="AM461" s="53">
        <f t="shared" si="383"/>
        <v>0</v>
      </c>
      <c r="AN461" s="53">
        <f t="shared" si="384"/>
        <v>0</v>
      </c>
      <c r="AO461" s="53">
        <f t="shared" si="385"/>
        <v>0</v>
      </c>
      <c r="AP461" s="53">
        <f t="shared" si="386"/>
        <v>0</v>
      </c>
      <c r="AQ461" s="53">
        <f t="shared" si="387"/>
        <v>0</v>
      </c>
      <c r="AR461" s="53">
        <f t="shared" si="388"/>
        <v>0</v>
      </c>
      <c r="AS461" s="53"/>
    </row>
    <row r="462" spans="1:45" s="52" customFormat="1" ht="15" x14ac:dyDescent="0.25">
      <c r="A462" s="52">
        <v>63</v>
      </c>
      <c r="B462" s="37" t="s">
        <v>50</v>
      </c>
      <c r="C462" s="37" t="s">
        <v>101</v>
      </c>
      <c r="D462" s="58">
        <v>3</v>
      </c>
      <c r="E462" s="53">
        <f t="shared" si="349"/>
        <v>0</v>
      </c>
      <c r="F462" s="53">
        <f t="shared" si="350"/>
        <v>0</v>
      </c>
      <c r="G462" s="53">
        <f t="shared" si="351"/>
        <v>0</v>
      </c>
      <c r="H462" s="53">
        <f t="shared" si="352"/>
        <v>0</v>
      </c>
      <c r="I462" s="53">
        <f t="shared" si="353"/>
        <v>0</v>
      </c>
      <c r="J462" s="53">
        <f t="shared" si="354"/>
        <v>0</v>
      </c>
      <c r="K462" s="53">
        <f t="shared" si="355"/>
        <v>0</v>
      </c>
      <c r="L462" s="53">
        <f t="shared" si="356"/>
        <v>0</v>
      </c>
      <c r="M462" s="53">
        <f t="shared" si="357"/>
        <v>0</v>
      </c>
      <c r="N462" s="53">
        <f t="shared" si="358"/>
        <v>0</v>
      </c>
      <c r="O462" s="53">
        <f t="shared" si="359"/>
        <v>0</v>
      </c>
      <c r="P462" s="53">
        <f t="shared" si="360"/>
        <v>0</v>
      </c>
      <c r="Q462" s="53">
        <f t="shared" si="361"/>
        <v>0</v>
      </c>
      <c r="R462" s="53">
        <f t="shared" si="362"/>
        <v>0</v>
      </c>
      <c r="S462" s="53">
        <f t="shared" si="363"/>
        <v>0</v>
      </c>
      <c r="T462" s="53">
        <f t="shared" si="364"/>
        <v>0</v>
      </c>
      <c r="U462" s="53">
        <f t="shared" si="365"/>
        <v>0</v>
      </c>
      <c r="V462" s="53">
        <f t="shared" si="366"/>
        <v>0</v>
      </c>
      <c r="W462" s="53">
        <f t="shared" si="367"/>
        <v>0</v>
      </c>
      <c r="X462" s="53">
        <f t="shared" si="368"/>
        <v>0</v>
      </c>
      <c r="Y462" s="53">
        <f t="shared" si="369"/>
        <v>0</v>
      </c>
      <c r="Z462" s="53">
        <f t="shared" si="370"/>
        <v>0</v>
      </c>
      <c r="AA462" s="53">
        <f t="shared" si="371"/>
        <v>0</v>
      </c>
      <c r="AB462" s="53">
        <f t="shared" si="372"/>
        <v>0</v>
      </c>
      <c r="AC462" s="53">
        <f t="shared" si="373"/>
        <v>0</v>
      </c>
      <c r="AD462" s="53">
        <f t="shared" si="374"/>
        <v>0</v>
      </c>
      <c r="AE462" s="53">
        <f t="shared" si="375"/>
        <v>0</v>
      </c>
      <c r="AF462" s="53">
        <f t="shared" si="376"/>
        <v>0</v>
      </c>
      <c r="AG462" s="53">
        <f t="shared" si="377"/>
        <v>0</v>
      </c>
      <c r="AH462" s="53">
        <f t="shared" si="378"/>
        <v>0</v>
      </c>
      <c r="AI462" s="53">
        <f t="shared" si="379"/>
        <v>0</v>
      </c>
      <c r="AJ462" s="53">
        <f t="shared" si="380"/>
        <v>0</v>
      </c>
      <c r="AK462" s="53">
        <f t="shared" si="381"/>
        <v>0</v>
      </c>
      <c r="AL462" s="53">
        <f t="shared" si="382"/>
        <v>0</v>
      </c>
      <c r="AM462" s="53">
        <f t="shared" si="383"/>
        <v>0</v>
      </c>
      <c r="AN462" s="53">
        <f t="shared" si="384"/>
        <v>0</v>
      </c>
      <c r="AO462" s="53">
        <f t="shared" si="385"/>
        <v>0</v>
      </c>
      <c r="AP462" s="53">
        <f t="shared" si="386"/>
        <v>0</v>
      </c>
      <c r="AQ462" s="53">
        <f t="shared" si="387"/>
        <v>0</v>
      </c>
      <c r="AR462" s="53">
        <f t="shared" si="388"/>
        <v>0</v>
      </c>
      <c r="AS462" s="53"/>
    </row>
    <row r="463" spans="1:45" s="52" customFormat="1" ht="15" x14ac:dyDescent="0.25">
      <c r="A463" s="52">
        <v>64</v>
      </c>
      <c r="B463" s="37" t="s">
        <v>50</v>
      </c>
      <c r="C463" s="37" t="s">
        <v>102</v>
      </c>
      <c r="D463" s="58">
        <v>3</v>
      </c>
      <c r="E463" s="53">
        <f t="shared" si="349"/>
        <v>0</v>
      </c>
      <c r="F463" s="53">
        <f t="shared" si="350"/>
        <v>0</v>
      </c>
      <c r="G463" s="53">
        <f t="shared" si="351"/>
        <v>0</v>
      </c>
      <c r="H463" s="53">
        <f t="shared" si="352"/>
        <v>0</v>
      </c>
      <c r="I463" s="53">
        <f t="shared" si="353"/>
        <v>0</v>
      </c>
      <c r="J463" s="53">
        <f t="shared" si="354"/>
        <v>0</v>
      </c>
      <c r="K463" s="53">
        <f t="shared" si="355"/>
        <v>0</v>
      </c>
      <c r="L463" s="53">
        <f t="shared" si="356"/>
        <v>0</v>
      </c>
      <c r="M463" s="53">
        <f t="shared" si="357"/>
        <v>0</v>
      </c>
      <c r="N463" s="53">
        <f t="shared" si="358"/>
        <v>0</v>
      </c>
      <c r="O463" s="53">
        <f t="shared" si="359"/>
        <v>0</v>
      </c>
      <c r="P463" s="53">
        <f t="shared" si="360"/>
        <v>0</v>
      </c>
      <c r="Q463" s="53">
        <f t="shared" si="361"/>
        <v>0</v>
      </c>
      <c r="R463" s="53">
        <f t="shared" si="362"/>
        <v>0</v>
      </c>
      <c r="S463" s="53">
        <f t="shared" si="363"/>
        <v>0</v>
      </c>
      <c r="T463" s="53">
        <f t="shared" si="364"/>
        <v>0</v>
      </c>
      <c r="U463" s="53">
        <f t="shared" si="365"/>
        <v>0</v>
      </c>
      <c r="V463" s="53">
        <f t="shared" si="366"/>
        <v>0</v>
      </c>
      <c r="W463" s="53">
        <f t="shared" si="367"/>
        <v>0</v>
      </c>
      <c r="X463" s="53">
        <f t="shared" si="368"/>
        <v>0</v>
      </c>
      <c r="Y463" s="53">
        <f t="shared" si="369"/>
        <v>0</v>
      </c>
      <c r="Z463" s="53">
        <f t="shared" si="370"/>
        <v>0</v>
      </c>
      <c r="AA463" s="53">
        <f t="shared" si="371"/>
        <v>0</v>
      </c>
      <c r="AB463" s="53">
        <f t="shared" si="372"/>
        <v>0</v>
      </c>
      <c r="AC463" s="53">
        <f t="shared" si="373"/>
        <v>0</v>
      </c>
      <c r="AD463" s="53">
        <f t="shared" si="374"/>
        <v>0</v>
      </c>
      <c r="AE463" s="53">
        <f t="shared" si="375"/>
        <v>0</v>
      </c>
      <c r="AF463" s="53">
        <f t="shared" si="376"/>
        <v>0</v>
      </c>
      <c r="AG463" s="53">
        <f t="shared" si="377"/>
        <v>0</v>
      </c>
      <c r="AH463" s="53">
        <f t="shared" si="378"/>
        <v>0</v>
      </c>
      <c r="AI463" s="53">
        <f t="shared" si="379"/>
        <v>0</v>
      </c>
      <c r="AJ463" s="53">
        <f t="shared" si="380"/>
        <v>0</v>
      </c>
      <c r="AK463" s="53">
        <f t="shared" si="381"/>
        <v>0</v>
      </c>
      <c r="AL463" s="53">
        <f t="shared" si="382"/>
        <v>0</v>
      </c>
      <c r="AM463" s="53">
        <f t="shared" si="383"/>
        <v>0</v>
      </c>
      <c r="AN463" s="53">
        <f t="shared" si="384"/>
        <v>0</v>
      </c>
      <c r="AO463" s="53">
        <f t="shared" si="385"/>
        <v>0</v>
      </c>
      <c r="AP463" s="53">
        <f t="shared" si="386"/>
        <v>0</v>
      </c>
      <c r="AQ463" s="53">
        <f t="shared" si="387"/>
        <v>0</v>
      </c>
      <c r="AR463" s="53">
        <f t="shared" si="388"/>
        <v>0</v>
      </c>
      <c r="AS463" s="53"/>
    </row>
    <row r="464" spans="1:45" s="52" customFormat="1" ht="15" x14ac:dyDescent="0.25">
      <c r="A464" s="52">
        <v>65</v>
      </c>
      <c r="B464" s="37" t="s">
        <v>50</v>
      </c>
      <c r="C464" s="37" t="s">
        <v>103</v>
      </c>
      <c r="D464" s="58">
        <v>3</v>
      </c>
      <c r="E464" s="53">
        <f t="shared" si="349"/>
        <v>0</v>
      </c>
      <c r="F464" s="53">
        <f t="shared" si="350"/>
        <v>0</v>
      </c>
      <c r="G464" s="53">
        <f t="shared" si="351"/>
        <v>0</v>
      </c>
      <c r="H464" s="53">
        <f t="shared" si="352"/>
        <v>0</v>
      </c>
      <c r="I464" s="53">
        <f t="shared" si="353"/>
        <v>0</v>
      </c>
      <c r="J464" s="53">
        <f t="shared" si="354"/>
        <v>0</v>
      </c>
      <c r="K464" s="53">
        <f t="shared" si="355"/>
        <v>0</v>
      </c>
      <c r="L464" s="53">
        <f t="shared" si="356"/>
        <v>0</v>
      </c>
      <c r="M464" s="53">
        <f t="shared" si="357"/>
        <v>0</v>
      </c>
      <c r="N464" s="53">
        <f t="shared" si="358"/>
        <v>0</v>
      </c>
      <c r="O464" s="53">
        <f t="shared" si="359"/>
        <v>0</v>
      </c>
      <c r="P464" s="53">
        <f t="shared" si="360"/>
        <v>0</v>
      </c>
      <c r="Q464" s="53">
        <f t="shared" si="361"/>
        <v>0</v>
      </c>
      <c r="R464" s="53">
        <f t="shared" si="362"/>
        <v>0</v>
      </c>
      <c r="S464" s="53">
        <f t="shared" si="363"/>
        <v>0</v>
      </c>
      <c r="T464" s="53">
        <f t="shared" si="364"/>
        <v>0</v>
      </c>
      <c r="U464" s="53">
        <f t="shared" si="365"/>
        <v>0</v>
      </c>
      <c r="V464" s="53">
        <f t="shared" si="366"/>
        <v>0</v>
      </c>
      <c r="W464" s="53">
        <f t="shared" si="367"/>
        <v>0</v>
      </c>
      <c r="X464" s="53">
        <f t="shared" si="368"/>
        <v>0</v>
      </c>
      <c r="Y464" s="53">
        <f t="shared" si="369"/>
        <v>0</v>
      </c>
      <c r="Z464" s="53">
        <f t="shared" si="370"/>
        <v>0</v>
      </c>
      <c r="AA464" s="53">
        <f t="shared" si="371"/>
        <v>0</v>
      </c>
      <c r="AB464" s="53">
        <f t="shared" si="372"/>
        <v>0</v>
      </c>
      <c r="AC464" s="53">
        <f t="shared" si="373"/>
        <v>0</v>
      </c>
      <c r="AD464" s="53">
        <f t="shared" si="374"/>
        <v>0</v>
      </c>
      <c r="AE464" s="53">
        <f t="shared" si="375"/>
        <v>0</v>
      </c>
      <c r="AF464" s="53">
        <f t="shared" si="376"/>
        <v>0</v>
      </c>
      <c r="AG464" s="53">
        <f t="shared" si="377"/>
        <v>0</v>
      </c>
      <c r="AH464" s="53">
        <f t="shared" si="378"/>
        <v>0</v>
      </c>
      <c r="AI464" s="53">
        <f t="shared" si="379"/>
        <v>0</v>
      </c>
      <c r="AJ464" s="53">
        <f t="shared" si="380"/>
        <v>0</v>
      </c>
      <c r="AK464" s="53">
        <f t="shared" si="381"/>
        <v>0</v>
      </c>
      <c r="AL464" s="53">
        <f t="shared" si="382"/>
        <v>0</v>
      </c>
      <c r="AM464" s="53">
        <f t="shared" si="383"/>
        <v>0</v>
      </c>
      <c r="AN464" s="53">
        <f t="shared" si="384"/>
        <v>0</v>
      </c>
      <c r="AO464" s="53">
        <f t="shared" si="385"/>
        <v>0</v>
      </c>
      <c r="AP464" s="53">
        <f t="shared" si="386"/>
        <v>0</v>
      </c>
      <c r="AQ464" s="53">
        <f t="shared" si="387"/>
        <v>0</v>
      </c>
      <c r="AR464" s="53">
        <f t="shared" si="388"/>
        <v>0</v>
      </c>
      <c r="AS464" s="53"/>
    </row>
    <row r="465" spans="1:45" s="52" customFormat="1" ht="15" x14ac:dyDescent="0.25">
      <c r="A465" s="52">
        <v>66</v>
      </c>
      <c r="B465" s="37" t="s">
        <v>48</v>
      </c>
      <c r="C465" s="37" t="s">
        <v>103</v>
      </c>
      <c r="D465" s="58">
        <v>3</v>
      </c>
      <c r="E465" s="53">
        <f t="shared" ref="E465:E524" si="389">IF(AND(G68="No",AK68="Yes"),1,0)</f>
        <v>0</v>
      </c>
      <c r="F465" s="53">
        <f t="shared" ref="F465:F524" si="390">IF(AND(J68="No",AK68="yes"),1,0)</f>
        <v>0</v>
      </c>
      <c r="G465" s="53">
        <f t="shared" ref="G465:G524" si="391">IF(AND(M68="No",AK68="yes"),1,0)</f>
        <v>0</v>
      </c>
      <c r="H465" s="53">
        <f t="shared" ref="H465:H524" si="392">IF(AND(P68="No",AK68="yes"),1,0)</f>
        <v>0</v>
      </c>
      <c r="I465" s="53">
        <f t="shared" ref="I465:I524" si="393">IF(AND(S68="No",AK68="yes"),1,0)</f>
        <v>0</v>
      </c>
      <c r="J465" s="53">
        <f t="shared" ref="J465:J524" si="394">IF(AND(V68="No",AK68="yes"),1,0)</f>
        <v>0</v>
      </c>
      <c r="K465" s="53">
        <f t="shared" ref="K465:K524" si="395">IF(AND(Y68="No",AK68="yes"),1,0)</f>
        <v>0</v>
      </c>
      <c r="L465" s="53">
        <f t="shared" ref="L465:L524" si="396">IF(AND(AB68="No",AK68="yes"),1,0)</f>
        <v>0</v>
      </c>
      <c r="M465" s="53">
        <f t="shared" ref="M465:M524" si="397">IF(AND(AE68="No",AK68="yes"),1,0)</f>
        <v>0</v>
      </c>
      <c r="N465" s="53">
        <f t="shared" ref="N465:N524" si="398">IF(AND(AH68="No",AK68="yes"),1,0)</f>
        <v>0</v>
      </c>
      <c r="O465" s="53">
        <f t="shared" ref="O465:O524" si="399">IF(AND(AN68="No",BR68="Yes"),1,0)</f>
        <v>0</v>
      </c>
      <c r="P465" s="53">
        <f t="shared" ref="P465:P524" si="400">IF(AND(AQ68="No",BR328="Yes"),1,0)</f>
        <v>0</v>
      </c>
      <c r="Q465" s="53">
        <f t="shared" ref="Q465:Q524" si="401">IF(AND(AT68="No",BR68="Yes"),1,0)</f>
        <v>0</v>
      </c>
      <c r="R465" s="53">
        <f t="shared" ref="R465:R524" si="402">IF(AND(AW68="No",BR68="Yes"),1,0)</f>
        <v>0</v>
      </c>
      <c r="S465" s="53">
        <f t="shared" ref="S465:S524" si="403">IF(AND(AZ68="No",BR68="Yes"),1,0)</f>
        <v>0</v>
      </c>
      <c r="T465" s="53">
        <f t="shared" ref="T465:T524" si="404">IF(AND(BC68="No",BR68="Yes"),1,0)</f>
        <v>0</v>
      </c>
      <c r="U465" s="53">
        <f t="shared" ref="U465:U524" si="405">IF(AND(BF68="No",BR68="Yes"),1,0)</f>
        <v>0</v>
      </c>
      <c r="V465" s="53">
        <f t="shared" ref="V465:V524" si="406">IF(AND(BI68="No",BR68="Yes"),1,0)</f>
        <v>0</v>
      </c>
      <c r="W465" s="53">
        <f t="shared" ref="W465:W524" si="407">IF(AND(BL68="No",BR68="Yes"),1,0)</f>
        <v>0</v>
      </c>
      <c r="X465" s="53">
        <f t="shared" ref="X465:X524" si="408">IF(AND(BO68="No",BR68="Yes"),1,0)</f>
        <v>0</v>
      </c>
      <c r="Y465" s="53">
        <f t="shared" ref="Y465:Y524" si="409">IF(AND(BU68="No",CY68="Yes"),1,0)</f>
        <v>0</v>
      </c>
      <c r="Z465" s="53">
        <f t="shared" ref="Z465:Z524" si="410">IF(AND(BX68="No",CY68="Yes"),1,0)</f>
        <v>0</v>
      </c>
      <c r="AA465" s="53">
        <f t="shared" ref="AA465:AA524" si="411">IF(AND(CA68="No",CY68="Yes"),1,0)</f>
        <v>0</v>
      </c>
      <c r="AB465" s="53">
        <f t="shared" ref="AB465:AB524" si="412">IF(AND(CD68="No",CY68="Yes"),1,0)</f>
        <v>0</v>
      </c>
      <c r="AC465" s="53">
        <f t="shared" ref="AC465:AC524" si="413">IF(AND(CG68="No",BR68="Yes"),1,0)</f>
        <v>0</v>
      </c>
      <c r="AD465" s="53">
        <f t="shared" ref="AD465:AD524" si="414">IF(AND(CJ68="No",CY68="Yes"),1,0)</f>
        <v>0</v>
      </c>
      <c r="AE465" s="53">
        <f t="shared" ref="AE465:AE524" si="415">IF(AND(CM68="No",CY68="Yes"),1,0)</f>
        <v>0</v>
      </c>
      <c r="AF465" s="53">
        <f t="shared" ref="AF465:AF524" si="416">IF(AND(CP68="No",CY68="Yes"),1,0)</f>
        <v>0</v>
      </c>
      <c r="AG465" s="53">
        <f t="shared" ref="AG465:AG524" si="417">IF(AND(CS68="No",CY68="Yes"),1,0)</f>
        <v>0</v>
      </c>
      <c r="AH465" s="53">
        <f t="shared" ref="AH465:AH524" si="418">IF(AND(CV68="No",CY68="Yes"),1,0)</f>
        <v>0</v>
      </c>
      <c r="AI465" s="53">
        <f t="shared" ref="AI465:AI524" si="419">IF(AND(DB68="No",EF68="Yes"),1,0)</f>
        <v>0</v>
      </c>
      <c r="AJ465" s="53">
        <f t="shared" ref="AJ465:AJ524" si="420">IF(AND(DE68="No",EF68="Yes"),1,0)</f>
        <v>0</v>
      </c>
      <c r="AK465" s="53">
        <f t="shared" ref="AK465:AK524" si="421">IF(AND(DH68="No",EF68="Yes"),1,0)</f>
        <v>0</v>
      </c>
      <c r="AL465" s="53">
        <f t="shared" ref="AL465:AL524" si="422">IF(AND(DK68="No",EF68="Yes"),1,0)</f>
        <v>0</v>
      </c>
      <c r="AM465" s="53">
        <f t="shared" ref="AM465:AM524" si="423">IF(AND(DN68="No",EF68="Yes"),1,0)</f>
        <v>0</v>
      </c>
      <c r="AN465" s="53">
        <f t="shared" ref="AN465:AN524" si="424">IF(AND(DQ68="No",EF68="Yes"),1,0)</f>
        <v>0</v>
      </c>
      <c r="AO465" s="53">
        <f t="shared" ref="AO465:AO524" si="425">IF(AND(DT68="No",EF68="Yes"),1,0)</f>
        <v>0</v>
      </c>
      <c r="AP465" s="53">
        <f t="shared" ref="AP465:AP524" si="426">IF(AND(DW68="No",EF68="Yes"),1,0)</f>
        <v>0</v>
      </c>
      <c r="AQ465" s="53">
        <f t="shared" ref="AQ465:AQ524" si="427">IF(AND(DZ68="No",EF68="Yes"),1,0)</f>
        <v>0</v>
      </c>
      <c r="AR465" s="53">
        <f t="shared" ref="AR465:AR524" si="428">IF(AND(EC68="No",EF68="Yes"),1,0)</f>
        <v>0</v>
      </c>
      <c r="AS465" s="53"/>
    </row>
    <row r="466" spans="1:45" s="52" customFormat="1" ht="15" x14ac:dyDescent="0.25">
      <c r="A466" s="52">
        <v>67</v>
      </c>
      <c r="B466" s="37" t="s">
        <v>50</v>
      </c>
      <c r="C466" s="37" t="s">
        <v>104</v>
      </c>
      <c r="D466" s="58">
        <v>3</v>
      </c>
      <c r="E466" s="53">
        <f t="shared" si="389"/>
        <v>0</v>
      </c>
      <c r="F466" s="53">
        <f t="shared" si="390"/>
        <v>0</v>
      </c>
      <c r="G466" s="53">
        <f t="shared" si="391"/>
        <v>0</v>
      </c>
      <c r="H466" s="53">
        <f t="shared" si="392"/>
        <v>0</v>
      </c>
      <c r="I466" s="53">
        <f t="shared" si="393"/>
        <v>0</v>
      </c>
      <c r="J466" s="53">
        <f t="shared" si="394"/>
        <v>0</v>
      </c>
      <c r="K466" s="53">
        <f t="shared" si="395"/>
        <v>0</v>
      </c>
      <c r="L466" s="53">
        <f t="shared" si="396"/>
        <v>0</v>
      </c>
      <c r="M466" s="53">
        <f t="shared" si="397"/>
        <v>0</v>
      </c>
      <c r="N466" s="53">
        <f t="shared" si="398"/>
        <v>0</v>
      </c>
      <c r="O466" s="53">
        <f t="shared" si="399"/>
        <v>0</v>
      </c>
      <c r="P466" s="53">
        <f t="shared" si="400"/>
        <v>0</v>
      </c>
      <c r="Q466" s="53">
        <f t="shared" si="401"/>
        <v>0</v>
      </c>
      <c r="R466" s="53">
        <f t="shared" si="402"/>
        <v>0</v>
      </c>
      <c r="S466" s="53">
        <f t="shared" si="403"/>
        <v>0</v>
      </c>
      <c r="T466" s="53">
        <f t="shared" si="404"/>
        <v>0</v>
      </c>
      <c r="U466" s="53">
        <f t="shared" si="405"/>
        <v>0</v>
      </c>
      <c r="V466" s="53">
        <f t="shared" si="406"/>
        <v>0</v>
      </c>
      <c r="W466" s="53">
        <f t="shared" si="407"/>
        <v>0</v>
      </c>
      <c r="X466" s="53">
        <f t="shared" si="408"/>
        <v>0</v>
      </c>
      <c r="Y466" s="53">
        <f t="shared" si="409"/>
        <v>0</v>
      </c>
      <c r="Z466" s="53">
        <f t="shared" si="410"/>
        <v>0</v>
      </c>
      <c r="AA466" s="53">
        <f t="shared" si="411"/>
        <v>0</v>
      </c>
      <c r="AB466" s="53">
        <f t="shared" si="412"/>
        <v>0</v>
      </c>
      <c r="AC466" s="53">
        <f t="shared" si="413"/>
        <v>0</v>
      </c>
      <c r="AD466" s="53">
        <f t="shared" si="414"/>
        <v>0</v>
      </c>
      <c r="AE466" s="53">
        <f t="shared" si="415"/>
        <v>0</v>
      </c>
      <c r="AF466" s="53">
        <f t="shared" si="416"/>
        <v>0</v>
      </c>
      <c r="AG466" s="53">
        <f t="shared" si="417"/>
        <v>0</v>
      </c>
      <c r="AH466" s="53">
        <f t="shared" si="418"/>
        <v>0</v>
      </c>
      <c r="AI466" s="53">
        <f t="shared" si="419"/>
        <v>0</v>
      </c>
      <c r="AJ466" s="53">
        <f t="shared" si="420"/>
        <v>0</v>
      </c>
      <c r="AK466" s="53">
        <f t="shared" si="421"/>
        <v>0</v>
      </c>
      <c r="AL466" s="53">
        <f t="shared" si="422"/>
        <v>0</v>
      </c>
      <c r="AM466" s="53">
        <f t="shared" si="423"/>
        <v>0</v>
      </c>
      <c r="AN466" s="53">
        <f t="shared" si="424"/>
        <v>0</v>
      </c>
      <c r="AO466" s="53">
        <f t="shared" si="425"/>
        <v>0</v>
      </c>
      <c r="AP466" s="53">
        <f t="shared" si="426"/>
        <v>0</v>
      </c>
      <c r="AQ466" s="53">
        <f t="shared" si="427"/>
        <v>0</v>
      </c>
      <c r="AR466" s="53">
        <f t="shared" si="428"/>
        <v>0</v>
      </c>
      <c r="AS466" s="53"/>
    </row>
    <row r="467" spans="1:45" s="52" customFormat="1" ht="15" x14ac:dyDescent="0.25">
      <c r="A467" s="52">
        <v>68</v>
      </c>
      <c r="B467" s="37" t="s">
        <v>47</v>
      </c>
      <c r="C467" s="37" t="s">
        <v>105</v>
      </c>
      <c r="D467" s="58">
        <v>3</v>
      </c>
      <c r="E467" s="53">
        <f t="shared" si="389"/>
        <v>0</v>
      </c>
      <c r="F467" s="53">
        <f t="shared" si="390"/>
        <v>0</v>
      </c>
      <c r="G467" s="53">
        <f t="shared" si="391"/>
        <v>0</v>
      </c>
      <c r="H467" s="53">
        <f t="shared" si="392"/>
        <v>0</v>
      </c>
      <c r="I467" s="53">
        <f t="shared" si="393"/>
        <v>0</v>
      </c>
      <c r="J467" s="53">
        <f t="shared" si="394"/>
        <v>0</v>
      </c>
      <c r="K467" s="53">
        <f t="shared" si="395"/>
        <v>0</v>
      </c>
      <c r="L467" s="53">
        <f t="shared" si="396"/>
        <v>0</v>
      </c>
      <c r="M467" s="53">
        <f t="shared" si="397"/>
        <v>0</v>
      </c>
      <c r="N467" s="53">
        <f t="shared" si="398"/>
        <v>0</v>
      </c>
      <c r="O467" s="53">
        <f t="shared" si="399"/>
        <v>0</v>
      </c>
      <c r="P467" s="53">
        <f t="shared" si="400"/>
        <v>0</v>
      </c>
      <c r="Q467" s="53">
        <f t="shared" si="401"/>
        <v>0</v>
      </c>
      <c r="R467" s="53">
        <f t="shared" si="402"/>
        <v>0</v>
      </c>
      <c r="S467" s="53">
        <f t="shared" si="403"/>
        <v>0</v>
      </c>
      <c r="T467" s="53">
        <f t="shared" si="404"/>
        <v>0</v>
      </c>
      <c r="U467" s="53">
        <f t="shared" si="405"/>
        <v>0</v>
      </c>
      <c r="V467" s="53">
        <f t="shared" si="406"/>
        <v>0</v>
      </c>
      <c r="W467" s="53">
        <f t="shared" si="407"/>
        <v>0</v>
      </c>
      <c r="X467" s="53">
        <f t="shared" si="408"/>
        <v>0</v>
      </c>
      <c r="Y467" s="53">
        <f t="shared" si="409"/>
        <v>0</v>
      </c>
      <c r="Z467" s="53">
        <f t="shared" si="410"/>
        <v>0</v>
      </c>
      <c r="AA467" s="53">
        <f t="shared" si="411"/>
        <v>0</v>
      </c>
      <c r="AB467" s="53">
        <f t="shared" si="412"/>
        <v>0</v>
      </c>
      <c r="AC467" s="53">
        <f t="shared" si="413"/>
        <v>0</v>
      </c>
      <c r="AD467" s="53">
        <f t="shared" si="414"/>
        <v>0</v>
      </c>
      <c r="AE467" s="53">
        <f t="shared" si="415"/>
        <v>0</v>
      </c>
      <c r="AF467" s="53">
        <f t="shared" si="416"/>
        <v>0</v>
      </c>
      <c r="AG467" s="53">
        <f t="shared" si="417"/>
        <v>0</v>
      </c>
      <c r="AH467" s="53">
        <f t="shared" si="418"/>
        <v>0</v>
      </c>
      <c r="AI467" s="53">
        <f t="shared" si="419"/>
        <v>0</v>
      </c>
      <c r="AJ467" s="53">
        <f t="shared" si="420"/>
        <v>0</v>
      </c>
      <c r="AK467" s="53">
        <f t="shared" si="421"/>
        <v>0</v>
      </c>
      <c r="AL467" s="53">
        <f t="shared" si="422"/>
        <v>0</v>
      </c>
      <c r="AM467" s="53">
        <f t="shared" si="423"/>
        <v>0</v>
      </c>
      <c r="AN467" s="53">
        <f t="shared" si="424"/>
        <v>0</v>
      </c>
      <c r="AO467" s="53">
        <f t="shared" si="425"/>
        <v>0</v>
      </c>
      <c r="AP467" s="53">
        <f t="shared" si="426"/>
        <v>0</v>
      </c>
      <c r="AQ467" s="53">
        <f t="shared" si="427"/>
        <v>0</v>
      </c>
      <c r="AR467" s="53">
        <f t="shared" si="428"/>
        <v>0</v>
      </c>
      <c r="AS467" s="53"/>
    </row>
    <row r="468" spans="1:45" s="52" customFormat="1" ht="15" x14ac:dyDescent="0.25">
      <c r="A468" s="52">
        <v>69</v>
      </c>
      <c r="B468" s="37" t="s">
        <v>50</v>
      </c>
      <c r="C468" s="37" t="s">
        <v>106</v>
      </c>
      <c r="D468" s="58">
        <v>3</v>
      </c>
      <c r="E468" s="53">
        <f t="shared" si="389"/>
        <v>0</v>
      </c>
      <c r="F468" s="53">
        <f t="shared" si="390"/>
        <v>0</v>
      </c>
      <c r="G468" s="53">
        <f t="shared" si="391"/>
        <v>0</v>
      </c>
      <c r="H468" s="53">
        <f t="shared" si="392"/>
        <v>0</v>
      </c>
      <c r="I468" s="53">
        <f t="shared" si="393"/>
        <v>0</v>
      </c>
      <c r="J468" s="53">
        <f t="shared" si="394"/>
        <v>0</v>
      </c>
      <c r="K468" s="53">
        <f t="shared" si="395"/>
        <v>0</v>
      </c>
      <c r="L468" s="53">
        <f t="shared" si="396"/>
        <v>0</v>
      </c>
      <c r="M468" s="53">
        <f t="shared" si="397"/>
        <v>0</v>
      </c>
      <c r="N468" s="53">
        <f t="shared" si="398"/>
        <v>0</v>
      </c>
      <c r="O468" s="53">
        <f t="shared" si="399"/>
        <v>0</v>
      </c>
      <c r="P468" s="53">
        <f t="shared" si="400"/>
        <v>0</v>
      </c>
      <c r="Q468" s="53">
        <f t="shared" si="401"/>
        <v>0</v>
      </c>
      <c r="R468" s="53">
        <f t="shared" si="402"/>
        <v>0</v>
      </c>
      <c r="S468" s="53">
        <f t="shared" si="403"/>
        <v>0</v>
      </c>
      <c r="T468" s="53">
        <f t="shared" si="404"/>
        <v>0</v>
      </c>
      <c r="U468" s="53">
        <f t="shared" si="405"/>
        <v>0</v>
      </c>
      <c r="V468" s="53">
        <f t="shared" si="406"/>
        <v>0</v>
      </c>
      <c r="W468" s="53">
        <f t="shared" si="407"/>
        <v>0</v>
      </c>
      <c r="X468" s="53">
        <f t="shared" si="408"/>
        <v>0</v>
      </c>
      <c r="Y468" s="53">
        <f t="shared" si="409"/>
        <v>0</v>
      </c>
      <c r="Z468" s="53">
        <f t="shared" si="410"/>
        <v>0</v>
      </c>
      <c r="AA468" s="53">
        <f t="shared" si="411"/>
        <v>0</v>
      </c>
      <c r="AB468" s="53">
        <f t="shared" si="412"/>
        <v>0</v>
      </c>
      <c r="AC468" s="53">
        <f t="shared" si="413"/>
        <v>0</v>
      </c>
      <c r="AD468" s="53">
        <f t="shared" si="414"/>
        <v>0</v>
      </c>
      <c r="AE468" s="53">
        <f t="shared" si="415"/>
        <v>0</v>
      </c>
      <c r="AF468" s="53">
        <f t="shared" si="416"/>
        <v>0</v>
      </c>
      <c r="AG468" s="53">
        <f t="shared" si="417"/>
        <v>0</v>
      </c>
      <c r="AH468" s="53">
        <f t="shared" si="418"/>
        <v>0</v>
      </c>
      <c r="AI468" s="53">
        <f t="shared" si="419"/>
        <v>0</v>
      </c>
      <c r="AJ468" s="53">
        <f t="shared" si="420"/>
        <v>0</v>
      </c>
      <c r="AK468" s="53">
        <f t="shared" si="421"/>
        <v>0</v>
      </c>
      <c r="AL468" s="53">
        <f t="shared" si="422"/>
        <v>0</v>
      </c>
      <c r="AM468" s="53">
        <f t="shared" si="423"/>
        <v>0</v>
      </c>
      <c r="AN468" s="53">
        <f t="shared" si="424"/>
        <v>0</v>
      </c>
      <c r="AO468" s="53">
        <f t="shared" si="425"/>
        <v>0</v>
      </c>
      <c r="AP468" s="53">
        <f t="shared" si="426"/>
        <v>0</v>
      </c>
      <c r="AQ468" s="53">
        <f t="shared" si="427"/>
        <v>0</v>
      </c>
      <c r="AR468" s="53">
        <f t="shared" si="428"/>
        <v>0</v>
      </c>
      <c r="AS468" s="53"/>
    </row>
    <row r="469" spans="1:45" s="52" customFormat="1" ht="15" x14ac:dyDescent="0.25">
      <c r="A469" s="52">
        <v>70</v>
      </c>
      <c r="B469" s="37" t="s">
        <v>47</v>
      </c>
      <c r="C469" s="37" t="s">
        <v>107</v>
      </c>
      <c r="D469" s="58">
        <v>3</v>
      </c>
      <c r="E469" s="53">
        <f t="shared" si="389"/>
        <v>0</v>
      </c>
      <c r="F469" s="53">
        <f t="shared" si="390"/>
        <v>0</v>
      </c>
      <c r="G469" s="53">
        <f t="shared" si="391"/>
        <v>0</v>
      </c>
      <c r="H469" s="53">
        <f t="shared" si="392"/>
        <v>0</v>
      </c>
      <c r="I469" s="53">
        <f t="shared" si="393"/>
        <v>0</v>
      </c>
      <c r="J469" s="53">
        <f t="shared" si="394"/>
        <v>0</v>
      </c>
      <c r="K469" s="53">
        <f t="shared" si="395"/>
        <v>0</v>
      </c>
      <c r="L469" s="53">
        <f t="shared" si="396"/>
        <v>0</v>
      </c>
      <c r="M469" s="53">
        <f t="shared" si="397"/>
        <v>0</v>
      </c>
      <c r="N469" s="53">
        <f t="shared" si="398"/>
        <v>0</v>
      </c>
      <c r="O469" s="53">
        <f t="shared" si="399"/>
        <v>0</v>
      </c>
      <c r="P469" s="53">
        <f t="shared" si="400"/>
        <v>0</v>
      </c>
      <c r="Q469" s="53">
        <f t="shared" si="401"/>
        <v>0</v>
      </c>
      <c r="R469" s="53">
        <f t="shared" si="402"/>
        <v>0</v>
      </c>
      <c r="S469" s="53">
        <f t="shared" si="403"/>
        <v>0</v>
      </c>
      <c r="T469" s="53">
        <f t="shared" si="404"/>
        <v>0</v>
      </c>
      <c r="U469" s="53">
        <f t="shared" si="405"/>
        <v>0</v>
      </c>
      <c r="V469" s="53">
        <f t="shared" si="406"/>
        <v>0</v>
      </c>
      <c r="W469" s="53">
        <f t="shared" si="407"/>
        <v>0</v>
      </c>
      <c r="X469" s="53">
        <f t="shared" si="408"/>
        <v>0</v>
      </c>
      <c r="Y469" s="53">
        <f t="shared" si="409"/>
        <v>0</v>
      </c>
      <c r="Z469" s="53">
        <f t="shared" si="410"/>
        <v>0</v>
      </c>
      <c r="AA469" s="53">
        <f t="shared" si="411"/>
        <v>0</v>
      </c>
      <c r="AB469" s="53">
        <f t="shared" si="412"/>
        <v>0</v>
      </c>
      <c r="AC469" s="53">
        <f t="shared" si="413"/>
        <v>0</v>
      </c>
      <c r="AD469" s="53">
        <f t="shared" si="414"/>
        <v>0</v>
      </c>
      <c r="AE469" s="53">
        <f t="shared" si="415"/>
        <v>0</v>
      </c>
      <c r="AF469" s="53">
        <f t="shared" si="416"/>
        <v>0</v>
      </c>
      <c r="AG469" s="53">
        <f t="shared" si="417"/>
        <v>0</v>
      </c>
      <c r="AH469" s="53">
        <f t="shared" si="418"/>
        <v>0</v>
      </c>
      <c r="AI469" s="53">
        <f t="shared" si="419"/>
        <v>0</v>
      </c>
      <c r="AJ469" s="53">
        <f t="shared" si="420"/>
        <v>0</v>
      </c>
      <c r="AK469" s="53">
        <f t="shared" si="421"/>
        <v>0</v>
      </c>
      <c r="AL469" s="53">
        <f t="shared" si="422"/>
        <v>0</v>
      </c>
      <c r="AM469" s="53">
        <f t="shared" si="423"/>
        <v>0</v>
      </c>
      <c r="AN469" s="53">
        <f t="shared" si="424"/>
        <v>0</v>
      </c>
      <c r="AO469" s="53">
        <f t="shared" si="425"/>
        <v>0</v>
      </c>
      <c r="AP469" s="53">
        <f t="shared" si="426"/>
        <v>0</v>
      </c>
      <c r="AQ469" s="53">
        <f t="shared" si="427"/>
        <v>0</v>
      </c>
      <c r="AR469" s="53">
        <f t="shared" si="428"/>
        <v>0</v>
      </c>
      <c r="AS469" s="53"/>
    </row>
    <row r="470" spans="1:45" s="52" customFormat="1" ht="15" x14ac:dyDescent="0.25">
      <c r="A470" s="52">
        <v>71</v>
      </c>
      <c r="B470" s="37" t="s">
        <v>50</v>
      </c>
      <c r="C470" s="37" t="s">
        <v>108</v>
      </c>
      <c r="D470" s="58">
        <v>3</v>
      </c>
      <c r="E470" s="53">
        <f t="shared" si="389"/>
        <v>0</v>
      </c>
      <c r="F470" s="53">
        <f t="shared" si="390"/>
        <v>0</v>
      </c>
      <c r="G470" s="53">
        <f t="shared" si="391"/>
        <v>0</v>
      </c>
      <c r="H470" s="53">
        <f t="shared" si="392"/>
        <v>0</v>
      </c>
      <c r="I470" s="53">
        <f t="shared" si="393"/>
        <v>0</v>
      </c>
      <c r="J470" s="53">
        <f t="shared" si="394"/>
        <v>0</v>
      </c>
      <c r="K470" s="53">
        <f t="shared" si="395"/>
        <v>0</v>
      </c>
      <c r="L470" s="53">
        <f t="shared" si="396"/>
        <v>0</v>
      </c>
      <c r="M470" s="53">
        <f t="shared" si="397"/>
        <v>0</v>
      </c>
      <c r="N470" s="53">
        <f t="shared" si="398"/>
        <v>0</v>
      </c>
      <c r="O470" s="53">
        <f t="shared" si="399"/>
        <v>0</v>
      </c>
      <c r="P470" s="53">
        <f t="shared" si="400"/>
        <v>0</v>
      </c>
      <c r="Q470" s="53">
        <f t="shared" si="401"/>
        <v>0</v>
      </c>
      <c r="R470" s="53">
        <f t="shared" si="402"/>
        <v>0</v>
      </c>
      <c r="S470" s="53">
        <f t="shared" si="403"/>
        <v>0</v>
      </c>
      <c r="T470" s="53">
        <f t="shared" si="404"/>
        <v>0</v>
      </c>
      <c r="U470" s="53">
        <f t="shared" si="405"/>
        <v>0</v>
      </c>
      <c r="V470" s="53">
        <f t="shared" si="406"/>
        <v>0</v>
      </c>
      <c r="W470" s="53">
        <f t="shared" si="407"/>
        <v>0</v>
      </c>
      <c r="X470" s="53">
        <f t="shared" si="408"/>
        <v>0</v>
      </c>
      <c r="Y470" s="53">
        <f t="shared" si="409"/>
        <v>0</v>
      </c>
      <c r="Z470" s="53">
        <f t="shared" si="410"/>
        <v>0</v>
      </c>
      <c r="AA470" s="53">
        <f t="shared" si="411"/>
        <v>0</v>
      </c>
      <c r="AB470" s="53">
        <f t="shared" si="412"/>
        <v>0</v>
      </c>
      <c r="AC470" s="53">
        <f t="shared" si="413"/>
        <v>0</v>
      </c>
      <c r="AD470" s="53">
        <f t="shared" si="414"/>
        <v>0</v>
      </c>
      <c r="AE470" s="53">
        <f t="shared" si="415"/>
        <v>0</v>
      </c>
      <c r="AF470" s="53">
        <f t="shared" si="416"/>
        <v>0</v>
      </c>
      <c r="AG470" s="53">
        <f t="shared" si="417"/>
        <v>0</v>
      </c>
      <c r="AH470" s="53">
        <f t="shared" si="418"/>
        <v>0</v>
      </c>
      <c r="AI470" s="53">
        <f t="shared" si="419"/>
        <v>0</v>
      </c>
      <c r="AJ470" s="53">
        <f t="shared" si="420"/>
        <v>0</v>
      </c>
      <c r="AK470" s="53">
        <f t="shared" si="421"/>
        <v>0</v>
      </c>
      <c r="AL470" s="53">
        <f t="shared" si="422"/>
        <v>0</v>
      </c>
      <c r="AM470" s="53">
        <f t="shared" si="423"/>
        <v>0</v>
      </c>
      <c r="AN470" s="53">
        <f t="shared" si="424"/>
        <v>0</v>
      </c>
      <c r="AO470" s="53">
        <f t="shared" si="425"/>
        <v>0</v>
      </c>
      <c r="AP470" s="53">
        <f t="shared" si="426"/>
        <v>0</v>
      </c>
      <c r="AQ470" s="53">
        <f t="shared" si="427"/>
        <v>0</v>
      </c>
      <c r="AR470" s="53">
        <f t="shared" si="428"/>
        <v>0</v>
      </c>
      <c r="AS470" s="53"/>
    </row>
    <row r="471" spans="1:45" s="52" customFormat="1" ht="15" x14ac:dyDescent="0.25">
      <c r="A471" s="52">
        <v>72</v>
      </c>
      <c r="B471" s="37" t="s">
        <v>50</v>
      </c>
      <c r="C471" s="37" t="s">
        <v>109</v>
      </c>
      <c r="D471" s="58">
        <v>3</v>
      </c>
      <c r="E471" s="53">
        <f t="shared" si="389"/>
        <v>0</v>
      </c>
      <c r="F471" s="53">
        <f t="shared" si="390"/>
        <v>0</v>
      </c>
      <c r="G471" s="53">
        <f t="shared" si="391"/>
        <v>0</v>
      </c>
      <c r="H471" s="53">
        <f t="shared" si="392"/>
        <v>0</v>
      </c>
      <c r="I471" s="53">
        <f t="shared" si="393"/>
        <v>0</v>
      </c>
      <c r="J471" s="53">
        <f t="shared" si="394"/>
        <v>0</v>
      </c>
      <c r="K471" s="53">
        <f t="shared" si="395"/>
        <v>0</v>
      </c>
      <c r="L471" s="53">
        <f t="shared" si="396"/>
        <v>0</v>
      </c>
      <c r="M471" s="53">
        <f t="shared" si="397"/>
        <v>0</v>
      </c>
      <c r="N471" s="53">
        <f t="shared" si="398"/>
        <v>0</v>
      </c>
      <c r="O471" s="53">
        <f t="shared" si="399"/>
        <v>0</v>
      </c>
      <c r="P471" s="53">
        <f t="shared" si="400"/>
        <v>0</v>
      </c>
      <c r="Q471" s="53">
        <f t="shared" si="401"/>
        <v>0</v>
      </c>
      <c r="R471" s="53">
        <f t="shared" si="402"/>
        <v>0</v>
      </c>
      <c r="S471" s="53">
        <f t="shared" si="403"/>
        <v>0</v>
      </c>
      <c r="T471" s="53">
        <f t="shared" si="404"/>
        <v>0</v>
      </c>
      <c r="U471" s="53">
        <f t="shared" si="405"/>
        <v>0</v>
      </c>
      <c r="V471" s="53">
        <f t="shared" si="406"/>
        <v>0</v>
      </c>
      <c r="W471" s="53">
        <f t="shared" si="407"/>
        <v>0</v>
      </c>
      <c r="X471" s="53">
        <f t="shared" si="408"/>
        <v>0</v>
      </c>
      <c r="Y471" s="53">
        <f t="shared" si="409"/>
        <v>0</v>
      </c>
      <c r="Z471" s="53">
        <f t="shared" si="410"/>
        <v>0</v>
      </c>
      <c r="AA471" s="53">
        <f t="shared" si="411"/>
        <v>0</v>
      </c>
      <c r="AB471" s="53">
        <f t="shared" si="412"/>
        <v>0</v>
      </c>
      <c r="AC471" s="53">
        <f t="shared" si="413"/>
        <v>0</v>
      </c>
      <c r="AD471" s="53">
        <f t="shared" si="414"/>
        <v>0</v>
      </c>
      <c r="AE471" s="53">
        <f t="shared" si="415"/>
        <v>0</v>
      </c>
      <c r="AF471" s="53">
        <f t="shared" si="416"/>
        <v>0</v>
      </c>
      <c r="AG471" s="53">
        <f t="shared" si="417"/>
        <v>0</v>
      </c>
      <c r="AH471" s="53">
        <f t="shared" si="418"/>
        <v>0</v>
      </c>
      <c r="AI471" s="53">
        <f t="shared" si="419"/>
        <v>0</v>
      </c>
      <c r="AJ471" s="53">
        <f t="shared" si="420"/>
        <v>0</v>
      </c>
      <c r="AK471" s="53">
        <f t="shared" si="421"/>
        <v>0</v>
      </c>
      <c r="AL471" s="53">
        <f t="shared" si="422"/>
        <v>0</v>
      </c>
      <c r="AM471" s="53">
        <f t="shared" si="423"/>
        <v>0</v>
      </c>
      <c r="AN471" s="53">
        <f t="shared" si="424"/>
        <v>0</v>
      </c>
      <c r="AO471" s="53">
        <f t="shared" si="425"/>
        <v>0</v>
      </c>
      <c r="AP471" s="53">
        <f t="shared" si="426"/>
        <v>0</v>
      </c>
      <c r="AQ471" s="53">
        <f t="shared" si="427"/>
        <v>0</v>
      </c>
      <c r="AR471" s="53">
        <f t="shared" si="428"/>
        <v>0</v>
      </c>
      <c r="AS471" s="53"/>
    </row>
    <row r="472" spans="1:45" s="52" customFormat="1" ht="15" x14ac:dyDescent="0.25">
      <c r="A472" s="52">
        <v>73</v>
      </c>
      <c r="B472" s="37" t="s">
        <v>48</v>
      </c>
      <c r="C472" s="37" t="s">
        <v>110</v>
      </c>
      <c r="D472" s="58">
        <v>3</v>
      </c>
      <c r="E472" s="53">
        <f t="shared" si="389"/>
        <v>0</v>
      </c>
      <c r="F472" s="53">
        <f t="shared" si="390"/>
        <v>0</v>
      </c>
      <c r="G472" s="53">
        <f t="shared" si="391"/>
        <v>0</v>
      </c>
      <c r="H472" s="53">
        <f t="shared" si="392"/>
        <v>0</v>
      </c>
      <c r="I472" s="53">
        <f t="shared" si="393"/>
        <v>0</v>
      </c>
      <c r="J472" s="53">
        <f t="shared" si="394"/>
        <v>0</v>
      </c>
      <c r="K472" s="53">
        <f t="shared" si="395"/>
        <v>0</v>
      </c>
      <c r="L472" s="53">
        <f t="shared" si="396"/>
        <v>0</v>
      </c>
      <c r="M472" s="53">
        <f t="shared" si="397"/>
        <v>0</v>
      </c>
      <c r="N472" s="53">
        <f t="shared" si="398"/>
        <v>0</v>
      </c>
      <c r="O472" s="53">
        <f t="shared" si="399"/>
        <v>0</v>
      </c>
      <c r="P472" s="53">
        <f t="shared" si="400"/>
        <v>0</v>
      </c>
      <c r="Q472" s="53">
        <f t="shared" si="401"/>
        <v>0</v>
      </c>
      <c r="R472" s="53">
        <f t="shared" si="402"/>
        <v>0</v>
      </c>
      <c r="S472" s="53">
        <f t="shared" si="403"/>
        <v>0</v>
      </c>
      <c r="T472" s="53">
        <f t="shared" si="404"/>
        <v>0</v>
      </c>
      <c r="U472" s="53">
        <f t="shared" si="405"/>
        <v>0</v>
      </c>
      <c r="V472" s="53">
        <f t="shared" si="406"/>
        <v>0</v>
      </c>
      <c r="W472" s="53">
        <f t="shared" si="407"/>
        <v>0</v>
      </c>
      <c r="X472" s="53">
        <f t="shared" si="408"/>
        <v>0</v>
      </c>
      <c r="Y472" s="53">
        <f t="shared" si="409"/>
        <v>0</v>
      </c>
      <c r="Z472" s="53">
        <f t="shared" si="410"/>
        <v>0</v>
      </c>
      <c r="AA472" s="53">
        <f t="shared" si="411"/>
        <v>0</v>
      </c>
      <c r="AB472" s="53">
        <f t="shared" si="412"/>
        <v>0</v>
      </c>
      <c r="AC472" s="53">
        <f t="shared" si="413"/>
        <v>0</v>
      </c>
      <c r="AD472" s="53">
        <f t="shared" si="414"/>
        <v>0</v>
      </c>
      <c r="AE472" s="53">
        <f t="shared" si="415"/>
        <v>0</v>
      </c>
      <c r="AF472" s="53">
        <f t="shared" si="416"/>
        <v>0</v>
      </c>
      <c r="AG472" s="53">
        <f t="shared" si="417"/>
        <v>0</v>
      </c>
      <c r="AH472" s="53">
        <f t="shared" si="418"/>
        <v>0</v>
      </c>
      <c r="AI472" s="53">
        <f t="shared" si="419"/>
        <v>0</v>
      </c>
      <c r="AJ472" s="53">
        <f t="shared" si="420"/>
        <v>0</v>
      </c>
      <c r="AK472" s="53">
        <f t="shared" si="421"/>
        <v>0</v>
      </c>
      <c r="AL472" s="53">
        <f t="shared" si="422"/>
        <v>0</v>
      </c>
      <c r="AM472" s="53">
        <f t="shared" si="423"/>
        <v>0</v>
      </c>
      <c r="AN472" s="53">
        <f t="shared" si="424"/>
        <v>0</v>
      </c>
      <c r="AO472" s="53">
        <f t="shared" si="425"/>
        <v>0</v>
      </c>
      <c r="AP472" s="53">
        <f t="shared" si="426"/>
        <v>0</v>
      </c>
      <c r="AQ472" s="53">
        <f t="shared" si="427"/>
        <v>0</v>
      </c>
      <c r="AR472" s="53">
        <f t="shared" si="428"/>
        <v>0</v>
      </c>
      <c r="AS472" s="53"/>
    </row>
    <row r="473" spans="1:45" s="52" customFormat="1" ht="15" x14ac:dyDescent="0.25">
      <c r="A473" s="52">
        <v>74</v>
      </c>
      <c r="B473" s="37" t="s">
        <v>59</v>
      </c>
      <c r="C473" s="37" t="s">
        <v>111</v>
      </c>
      <c r="D473" s="58">
        <v>3</v>
      </c>
      <c r="E473" s="53">
        <f t="shared" si="389"/>
        <v>0</v>
      </c>
      <c r="F473" s="53">
        <f t="shared" si="390"/>
        <v>0</v>
      </c>
      <c r="G473" s="53">
        <f t="shared" si="391"/>
        <v>0</v>
      </c>
      <c r="H473" s="53">
        <f t="shared" si="392"/>
        <v>0</v>
      </c>
      <c r="I473" s="53">
        <f t="shared" si="393"/>
        <v>0</v>
      </c>
      <c r="J473" s="53">
        <f t="shared" si="394"/>
        <v>0</v>
      </c>
      <c r="K473" s="53">
        <f t="shared" si="395"/>
        <v>0</v>
      </c>
      <c r="L473" s="53">
        <f t="shared" si="396"/>
        <v>0</v>
      </c>
      <c r="M473" s="53">
        <f t="shared" si="397"/>
        <v>0</v>
      </c>
      <c r="N473" s="53">
        <f t="shared" si="398"/>
        <v>0</v>
      </c>
      <c r="O473" s="53">
        <f t="shared" si="399"/>
        <v>0</v>
      </c>
      <c r="P473" s="53">
        <f t="shared" si="400"/>
        <v>0</v>
      </c>
      <c r="Q473" s="53">
        <f t="shared" si="401"/>
        <v>0</v>
      </c>
      <c r="R473" s="53">
        <f t="shared" si="402"/>
        <v>0</v>
      </c>
      <c r="S473" s="53">
        <f t="shared" si="403"/>
        <v>0</v>
      </c>
      <c r="T473" s="53">
        <f t="shared" si="404"/>
        <v>0</v>
      </c>
      <c r="U473" s="53">
        <f t="shared" si="405"/>
        <v>0</v>
      </c>
      <c r="V473" s="53">
        <f t="shared" si="406"/>
        <v>0</v>
      </c>
      <c r="W473" s="53">
        <f t="shared" si="407"/>
        <v>0</v>
      </c>
      <c r="X473" s="53">
        <f t="shared" si="408"/>
        <v>0</v>
      </c>
      <c r="Y473" s="53">
        <f t="shared" si="409"/>
        <v>0</v>
      </c>
      <c r="Z473" s="53">
        <f t="shared" si="410"/>
        <v>0</v>
      </c>
      <c r="AA473" s="53">
        <f t="shared" si="411"/>
        <v>0</v>
      </c>
      <c r="AB473" s="53">
        <f t="shared" si="412"/>
        <v>0</v>
      </c>
      <c r="AC473" s="53">
        <f t="shared" si="413"/>
        <v>0</v>
      </c>
      <c r="AD473" s="53">
        <f t="shared" si="414"/>
        <v>0</v>
      </c>
      <c r="AE473" s="53">
        <f t="shared" si="415"/>
        <v>0</v>
      </c>
      <c r="AF473" s="53">
        <f t="shared" si="416"/>
        <v>0</v>
      </c>
      <c r="AG473" s="53">
        <f t="shared" si="417"/>
        <v>0</v>
      </c>
      <c r="AH473" s="53">
        <f t="shared" si="418"/>
        <v>0</v>
      </c>
      <c r="AI473" s="53">
        <f t="shared" si="419"/>
        <v>0</v>
      </c>
      <c r="AJ473" s="53">
        <f t="shared" si="420"/>
        <v>0</v>
      </c>
      <c r="AK473" s="53">
        <f t="shared" si="421"/>
        <v>0</v>
      </c>
      <c r="AL473" s="53">
        <f t="shared" si="422"/>
        <v>0</v>
      </c>
      <c r="AM473" s="53">
        <f t="shared" si="423"/>
        <v>0</v>
      </c>
      <c r="AN473" s="53">
        <f t="shared" si="424"/>
        <v>0</v>
      </c>
      <c r="AO473" s="53">
        <f t="shared" si="425"/>
        <v>0</v>
      </c>
      <c r="AP473" s="53">
        <f t="shared" si="426"/>
        <v>0</v>
      </c>
      <c r="AQ473" s="53">
        <f t="shared" si="427"/>
        <v>0</v>
      </c>
      <c r="AR473" s="53">
        <f t="shared" si="428"/>
        <v>0</v>
      </c>
      <c r="AS473" s="53"/>
    </row>
    <row r="474" spans="1:45" s="52" customFormat="1" ht="15" x14ac:dyDescent="0.25">
      <c r="A474" s="52">
        <v>75</v>
      </c>
      <c r="B474" s="37" t="s">
        <v>59</v>
      </c>
      <c r="C474" s="37" t="s">
        <v>112</v>
      </c>
      <c r="D474" s="58">
        <v>3</v>
      </c>
      <c r="E474" s="53">
        <f t="shared" si="389"/>
        <v>0</v>
      </c>
      <c r="F474" s="53">
        <f t="shared" si="390"/>
        <v>0</v>
      </c>
      <c r="G474" s="53">
        <f t="shared" si="391"/>
        <v>0</v>
      </c>
      <c r="H474" s="53">
        <f t="shared" si="392"/>
        <v>0</v>
      </c>
      <c r="I474" s="53">
        <f t="shared" si="393"/>
        <v>0</v>
      </c>
      <c r="J474" s="53">
        <f t="shared" si="394"/>
        <v>0</v>
      </c>
      <c r="K474" s="53">
        <f t="shared" si="395"/>
        <v>0</v>
      </c>
      <c r="L474" s="53">
        <f t="shared" si="396"/>
        <v>0</v>
      </c>
      <c r="M474" s="53">
        <f t="shared" si="397"/>
        <v>0</v>
      </c>
      <c r="N474" s="53">
        <f t="shared" si="398"/>
        <v>0</v>
      </c>
      <c r="O474" s="53">
        <f t="shared" si="399"/>
        <v>0</v>
      </c>
      <c r="P474" s="53">
        <f t="shared" si="400"/>
        <v>0</v>
      </c>
      <c r="Q474" s="53">
        <f t="shared" si="401"/>
        <v>0</v>
      </c>
      <c r="R474" s="53">
        <f t="shared" si="402"/>
        <v>0</v>
      </c>
      <c r="S474" s="53">
        <f t="shared" si="403"/>
        <v>0</v>
      </c>
      <c r="T474" s="53">
        <f t="shared" si="404"/>
        <v>0</v>
      </c>
      <c r="U474" s="53">
        <f t="shared" si="405"/>
        <v>0</v>
      </c>
      <c r="V474" s="53">
        <f t="shared" si="406"/>
        <v>0</v>
      </c>
      <c r="W474" s="53">
        <f t="shared" si="407"/>
        <v>0</v>
      </c>
      <c r="X474" s="53">
        <f t="shared" si="408"/>
        <v>0</v>
      </c>
      <c r="Y474" s="53">
        <f t="shared" si="409"/>
        <v>0</v>
      </c>
      <c r="Z474" s="53">
        <f t="shared" si="410"/>
        <v>0</v>
      </c>
      <c r="AA474" s="53">
        <f t="shared" si="411"/>
        <v>0</v>
      </c>
      <c r="AB474" s="53">
        <f t="shared" si="412"/>
        <v>0</v>
      </c>
      <c r="AC474" s="53">
        <f t="shared" si="413"/>
        <v>0</v>
      </c>
      <c r="AD474" s="53">
        <f t="shared" si="414"/>
        <v>0</v>
      </c>
      <c r="AE474" s="53">
        <f t="shared" si="415"/>
        <v>0</v>
      </c>
      <c r="AF474" s="53">
        <f t="shared" si="416"/>
        <v>0</v>
      </c>
      <c r="AG474" s="53">
        <f t="shared" si="417"/>
        <v>0</v>
      </c>
      <c r="AH474" s="53">
        <f t="shared" si="418"/>
        <v>0</v>
      </c>
      <c r="AI474" s="53">
        <f t="shared" si="419"/>
        <v>0</v>
      </c>
      <c r="AJ474" s="53">
        <f t="shared" si="420"/>
        <v>0</v>
      </c>
      <c r="AK474" s="53">
        <f t="shared" si="421"/>
        <v>0</v>
      </c>
      <c r="AL474" s="53">
        <f t="shared" si="422"/>
        <v>0</v>
      </c>
      <c r="AM474" s="53">
        <f t="shared" si="423"/>
        <v>0</v>
      </c>
      <c r="AN474" s="53">
        <f t="shared" si="424"/>
        <v>0</v>
      </c>
      <c r="AO474" s="53">
        <f t="shared" si="425"/>
        <v>0</v>
      </c>
      <c r="AP474" s="53">
        <f t="shared" si="426"/>
        <v>0</v>
      </c>
      <c r="AQ474" s="53">
        <f t="shared" si="427"/>
        <v>0</v>
      </c>
      <c r="AR474" s="53">
        <f t="shared" si="428"/>
        <v>0</v>
      </c>
      <c r="AS474" s="53"/>
    </row>
    <row r="475" spans="1:45" s="52" customFormat="1" ht="15" x14ac:dyDescent="0.25">
      <c r="A475" s="52">
        <v>76</v>
      </c>
      <c r="B475" s="37" t="s">
        <v>59</v>
      </c>
      <c r="C475" s="37" t="s">
        <v>113</v>
      </c>
      <c r="D475" s="58">
        <v>3</v>
      </c>
      <c r="E475" s="53">
        <f t="shared" si="389"/>
        <v>0</v>
      </c>
      <c r="F475" s="53">
        <f t="shared" si="390"/>
        <v>0</v>
      </c>
      <c r="G475" s="53">
        <f t="shared" si="391"/>
        <v>0</v>
      </c>
      <c r="H475" s="53">
        <f t="shared" si="392"/>
        <v>0</v>
      </c>
      <c r="I475" s="53">
        <f t="shared" si="393"/>
        <v>0</v>
      </c>
      <c r="J475" s="53">
        <f t="shared" si="394"/>
        <v>0</v>
      </c>
      <c r="K475" s="53">
        <f t="shared" si="395"/>
        <v>0</v>
      </c>
      <c r="L475" s="53">
        <f t="shared" si="396"/>
        <v>0</v>
      </c>
      <c r="M475" s="53">
        <f t="shared" si="397"/>
        <v>0</v>
      </c>
      <c r="N475" s="53">
        <f t="shared" si="398"/>
        <v>0</v>
      </c>
      <c r="O475" s="53">
        <f t="shared" si="399"/>
        <v>0</v>
      </c>
      <c r="P475" s="53">
        <f t="shared" si="400"/>
        <v>0</v>
      </c>
      <c r="Q475" s="53">
        <f t="shared" si="401"/>
        <v>0</v>
      </c>
      <c r="R475" s="53">
        <f t="shared" si="402"/>
        <v>0</v>
      </c>
      <c r="S475" s="53">
        <f t="shared" si="403"/>
        <v>0</v>
      </c>
      <c r="T475" s="53">
        <f t="shared" si="404"/>
        <v>0</v>
      </c>
      <c r="U475" s="53">
        <f t="shared" si="405"/>
        <v>0</v>
      </c>
      <c r="V475" s="53">
        <f t="shared" si="406"/>
        <v>0</v>
      </c>
      <c r="W475" s="53">
        <f t="shared" si="407"/>
        <v>0</v>
      </c>
      <c r="X475" s="53">
        <f t="shared" si="408"/>
        <v>0</v>
      </c>
      <c r="Y475" s="53">
        <f t="shared" si="409"/>
        <v>0</v>
      </c>
      <c r="Z475" s="53">
        <f t="shared" si="410"/>
        <v>0</v>
      </c>
      <c r="AA475" s="53">
        <f t="shared" si="411"/>
        <v>0</v>
      </c>
      <c r="AB475" s="53">
        <f t="shared" si="412"/>
        <v>0</v>
      </c>
      <c r="AC475" s="53">
        <f t="shared" si="413"/>
        <v>0</v>
      </c>
      <c r="AD475" s="53">
        <f t="shared" si="414"/>
        <v>0</v>
      </c>
      <c r="AE475" s="53">
        <f t="shared" si="415"/>
        <v>0</v>
      </c>
      <c r="AF475" s="53">
        <f t="shared" si="416"/>
        <v>0</v>
      </c>
      <c r="AG475" s="53">
        <f t="shared" si="417"/>
        <v>0</v>
      </c>
      <c r="AH475" s="53">
        <f t="shared" si="418"/>
        <v>0</v>
      </c>
      <c r="AI475" s="53">
        <f t="shared" si="419"/>
        <v>0</v>
      </c>
      <c r="AJ475" s="53">
        <f t="shared" si="420"/>
        <v>0</v>
      </c>
      <c r="AK475" s="53">
        <f t="shared" si="421"/>
        <v>0</v>
      </c>
      <c r="AL475" s="53">
        <f t="shared" si="422"/>
        <v>0</v>
      </c>
      <c r="AM475" s="53">
        <f t="shared" si="423"/>
        <v>0</v>
      </c>
      <c r="AN475" s="53">
        <f t="shared" si="424"/>
        <v>0</v>
      </c>
      <c r="AO475" s="53">
        <f t="shared" si="425"/>
        <v>0</v>
      </c>
      <c r="AP475" s="53">
        <f t="shared" si="426"/>
        <v>0</v>
      </c>
      <c r="AQ475" s="53">
        <f t="shared" si="427"/>
        <v>0</v>
      </c>
      <c r="AR475" s="53">
        <f t="shared" si="428"/>
        <v>0</v>
      </c>
      <c r="AS475" s="53"/>
    </row>
    <row r="476" spans="1:45" s="52" customFormat="1" ht="15" x14ac:dyDescent="0.25">
      <c r="A476" s="52">
        <v>77</v>
      </c>
      <c r="B476" s="37" t="s">
        <v>50</v>
      </c>
      <c r="C476" s="37" t="s">
        <v>114</v>
      </c>
      <c r="D476" s="58">
        <v>3</v>
      </c>
      <c r="E476" s="53">
        <f t="shared" si="389"/>
        <v>0</v>
      </c>
      <c r="F476" s="53">
        <f t="shared" si="390"/>
        <v>0</v>
      </c>
      <c r="G476" s="53">
        <f t="shared" si="391"/>
        <v>0</v>
      </c>
      <c r="H476" s="53">
        <f t="shared" si="392"/>
        <v>0</v>
      </c>
      <c r="I476" s="53">
        <f t="shared" si="393"/>
        <v>0</v>
      </c>
      <c r="J476" s="53">
        <f t="shared" si="394"/>
        <v>0</v>
      </c>
      <c r="K476" s="53">
        <f t="shared" si="395"/>
        <v>0</v>
      </c>
      <c r="L476" s="53">
        <f t="shared" si="396"/>
        <v>0</v>
      </c>
      <c r="M476" s="53">
        <f t="shared" si="397"/>
        <v>0</v>
      </c>
      <c r="N476" s="53">
        <f t="shared" si="398"/>
        <v>0</v>
      </c>
      <c r="O476" s="53">
        <f t="shared" si="399"/>
        <v>0</v>
      </c>
      <c r="P476" s="53">
        <f t="shared" si="400"/>
        <v>0</v>
      </c>
      <c r="Q476" s="53">
        <f t="shared" si="401"/>
        <v>0</v>
      </c>
      <c r="R476" s="53">
        <f t="shared" si="402"/>
        <v>0</v>
      </c>
      <c r="S476" s="53">
        <f t="shared" si="403"/>
        <v>0</v>
      </c>
      <c r="T476" s="53">
        <f t="shared" si="404"/>
        <v>0</v>
      </c>
      <c r="U476" s="53">
        <f t="shared" si="405"/>
        <v>0</v>
      </c>
      <c r="V476" s="53">
        <f t="shared" si="406"/>
        <v>0</v>
      </c>
      <c r="W476" s="53">
        <f t="shared" si="407"/>
        <v>0</v>
      </c>
      <c r="X476" s="53">
        <f t="shared" si="408"/>
        <v>0</v>
      </c>
      <c r="Y476" s="53">
        <f t="shared" si="409"/>
        <v>0</v>
      </c>
      <c r="Z476" s="53">
        <f t="shared" si="410"/>
        <v>0</v>
      </c>
      <c r="AA476" s="53">
        <f t="shared" si="411"/>
        <v>0</v>
      </c>
      <c r="AB476" s="53">
        <f t="shared" si="412"/>
        <v>0</v>
      </c>
      <c r="AC476" s="53">
        <f t="shared" si="413"/>
        <v>0</v>
      </c>
      <c r="AD476" s="53">
        <f t="shared" si="414"/>
        <v>0</v>
      </c>
      <c r="AE476" s="53">
        <f t="shared" si="415"/>
        <v>0</v>
      </c>
      <c r="AF476" s="53">
        <f t="shared" si="416"/>
        <v>0</v>
      </c>
      <c r="AG476" s="53">
        <f t="shared" si="417"/>
        <v>0</v>
      </c>
      <c r="AH476" s="53">
        <f t="shared" si="418"/>
        <v>0</v>
      </c>
      <c r="AI476" s="53">
        <f t="shared" si="419"/>
        <v>0</v>
      </c>
      <c r="AJ476" s="53">
        <f t="shared" si="420"/>
        <v>0</v>
      </c>
      <c r="AK476" s="53">
        <f t="shared" si="421"/>
        <v>0</v>
      </c>
      <c r="AL476" s="53">
        <f t="shared" si="422"/>
        <v>0</v>
      </c>
      <c r="AM476" s="53">
        <f t="shared" si="423"/>
        <v>0</v>
      </c>
      <c r="AN476" s="53">
        <f t="shared" si="424"/>
        <v>0</v>
      </c>
      <c r="AO476" s="53">
        <f t="shared" si="425"/>
        <v>0</v>
      </c>
      <c r="AP476" s="53">
        <f t="shared" si="426"/>
        <v>0</v>
      </c>
      <c r="AQ476" s="53">
        <f t="shared" si="427"/>
        <v>0</v>
      </c>
      <c r="AR476" s="53">
        <f t="shared" si="428"/>
        <v>0</v>
      </c>
      <c r="AS476" s="53"/>
    </row>
    <row r="477" spans="1:45" s="52" customFormat="1" ht="15" x14ac:dyDescent="0.25">
      <c r="A477" s="52">
        <v>78</v>
      </c>
      <c r="B477" s="37" t="s">
        <v>59</v>
      </c>
      <c r="C477" s="37" t="s">
        <v>115</v>
      </c>
      <c r="D477" s="58">
        <v>3</v>
      </c>
      <c r="E477" s="53">
        <f t="shared" si="389"/>
        <v>0</v>
      </c>
      <c r="F477" s="53">
        <f t="shared" si="390"/>
        <v>0</v>
      </c>
      <c r="G477" s="53">
        <f t="shared" si="391"/>
        <v>0</v>
      </c>
      <c r="H477" s="53">
        <f t="shared" si="392"/>
        <v>0</v>
      </c>
      <c r="I477" s="53">
        <f t="shared" si="393"/>
        <v>0</v>
      </c>
      <c r="J477" s="53">
        <f t="shared" si="394"/>
        <v>0</v>
      </c>
      <c r="K477" s="53">
        <f t="shared" si="395"/>
        <v>0</v>
      </c>
      <c r="L477" s="53">
        <f t="shared" si="396"/>
        <v>0</v>
      </c>
      <c r="M477" s="53">
        <f t="shared" si="397"/>
        <v>0</v>
      </c>
      <c r="N477" s="53">
        <f t="shared" si="398"/>
        <v>0</v>
      </c>
      <c r="O477" s="53">
        <f t="shared" si="399"/>
        <v>0</v>
      </c>
      <c r="P477" s="53">
        <f t="shared" si="400"/>
        <v>0</v>
      </c>
      <c r="Q477" s="53">
        <f t="shared" si="401"/>
        <v>0</v>
      </c>
      <c r="R477" s="53">
        <f t="shared" si="402"/>
        <v>0</v>
      </c>
      <c r="S477" s="53">
        <f t="shared" si="403"/>
        <v>0</v>
      </c>
      <c r="T477" s="53">
        <f t="shared" si="404"/>
        <v>0</v>
      </c>
      <c r="U477" s="53">
        <f t="shared" si="405"/>
        <v>0</v>
      </c>
      <c r="V477" s="53">
        <f t="shared" si="406"/>
        <v>0</v>
      </c>
      <c r="W477" s="53">
        <f t="shared" si="407"/>
        <v>0</v>
      </c>
      <c r="X477" s="53">
        <f t="shared" si="408"/>
        <v>0</v>
      </c>
      <c r="Y477" s="53">
        <f t="shared" si="409"/>
        <v>0</v>
      </c>
      <c r="Z477" s="53">
        <f t="shared" si="410"/>
        <v>0</v>
      </c>
      <c r="AA477" s="53">
        <f t="shared" si="411"/>
        <v>0</v>
      </c>
      <c r="AB477" s="53">
        <f t="shared" si="412"/>
        <v>0</v>
      </c>
      <c r="AC477" s="53">
        <f t="shared" si="413"/>
        <v>0</v>
      </c>
      <c r="AD477" s="53">
        <f t="shared" si="414"/>
        <v>0</v>
      </c>
      <c r="AE477" s="53">
        <f t="shared" si="415"/>
        <v>0</v>
      </c>
      <c r="AF477" s="53">
        <f t="shared" si="416"/>
        <v>0</v>
      </c>
      <c r="AG477" s="53">
        <f t="shared" si="417"/>
        <v>0</v>
      </c>
      <c r="AH477" s="53">
        <f t="shared" si="418"/>
        <v>0</v>
      </c>
      <c r="AI477" s="53">
        <f t="shared" si="419"/>
        <v>0</v>
      </c>
      <c r="AJ477" s="53">
        <f t="shared" si="420"/>
        <v>0</v>
      </c>
      <c r="AK477" s="53">
        <f t="shared" si="421"/>
        <v>0</v>
      </c>
      <c r="AL477" s="53">
        <f t="shared" si="422"/>
        <v>0</v>
      </c>
      <c r="AM477" s="53">
        <f t="shared" si="423"/>
        <v>0</v>
      </c>
      <c r="AN477" s="53">
        <f t="shared" si="424"/>
        <v>0</v>
      </c>
      <c r="AO477" s="53">
        <f t="shared" si="425"/>
        <v>0</v>
      </c>
      <c r="AP477" s="53">
        <f t="shared" si="426"/>
        <v>0</v>
      </c>
      <c r="AQ477" s="53">
        <f t="shared" si="427"/>
        <v>0</v>
      </c>
      <c r="AR477" s="53">
        <f t="shared" si="428"/>
        <v>0</v>
      </c>
      <c r="AS477" s="53"/>
    </row>
    <row r="478" spans="1:45" s="52" customFormat="1" ht="15" x14ac:dyDescent="0.25">
      <c r="A478" s="52">
        <v>79</v>
      </c>
      <c r="B478" s="37" t="s">
        <v>50</v>
      </c>
      <c r="C478" s="37" t="s">
        <v>116</v>
      </c>
      <c r="D478" s="58">
        <v>3</v>
      </c>
      <c r="E478" s="53">
        <f t="shared" si="389"/>
        <v>0</v>
      </c>
      <c r="F478" s="53">
        <f t="shared" si="390"/>
        <v>0</v>
      </c>
      <c r="G478" s="53">
        <f t="shared" si="391"/>
        <v>0</v>
      </c>
      <c r="H478" s="53">
        <f t="shared" si="392"/>
        <v>0</v>
      </c>
      <c r="I478" s="53">
        <f t="shared" si="393"/>
        <v>0</v>
      </c>
      <c r="J478" s="53">
        <f t="shared" si="394"/>
        <v>0</v>
      </c>
      <c r="K478" s="53">
        <f t="shared" si="395"/>
        <v>0</v>
      </c>
      <c r="L478" s="53">
        <f t="shared" si="396"/>
        <v>0</v>
      </c>
      <c r="M478" s="53">
        <f t="shared" si="397"/>
        <v>0</v>
      </c>
      <c r="N478" s="53">
        <f t="shared" si="398"/>
        <v>0</v>
      </c>
      <c r="O478" s="53">
        <f t="shared" si="399"/>
        <v>0</v>
      </c>
      <c r="P478" s="53">
        <f t="shared" si="400"/>
        <v>0</v>
      </c>
      <c r="Q478" s="53">
        <f t="shared" si="401"/>
        <v>0</v>
      </c>
      <c r="R478" s="53">
        <f t="shared" si="402"/>
        <v>0</v>
      </c>
      <c r="S478" s="53">
        <f t="shared" si="403"/>
        <v>0</v>
      </c>
      <c r="T478" s="53">
        <f t="shared" si="404"/>
        <v>0</v>
      </c>
      <c r="U478" s="53">
        <f t="shared" si="405"/>
        <v>0</v>
      </c>
      <c r="V478" s="53">
        <f t="shared" si="406"/>
        <v>0</v>
      </c>
      <c r="W478" s="53">
        <f t="shared" si="407"/>
        <v>0</v>
      </c>
      <c r="X478" s="53">
        <f t="shared" si="408"/>
        <v>0</v>
      </c>
      <c r="Y478" s="53">
        <f t="shared" si="409"/>
        <v>0</v>
      </c>
      <c r="Z478" s="53">
        <f t="shared" si="410"/>
        <v>0</v>
      </c>
      <c r="AA478" s="53">
        <f t="shared" si="411"/>
        <v>0</v>
      </c>
      <c r="AB478" s="53">
        <f t="shared" si="412"/>
        <v>0</v>
      </c>
      <c r="AC478" s="53">
        <f t="shared" si="413"/>
        <v>0</v>
      </c>
      <c r="AD478" s="53">
        <f t="shared" si="414"/>
        <v>0</v>
      </c>
      <c r="AE478" s="53">
        <f t="shared" si="415"/>
        <v>0</v>
      </c>
      <c r="AF478" s="53">
        <f t="shared" si="416"/>
        <v>0</v>
      </c>
      <c r="AG478" s="53">
        <f t="shared" si="417"/>
        <v>0</v>
      </c>
      <c r="AH478" s="53">
        <f t="shared" si="418"/>
        <v>0</v>
      </c>
      <c r="AI478" s="53">
        <f t="shared" si="419"/>
        <v>0</v>
      </c>
      <c r="AJ478" s="53">
        <f t="shared" si="420"/>
        <v>0</v>
      </c>
      <c r="AK478" s="53">
        <f t="shared" si="421"/>
        <v>0</v>
      </c>
      <c r="AL478" s="53">
        <f t="shared" si="422"/>
        <v>0</v>
      </c>
      <c r="AM478" s="53">
        <f t="shared" si="423"/>
        <v>0</v>
      </c>
      <c r="AN478" s="53">
        <f t="shared" si="424"/>
        <v>0</v>
      </c>
      <c r="AO478" s="53">
        <f t="shared" si="425"/>
        <v>0</v>
      </c>
      <c r="AP478" s="53">
        <f t="shared" si="426"/>
        <v>0</v>
      </c>
      <c r="AQ478" s="53">
        <f t="shared" si="427"/>
        <v>0</v>
      </c>
      <c r="AR478" s="53">
        <f t="shared" si="428"/>
        <v>0</v>
      </c>
      <c r="AS478" s="53"/>
    </row>
    <row r="479" spans="1:45" s="52" customFormat="1" ht="15" x14ac:dyDescent="0.25">
      <c r="A479" s="52">
        <v>80</v>
      </c>
      <c r="B479" s="37" t="s">
        <v>50</v>
      </c>
      <c r="C479" s="37" t="s">
        <v>117</v>
      </c>
      <c r="D479" s="58">
        <v>3</v>
      </c>
      <c r="E479" s="53">
        <f t="shared" si="389"/>
        <v>0</v>
      </c>
      <c r="F479" s="53">
        <f t="shared" si="390"/>
        <v>0</v>
      </c>
      <c r="G479" s="53">
        <f t="shared" si="391"/>
        <v>0</v>
      </c>
      <c r="H479" s="53">
        <f t="shared" si="392"/>
        <v>0</v>
      </c>
      <c r="I479" s="53">
        <f t="shared" si="393"/>
        <v>0</v>
      </c>
      <c r="J479" s="53">
        <f t="shared" si="394"/>
        <v>0</v>
      </c>
      <c r="K479" s="53">
        <f t="shared" si="395"/>
        <v>0</v>
      </c>
      <c r="L479" s="53">
        <f t="shared" si="396"/>
        <v>0</v>
      </c>
      <c r="M479" s="53">
        <f t="shared" si="397"/>
        <v>0</v>
      </c>
      <c r="N479" s="53">
        <f t="shared" si="398"/>
        <v>0</v>
      </c>
      <c r="O479" s="53">
        <f t="shared" si="399"/>
        <v>0</v>
      </c>
      <c r="P479" s="53">
        <f t="shared" si="400"/>
        <v>0</v>
      </c>
      <c r="Q479" s="53">
        <f t="shared" si="401"/>
        <v>0</v>
      </c>
      <c r="R479" s="53">
        <f t="shared" si="402"/>
        <v>0</v>
      </c>
      <c r="S479" s="53">
        <f t="shared" si="403"/>
        <v>0</v>
      </c>
      <c r="T479" s="53">
        <f t="shared" si="404"/>
        <v>0</v>
      </c>
      <c r="U479" s="53">
        <f t="shared" si="405"/>
        <v>0</v>
      </c>
      <c r="V479" s="53">
        <f t="shared" si="406"/>
        <v>0</v>
      </c>
      <c r="W479" s="53">
        <f t="shared" si="407"/>
        <v>0</v>
      </c>
      <c r="X479" s="53">
        <f t="shared" si="408"/>
        <v>0</v>
      </c>
      <c r="Y479" s="53">
        <f t="shared" si="409"/>
        <v>0</v>
      </c>
      <c r="Z479" s="53">
        <f t="shared" si="410"/>
        <v>0</v>
      </c>
      <c r="AA479" s="53">
        <f t="shared" si="411"/>
        <v>0</v>
      </c>
      <c r="AB479" s="53">
        <f t="shared" si="412"/>
        <v>0</v>
      </c>
      <c r="AC479" s="53">
        <f t="shared" si="413"/>
        <v>0</v>
      </c>
      <c r="AD479" s="53">
        <f t="shared" si="414"/>
        <v>0</v>
      </c>
      <c r="AE479" s="53">
        <f t="shared" si="415"/>
        <v>0</v>
      </c>
      <c r="AF479" s="53">
        <f t="shared" si="416"/>
        <v>0</v>
      </c>
      <c r="AG479" s="53">
        <f t="shared" si="417"/>
        <v>0</v>
      </c>
      <c r="AH479" s="53">
        <f t="shared" si="418"/>
        <v>0</v>
      </c>
      <c r="AI479" s="53">
        <f t="shared" si="419"/>
        <v>0</v>
      </c>
      <c r="AJ479" s="53">
        <f t="shared" si="420"/>
        <v>0</v>
      </c>
      <c r="AK479" s="53">
        <f t="shared" si="421"/>
        <v>0</v>
      </c>
      <c r="AL479" s="53">
        <f t="shared" si="422"/>
        <v>0</v>
      </c>
      <c r="AM479" s="53">
        <f t="shared" si="423"/>
        <v>0</v>
      </c>
      <c r="AN479" s="53">
        <f t="shared" si="424"/>
        <v>0</v>
      </c>
      <c r="AO479" s="53">
        <f t="shared" si="425"/>
        <v>0</v>
      </c>
      <c r="AP479" s="53">
        <f t="shared" si="426"/>
        <v>0</v>
      </c>
      <c r="AQ479" s="53">
        <f t="shared" si="427"/>
        <v>0</v>
      </c>
      <c r="AR479" s="53">
        <f t="shared" si="428"/>
        <v>0</v>
      </c>
      <c r="AS479" s="53"/>
    </row>
    <row r="480" spans="1:45" s="52" customFormat="1" ht="15" x14ac:dyDescent="0.25">
      <c r="A480" s="52">
        <v>81</v>
      </c>
      <c r="B480" s="37" t="s">
        <v>48</v>
      </c>
      <c r="C480" s="37" t="s">
        <v>118</v>
      </c>
      <c r="D480" s="58">
        <v>3</v>
      </c>
      <c r="E480" s="53">
        <f t="shared" si="389"/>
        <v>0</v>
      </c>
      <c r="F480" s="53">
        <f t="shared" si="390"/>
        <v>0</v>
      </c>
      <c r="G480" s="53">
        <f t="shared" si="391"/>
        <v>0</v>
      </c>
      <c r="H480" s="53">
        <f t="shared" si="392"/>
        <v>0</v>
      </c>
      <c r="I480" s="53">
        <f t="shared" si="393"/>
        <v>0</v>
      </c>
      <c r="J480" s="53">
        <f t="shared" si="394"/>
        <v>0</v>
      </c>
      <c r="K480" s="53">
        <f t="shared" si="395"/>
        <v>0</v>
      </c>
      <c r="L480" s="53">
        <f t="shared" si="396"/>
        <v>0</v>
      </c>
      <c r="M480" s="53">
        <f t="shared" si="397"/>
        <v>0</v>
      </c>
      <c r="N480" s="53">
        <f t="shared" si="398"/>
        <v>0</v>
      </c>
      <c r="O480" s="53">
        <f t="shared" si="399"/>
        <v>0</v>
      </c>
      <c r="P480" s="53">
        <f t="shared" si="400"/>
        <v>0</v>
      </c>
      <c r="Q480" s="53">
        <f t="shared" si="401"/>
        <v>0</v>
      </c>
      <c r="R480" s="53">
        <f t="shared" si="402"/>
        <v>0</v>
      </c>
      <c r="S480" s="53">
        <f t="shared" si="403"/>
        <v>0</v>
      </c>
      <c r="T480" s="53">
        <f t="shared" si="404"/>
        <v>0</v>
      </c>
      <c r="U480" s="53">
        <f t="shared" si="405"/>
        <v>0</v>
      </c>
      <c r="V480" s="53">
        <f t="shared" si="406"/>
        <v>0</v>
      </c>
      <c r="W480" s="53">
        <f t="shared" si="407"/>
        <v>0</v>
      </c>
      <c r="X480" s="53">
        <f t="shared" si="408"/>
        <v>0</v>
      </c>
      <c r="Y480" s="53">
        <f t="shared" si="409"/>
        <v>0</v>
      </c>
      <c r="Z480" s="53">
        <f t="shared" si="410"/>
        <v>0</v>
      </c>
      <c r="AA480" s="53">
        <f t="shared" si="411"/>
        <v>0</v>
      </c>
      <c r="AB480" s="53">
        <f t="shared" si="412"/>
        <v>0</v>
      </c>
      <c r="AC480" s="53">
        <f t="shared" si="413"/>
        <v>0</v>
      </c>
      <c r="AD480" s="53">
        <f t="shared" si="414"/>
        <v>0</v>
      </c>
      <c r="AE480" s="53">
        <f t="shared" si="415"/>
        <v>0</v>
      </c>
      <c r="AF480" s="53">
        <f t="shared" si="416"/>
        <v>0</v>
      </c>
      <c r="AG480" s="53">
        <f t="shared" si="417"/>
        <v>0</v>
      </c>
      <c r="AH480" s="53">
        <f t="shared" si="418"/>
        <v>0</v>
      </c>
      <c r="AI480" s="53">
        <f t="shared" si="419"/>
        <v>0</v>
      </c>
      <c r="AJ480" s="53">
        <f t="shared" si="420"/>
        <v>0</v>
      </c>
      <c r="AK480" s="53">
        <f t="shared" si="421"/>
        <v>0</v>
      </c>
      <c r="AL480" s="53">
        <f t="shared" si="422"/>
        <v>0</v>
      </c>
      <c r="AM480" s="53">
        <f t="shared" si="423"/>
        <v>0</v>
      </c>
      <c r="AN480" s="53">
        <f t="shared" si="424"/>
        <v>0</v>
      </c>
      <c r="AO480" s="53">
        <f t="shared" si="425"/>
        <v>0</v>
      </c>
      <c r="AP480" s="53">
        <f t="shared" si="426"/>
        <v>0</v>
      </c>
      <c r="AQ480" s="53">
        <f t="shared" si="427"/>
        <v>0</v>
      </c>
      <c r="AR480" s="53">
        <f t="shared" si="428"/>
        <v>0</v>
      </c>
      <c r="AS480" s="53"/>
    </row>
    <row r="481" spans="1:45" s="52" customFormat="1" ht="15" x14ac:dyDescent="0.25">
      <c r="A481" s="52">
        <v>82</v>
      </c>
      <c r="B481" s="37" t="s">
        <v>50</v>
      </c>
      <c r="C481" s="37" t="s">
        <v>119</v>
      </c>
      <c r="D481" s="58">
        <v>3</v>
      </c>
      <c r="E481" s="53">
        <f t="shared" si="389"/>
        <v>0</v>
      </c>
      <c r="F481" s="53">
        <f t="shared" si="390"/>
        <v>0</v>
      </c>
      <c r="G481" s="53">
        <f t="shared" si="391"/>
        <v>0</v>
      </c>
      <c r="H481" s="53">
        <f t="shared" si="392"/>
        <v>0</v>
      </c>
      <c r="I481" s="53">
        <f t="shared" si="393"/>
        <v>0</v>
      </c>
      <c r="J481" s="53">
        <f t="shared" si="394"/>
        <v>0</v>
      </c>
      <c r="K481" s="53">
        <f t="shared" si="395"/>
        <v>0</v>
      </c>
      <c r="L481" s="53">
        <f t="shared" si="396"/>
        <v>0</v>
      </c>
      <c r="M481" s="53">
        <f t="shared" si="397"/>
        <v>0</v>
      </c>
      <c r="N481" s="53">
        <f t="shared" si="398"/>
        <v>0</v>
      </c>
      <c r="O481" s="53">
        <f t="shared" si="399"/>
        <v>0</v>
      </c>
      <c r="P481" s="53">
        <f t="shared" si="400"/>
        <v>0</v>
      </c>
      <c r="Q481" s="53">
        <f t="shared" si="401"/>
        <v>0</v>
      </c>
      <c r="R481" s="53">
        <f t="shared" si="402"/>
        <v>0</v>
      </c>
      <c r="S481" s="53">
        <f t="shared" si="403"/>
        <v>0</v>
      </c>
      <c r="T481" s="53">
        <f t="shared" si="404"/>
        <v>0</v>
      </c>
      <c r="U481" s="53">
        <f t="shared" si="405"/>
        <v>0</v>
      </c>
      <c r="V481" s="53">
        <f t="shared" si="406"/>
        <v>0</v>
      </c>
      <c r="W481" s="53">
        <f t="shared" si="407"/>
        <v>0</v>
      </c>
      <c r="X481" s="53">
        <f t="shared" si="408"/>
        <v>0</v>
      </c>
      <c r="Y481" s="53">
        <f t="shared" si="409"/>
        <v>0</v>
      </c>
      <c r="Z481" s="53">
        <f t="shared" si="410"/>
        <v>0</v>
      </c>
      <c r="AA481" s="53">
        <f t="shared" si="411"/>
        <v>0</v>
      </c>
      <c r="AB481" s="53">
        <f t="shared" si="412"/>
        <v>0</v>
      </c>
      <c r="AC481" s="53">
        <f t="shared" si="413"/>
        <v>0</v>
      </c>
      <c r="AD481" s="53">
        <f t="shared" si="414"/>
        <v>0</v>
      </c>
      <c r="AE481" s="53">
        <f t="shared" si="415"/>
        <v>0</v>
      </c>
      <c r="AF481" s="53">
        <f t="shared" si="416"/>
        <v>0</v>
      </c>
      <c r="AG481" s="53">
        <f t="shared" si="417"/>
        <v>0</v>
      </c>
      <c r="AH481" s="53">
        <f t="shared" si="418"/>
        <v>0</v>
      </c>
      <c r="AI481" s="53">
        <f t="shared" si="419"/>
        <v>0</v>
      </c>
      <c r="AJ481" s="53">
        <f t="shared" si="420"/>
        <v>0</v>
      </c>
      <c r="AK481" s="53">
        <f t="shared" si="421"/>
        <v>0</v>
      </c>
      <c r="AL481" s="53">
        <f t="shared" si="422"/>
        <v>0</v>
      </c>
      <c r="AM481" s="53">
        <f t="shared" si="423"/>
        <v>0</v>
      </c>
      <c r="AN481" s="53">
        <f t="shared" si="424"/>
        <v>0</v>
      </c>
      <c r="AO481" s="53">
        <f t="shared" si="425"/>
        <v>0</v>
      </c>
      <c r="AP481" s="53">
        <f t="shared" si="426"/>
        <v>0</v>
      </c>
      <c r="AQ481" s="53">
        <f t="shared" si="427"/>
        <v>0</v>
      </c>
      <c r="AR481" s="53">
        <f t="shared" si="428"/>
        <v>0</v>
      </c>
      <c r="AS481" s="53"/>
    </row>
    <row r="482" spans="1:45" s="52" customFormat="1" ht="15" x14ac:dyDescent="0.25">
      <c r="A482" s="52">
        <v>83</v>
      </c>
      <c r="B482" s="37" t="s">
        <v>47</v>
      </c>
      <c r="C482" s="37" t="s">
        <v>120</v>
      </c>
      <c r="D482" s="58">
        <v>3</v>
      </c>
      <c r="E482" s="53">
        <f t="shared" si="389"/>
        <v>0</v>
      </c>
      <c r="F482" s="53">
        <f t="shared" si="390"/>
        <v>0</v>
      </c>
      <c r="G482" s="53">
        <f t="shared" si="391"/>
        <v>0</v>
      </c>
      <c r="H482" s="53">
        <f t="shared" si="392"/>
        <v>0</v>
      </c>
      <c r="I482" s="53">
        <f t="shared" si="393"/>
        <v>0</v>
      </c>
      <c r="J482" s="53">
        <f t="shared" si="394"/>
        <v>0</v>
      </c>
      <c r="K482" s="53">
        <f t="shared" si="395"/>
        <v>0</v>
      </c>
      <c r="L482" s="53">
        <f t="shared" si="396"/>
        <v>0</v>
      </c>
      <c r="M482" s="53">
        <f t="shared" si="397"/>
        <v>0</v>
      </c>
      <c r="N482" s="53">
        <f t="shared" si="398"/>
        <v>0</v>
      </c>
      <c r="O482" s="53">
        <f t="shared" si="399"/>
        <v>0</v>
      </c>
      <c r="P482" s="53">
        <f t="shared" si="400"/>
        <v>0</v>
      </c>
      <c r="Q482" s="53">
        <f t="shared" si="401"/>
        <v>0</v>
      </c>
      <c r="R482" s="53">
        <f t="shared" si="402"/>
        <v>0</v>
      </c>
      <c r="S482" s="53">
        <f t="shared" si="403"/>
        <v>0</v>
      </c>
      <c r="T482" s="53">
        <f t="shared" si="404"/>
        <v>0</v>
      </c>
      <c r="U482" s="53">
        <f t="shared" si="405"/>
        <v>0</v>
      </c>
      <c r="V482" s="53">
        <f t="shared" si="406"/>
        <v>0</v>
      </c>
      <c r="W482" s="53">
        <f t="shared" si="407"/>
        <v>0</v>
      </c>
      <c r="X482" s="53">
        <f t="shared" si="408"/>
        <v>0</v>
      </c>
      <c r="Y482" s="53">
        <f t="shared" si="409"/>
        <v>0</v>
      </c>
      <c r="Z482" s="53">
        <f t="shared" si="410"/>
        <v>0</v>
      </c>
      <c r="AA482" s="53">
        <f t="shared" si="411"/>
        <v>0</v>
      </c>
      <c r="AB482" s="53">
        <f t="shared" si="412"/>
        <v>0</v>
      </c>
      <c r="AC482" s="53">
        <f t="shared" si="413"/>
        <v>0</v>
      </c>
      <c r="AD482" s="53">
        <f t="shared" si="414"/>
        <v>0</v>
      </c>
      <c r="AE482" s="53">
        <f t="shared" si="415"/>
        <v>0</v>
      </c>
      <c r="AF482" s="53">
        <f t="shared" si="416"/>
        <v>0</v>
      </c>
      <c r="AG482" s="53">
        <f t="shared" si="417"/>
        <v>0</v>
      </c>
      <c r="AH482" s="53">
        <f t="shared" si="418"/>
        <v>0</v>
      </c>
      <c r="AI482" s="53">
        <f t="shared" si="419"/>
        <v>0</v>
      </c>
      <c r="AJ482" s="53">
        <f t="shared" si="420"/>
        <v>0</v>
      </c>
      <c r="AK482" s="53">
        <f t="shared" si="421"/>
        <v>0</v>
      </c>
      <c r="AL482" s="53">
        <f t="shared" si="422"/>
        <v>0</v>
      </c>
      <c r="AM482" s="53">
        <f t="shared" si="423"/>
        <v>0</v>
      </c>
      <c r="AN482" s="53">
        <f t="shared" si="424"/>
        <v>0</v>
      </c>
      <c r="AO482" s="53">
        <f t="shared" si="425"/>
        <v>0</v>
      </c>
      <c r="AP482" s="53">
        <f t="shared" si="426"/>
        <v>0</v>
      </c>
      <c r="AQ482" s="53">
        <f t="shared" si="427"/>
        <v>0</v>
      </c>
      <c r="AR482" s="53">
        <f t="shared" si="428"/>
        <v>0</v>
      </c>
      <c r="AS482" s="53"/>
    </row>
    <row r="483" spans="1:45" s="52" customFormat="1" ht="15" x14ac:dyDescent="0.25">
      <c r="A483" s="52">
        <v>84</v>
      </c>
      <c r="B483" s="37" t="s">
        <v>59</v>
      </c>
      <c r="C483" s="37" t="s">
        <v>121</v>
      </c>
      <c r="D483" s="58">
        <v>3</v>
      </c>
      <c r="E483" s="53">
        <f t="shared" si="389"/>
        <v>0</v>
      </c>
      <c r="F483" s="53">
        <f t="shared" si="390"/>
        <v>0</v>
      </c>
      <c r="G483" s="53">
        <f t="shared" si="391"/>
        <v>0</v>
      </c>
      <c r="H483" s="53">
        <f t="shared" si="392"/>
        <v>0</v>
      </c>
      <c r="I483" s="53">
        <f t="shared" si="393"/>
        <v>0</v>
      </c>
      <c r="J483" s="53">
        <f t="shared" si="394"/>
        <v>0</v>
      </c>
      <c r="K483" s="53">
        <f t="shared" si="395"/>
        <v>0</v>
      </c>
      <c r="L483" s="53">
        <f t="shared" si="396"/>
        <v>0</v>
      </c>
      <c r="M483" s="53">
        <f t="shared" si="397"/>
        <v>0</v>
      </c>
      <c r="N483" s="53">
        <f t="shared" si="398"/>
        <v>0</v>
      </c>
      <c r="O483" s="53">
        <f t="shared" si="399"/>
        <v>0</v>
      </c>
      <c r="P483" s="53">
        <f t="shared" si="400"/>
        <v>0</v>
      </c>
      <c r="Q483" s="53">
        <f t="shared" si="401"/>
        <v>0</v>
      </c>
      <c r="R483" s="53">
        <f t="shared" si="402"/>
        <v>0</v>
      </c>
      <c r="S483" s="53">
        <f t="shared" si="403"/>
        <v>0</v>
      </c>
      <c r="T483" s="53">
        <f t="shared" si="404"/>
        <v>0</v>
      </c>
      <c r="U483" s="53">
        <f t="shared" si="405"/>
        <v>0</v>
      </c>
      <c r="V483" s="53">
        <f t="shared" si="406"/>
        <v>0</v>
      </c>
      <c r="W483" s="53">
        <f t="shared" si="407"/>
        <v>0</v>
      </c>
      <c r="X483" s="53">
        <f t="shared" si="408"/>
        <v>0</v>
      </c>
      <c r="Y483" s="53">
        <f t="shared" si="409"/>
        <v>0</v>
      </c>
      <c r="Z483" s="53">
        <f t="shared" si="410"/>
        <v>0</v>
      </c>
      <c r="AA483" s="53">
        <f t="shared" si="411"/>
        <v>0</v>
      </c>
      <c r="AB483" s="53">
        <f t="shared" si="412"/>
        <v>0</v>
      </c>
      <c r="AC483" s="53">
        <f t="shared" si="413"/>
        <v>0</v>
      </c>
      <c r="AD483" s="53">
        <f t="shared" si="414"/>
        <v>0</v>
      </c>
      <c r="AE483" s="53">
        <f t="shared" si="415"/>
        <v>0</v>
      </c>
      <c r="AF483" s="53">
        <f t="shared" si="416"/>
        <v>0</v>
      </c>
      <c r="AG483" s="53">
        <f t="shared" si="417"/>
        <v>0</v>
      </c>
      <c r="AH483" s="53">
        <f t="shared" si="418"/>
        <v>0</v>
      </c>
      <c r="AI483" s="53">
        <f t="shared" si="419"/>
        <v>0</v>
      </c>
      <c r="AJ483" s="53">
        <f t="shared" si="420"/>
        <v>0</v>
      </c>
      <c r="AK483" s="53">
        <f t="shared" si="421"/>
        <v>0</v>
      </c>
      <c r="AL483" s="53">
        <f t="shared" si="422"/>
        <v>0</v>
      </c>
      <c r="AM483" s="53">
        <f t="shared" si="423"/>
        <v>0</v>
      </c>
      <c r="AN483" s="53">
        <f t="shared" si="424"/>
        <v>0</v>
      </c>
      <c r="AO483" s="53">
        <f t="shared" si="425"/>
        <v>0</v>
      </c>
      <c r="AP483" s="53">
        <f t="shared" si="426"/>
        <v>0</v>
      </c>
      <c r="AQ483" s="53">
        <f t="shared" si="427"/>
        <v>0</v>
      </c>
      <c r="AR483" s="53">
        <f t="shared" si="428"/>
        <v>0</v>
      </c>
      <c r="AS483" s="53"/>
    </row>
    <row r="484" spans="1:45" s="52" customFormat="1" ht="15" x14ac:dyDescent="0.25">
      <c r="A484" s="52">
        <v>85</v>
      </c>
      <c r="B484" s="37" t="s">
        <v>50</v>
      </c>
      <c r="C484" s="37" t="s">
        <v>122</v>
      </c>
      <c r="D484" s="58">
        <v>3</v>
      </c>
      <c r="E484" s="53">
        <f t="shared" si="389"/>
        <v>0</v>
      </c>
      <c r="F484" s="53">
        <f t="shared" si="390"/>
        <v>0</v>
      </c>
      <c r="G484" s="53">
        <f t="shared" si="391"/>
        <v>0</v>
      </c>
      <c r="H484" s="53">
        <f t="shared" si="392"/>
        <v>0</v>
      </c>
      <c r="I484" s="53">
        <f t="shared" si="393"/>
        <v>0</v>
      </c>
      <c r="J484" s="53">
        <f t="shared" si="394"/>
        <v>0</v>
      </c>
      <c r="K484" s="53">
        <f t="shared" si="395"/>
        <v>0</v>
      </c>
      <c r="L484" s="53">
        <f t="shared" si="396"/>
        <v>0</v>
      </c>
      <c r="M484" s="53">
        <f t="shared" si="397"/>
        <v>0</v>
      </c>
      <c r="N484" s="53">
        <f t="shared" si="398"/>
        <v>0</v>
      </c>
      <c r="O484" s="53">
        <f t="shared" si="399"/>
        <v>0</v>
      </c>
      <c r="P484" s="53">
        <f t="shared" si="400"/>
        <v>0</v>
      </c>
      <c r="Q484" s="53">
        <f t="shared" si="401"/>
        <v>0</v>
      </c>
      <c r="R484" s="53">
        <f t="shared" si="402"/>
        <v>0</v>
      </c>
      <c r="S484" s="53">
        <f t="shared" si="403"/>
        <v>0</v>
      </c>
      <c r="T484" s="53">
        <f t="shared" si="404"/>
        <v>0</v>
      </c>
      <c r="U484" s="53">
        <f t="shared" si="405"/>
        <v>0</v>
      </c>
      <c r="V484" s="53">
        <f t="shared" si="406"/>
        <v>0</v>
      </c>
      <c r="W484" s="53">
        <f t="shared" si="407"/>
        <v>0</v>
      </c>
      <c r="X484" s="53">
        <f t="shared" si="408"/>
        <v>0</v>
      </c>
      <c r="Y484" s="53">
        <f t="shared" si="409"/>
        <v>0</v>
      </c>
      <c r="Z484" s="53">
        <f t="shared" si="410"/>
        <v>0</v>
      </c>
      <c r="AA484" s="53">
        <f t="shared" si="411"/>
        <v>0</v>
      </c>
      <c r="AB484" s="53">
        <f t="shared" si="412"/>
        <v>0</v>
      </c>
      <c r="AC484" s="53">
        <f t="shared" si="413"/>
        <v>0</v>
      </c>
      <c r="AD484" s="53">
        <f t="shared" si="414"/>
        <v>0</v>
      </c>
      <c r="AE484" s="53">
        <f t="shared" si="415"/>
        <v>0</v>
      </c>
      <c r="AF484" s="53">
        <f t="shared" si="416"/>
        <v>0</v>
      </c>
      <c r="AG484" s="53">
        <f t="shared" si="417"/>
        <v>0</v>
      </c>
      <c r="AH484" s="53">
        <f t="shared" si="418"/>
        <v>0</v>
      </c>
      <c r="AI484" s="53">
        <f t="shared" si="419"/>
        <v>0</v>
      </c>
      <c r="AJ484" s="53">
        <f t="shared" si="420"/>
        <v>0</v>
      </c>
      <c r="AK484" s="53">
        <f t="shared" si="421"/>
        <v>0</v>
      </c>
      <c r="AL484" s="53">
        <f t="shared" si="422"/>
        <v>0</v>
      </c>
      <c r="AM484" s="53">
        <f t="shared" si="423"/>
        <v>0</v>
      </c>
      <c r="AN484" s="53">
        <f t="shared" si="424"/>
        <v>0</v>
      </c>
      <c r="AO484" s="53">
        <f t="shared" si="425"/>
        <v>0</v>
      </c>
      <c r="AP484" s="53">
        <f t="shared" si="426"/>
        <v>0</v>
      </c>
      <c r="AQ484" s="53">
        <f t="shared" si="427"/>
        <v>0</v>
      </c>
      <c r="AR484" s="53">
        <f t="shared" si="428"/>
        <v>0</v>
      </c>
      <c r="AS484" s="53"/>
    </row>
    <row r="485" spans="1:45" s="52" customFormat="1" ht="15" x14ac:dyDescent="0.25">
      <c r="A485" s="52">
        <v>86</v>
      </c>
      <c r="B485" s="37" t="s">
        <v>59</v>
      </c>
      <c r="C485" s="37" t="s">
        <v>123</v>
      </c>
      <c r="D485" s="58">
        <v>3</v>
      </c>
      <c r="E485" s="53">
        <f t="shared" si="389"/>
        <v>0</v>
      </c>
      <c r="F485" s="53">
        <f t="shared" si="390"/>
        <v>0</v>
      </c>
      <c r="G485" s="53">
        <f t="shared" si="391"/>
        <v>0</v>
      </c>
      <c r="H485" s="53">
        <f t="shared" si="392"/>
        <v>0</v>
      </c>
      <c r="I485" s="53">
        <f t="shared" si="393"/>
        <v>0</v>
      </c>
      <c r="J485" s="53">
        <f t="shared" si="394"/>
        <v>0</v>
      </c>
      <c r="K485" s="53">
        <f t="shared" si="395"/>
        <v>0</v>
      </c>
      <c r="L485" s="53">
        <f t="shared" si="396"/>
        <v>0</v>
      </c>
      <c r="M485" s="53">
        <f t="shared" si="397"/>
        <v>0</v>
      </c>
      <c r="N485" s="53">
        <f t="shared" si="398"/>
        <v>0</v>
      </c>
      <c r="O485" s="53">
        <f t="shared" si="399"/>
        <v>0</v>
      </c>
      <c r="P485" s="53">
        <f t="shared" si="400"/>
        <v>0</v>
      </c>
      <c r="Q485" s="53">
        <f t="shared" si="401"/>
        <v>0</v>
      </c>
      <c r="R485" s="53">
        <f t="shared" si="402"/>
        <v>0</v>
      </c>
      <c r="S485" s="53">
        <f t="shared" si="403"/>
        <v>0</v>
      </c>
      <c r="T485" s="53">
        <f t="shared" si="404"/>
        <v>0</v>
      </c>
      <c r="U485" s="53">
        <f t="shared" si="405"/>
        <v>0</v>
      </c>
      <c r="V485" s="53">
        <f t="shared" si="406"/>
        <v>0</v>
      </c>
      <c r="W485" s="53">
        <f t="shared" si="407"/>
        <v>0</v>
      </c>
      <c r="X485" s="53">
        <f t="shared" si="408"/>
        <v>0</v>
      </c>
      <c r="Y485" s="53">
        <f t="shared" si="409"/>
        <v>0</v>
      </c>
      <c r="Z485" s="53">
        <f t="shared" si="410"/>
        <v>0</v>
      </c>
      <c r="AA485" s="53">
        <f t="shared" si="411"/>
        <v>0</v>
      </c>
      <c r="AB485" s="53">
        <f t="shared" si="412"/>
        <v>0</v>
      </c>
      <c r="AC485" s="53">
        <f t="shared" si="413"/>
        <v>0</v>
      </c>
      <c r="AD485" s="53">
        <f t="shared" si="414"/>
        <v>0</v>
      </c>
      <c r="AE485" s="53">
        <f t="shared" si="415"/>
        <v>0</v>
      </c>
      <c r="AF485" s="53">
        <f t="shared" si="416"/>
        <v>0</v>
      </c>
      <c r="AG485" s="53">
        <f t="shared" si="417"/>
        <v>0</v>
      </c>
      <c r="AH485" s="53">
        <f t="shared" si="418"/>
        <v>0</v>
      </c>
      <c r="AI485" s="53">
        <f t="shared" si="419"/>
        <v>0</v>
      </c>
      <c r="AJ485" s="53">
        <f t="shared" si="420"/>
        <v>0</v>
      </c>
      <c r="AK485" s="53">
        <f t="shared" si="421"/>
        <v>0</v>
      </c>
      <c r="AL485" s="53">
        <f t="shared" si="422"/>
        <v>0</v>
      </c>
      <c r="AM485" s="53">
        <f t="shared" si="423"/>
        <v>0</v>
      </c>
      <c r="AN485" s="53">
        <f t="shared" si="424"/>
        <v>0</v>
      </c>
      <c r="AO485" s="53">
        <f t="shared" si="425"/>
        <v>0</v>
      </c>
      <c r="AP485" s="53">
        <f t="shared" si="426"/>
        <v>0</v>
      </c>
      <c r="AQ485" s="53">
        <f t="shared" si="427"/>
        <v>0</v>
      </c>
      <c r="AR485" s="53">
        <f t="shared" si="428"/>
        <v>0</v>
      </c>
      <c r="AS485" s="53"/>
    </row>
    <row r="486" spans="1:45" s="52" customFormat="1" ht="15" x14ac:dyDescent="0.25">
      <c r="A486" s="52">
        <v>87</v>
      </c>
      <c r="B486" s="37" t="s">
        <v>48</v>
      </c>
      <c r="C486" s="37" t="s">
        <v>124</v>
      </c>
      <c r="D486" s="58">
        <v>3</v>
      </c>
      <c r="E486" s="53">
        <f t="shared" si="389"/>
        <v>0</v>
      </c>
      <c r="F486" s="53">
        <f t="shared" si="390"/>
        <v>0</v>
      </c>
      <c r="G486" s="53">
        <f t="shared" si="391"/>
        <v>0</v>
      </c>
      <c r="H486" s="53">
        <f t="shared" si="392"/>
        <v>0</v>
      </c>
      <c r="I486" s="53">
        <f t="shared" si="393"/>
        <v>0</v>
      </c>
      <c r="J486" s="53">
        <f t="shared" si="394"/>
        <v>0</v>
      </c>
      <c r="K486" s="53">
        <f t="shared" si="395"/>
        <v>0</v>
      </c>
      <c r="L486" s="53">
        <f t="shared" si="396"/>
        <v>0</v>
      </c>
      <c r="M486" s="53">
        <f t="shared" si="397"/>
        <v>0</v>
      </c>
      <c r="N486" s="53">
        <f t="shared" si="398"/>
        <v>0</v>
      </c>
      <c r="O486" s="53">
        <f t="shared" si="399"/>
        <v>0</v>
      </c>
      <c r="P486" s="53">
        <f t="shared" si="400"/>
        <v>0</v>
      </c>
      <c r="Q486" s="53">
        <f t="shared" si="401"/>
        <v>0</v>
      </c>
      <c r="R486" s="53">
        <f t="shared" si="402"/>
        <v>0</v>
      </c>
      <c r="S486" s="53">
        <f t="shared" si="403"/>
        <v>0</v>
      </c>
      <c r="T486" s="53">
        <f t="shared" si="404"/>
        <v>0</v>
      </c>
      <c r="U486" s="53">
        <f t="shared" si="405"/>
        <v>0</v>
      </c>
      <c r="V486" s="53">
        <f t="shared" si="406"/>
        <v>0</v>
      </c>
      <c r="W486" s="53">
        <f t="shared" si="407"/>
        <v>0</v>
      </c>
      <c r="X486" s="53">
        <f t="shared" si="408"/>
        <v>0</v>
      </c>
      <c r="Y486" s="53">
        <f t="shared" si="409"/>
        <v>0</v>
      </c>
      <c r="Z486" s="53">
        <f t="shared" si="410"/>
        <v>0</v>
      </c>
      <c r="AA486" s="53">
        <f t="shared" si="411"/>
        <v>0</v>
      </c>
      <c r="AB486" s="53">
        <f t="shared" si="412"/>
        <v>0</v>
      </c>
      <c r="AC486" s="53">
        <f t="shared" si="413"/>
        <v>0</v>
      </c>
      <c r="AD486" s="53">
        <f t="shared" si="414"/>
        <v>0</v>
      </c>
      <c r="AE486" s="53">
        <f t="shared" si="415"/>
        <v>0</v>
      </c>
      <c r="AF486" s="53">
        <f t="shared" si="416"/>
        <v>0</v>
      </c>
      <c r="AG486" s="53">
        <f t="shared" si="417"/>
        <v>0</v>
      </c>
      <c r="AH486" s="53">
        <f t="shared" si="418"/>
        <v>0</v>
      </c>
      <c r="AI486" s="53">
        <f t="shared" si="419"/>
        <v>0</v>
      </c>
      <c r="AJ486" s="53">
        <f t="shared" si="420"/>
        <v>0</v>
      </c>
      <c r="AK486" s="53">
        <f t="shared" si="421"/>
        <v>0</v>
      </c>
      <c r="AL486" s="53">
        <f t="shared" si="422"/>
        <v>0</v>
      </c>
      <c r="AM486" s="53">
        <f t="shared" si="423"/>
        <v>0</v>
      </c>
      <c r="AN486" s="53">
        <f t="shared" si="424"/>
        <v>0</v>
      </c>
      <c r="AO486" s="53">
        <f t="shared" si="425"/>
        <v>0</v>
      </c>
      <c r="AP486" s="53">
        <f t="shared" si="426"/>
        <v>0</v>
      </c>
      <c r="AQ486" s="53">
        <f t="shared" si="427"/>
        <v>0</v>
      </c>
      <c r="AR486" s="53">
        <f t="shared" si="428"/>
        <v>0</v>
      </c>
      <c r="AS486" s="53"/>
    </row>
    <row r="487" spans="1:45" s="52" customFormat="1" ht="15" x14ac:dyDescent="0.25">
      <c r="A487" s="52">
        <v>88</v>
      </c>
      <c r="B487" s="37" t="s">
        <v>59</v>
      </c>
      <c r="C487" s="37" t="s">
        <v>125</v>
      </c>
      <c r="D487" s="58">
        <v>3</v>
      </c>
      <c r="E487" s="53">
        <f t="shared" si="389"/>
        <v>0</v>
      </c>
      <c r="F487" s="53">
        <f t="shared" si="390"/>
        <v>0</v>
      </c>
      <c r="G487" s="53">
        <f t="shared" si="391"/>
        <v>0</v>
      </c>
      <c r="H487" s="53">
        <f t="shared" si="392"/>
        <v>0</v>
      </c>
      <c r="I487" s="53">
        <f t="shared" si="393"/>
        <v>0</v>
      </c>
      <c r="J487" s="53">
        <f t="shared" si="394"/>
        <v>0</v>
      </c>
      <c r="K487" s="53">
        <f t="shared" si="395"/>
        <v>0</v>
      </c>
      <c r="L487" s="53">
        <f t="shared" si="396"/>
        <v>0</v>
      </c>
      <c r="M487" s="53">
        <f t="shared" si="397"/>
        <v>0</v>
      </c>
      <c r="N487" s="53">
        <f t="shared" si="398"/>
        <v>0</v>
      </c>
      <c r="O487" s="53">
        <f t="shared" si="399"/>
        <v>0</v>
      </c>
      <c r="P487" s="53">
        <f t="shared" si="400"/>
        <v>0</v>
      </c>
      <c r="Q487" s="53">
        <f t="shared" si="401"/>
        <v>0</v>
      </c>
      <c r="R487" s="53">
        <f t="shared" si="402"/>
        <v>0</v>
      </c>
      <c r="S487" s="53">
        <f t="shared" si="403"/>
        <v>0</v>
      </c>
      <c r="T487" s="53">
        <f t="shared" si="404"/>
        <v>0</v>
      </c>
      <c r="U487" s="53">
        <f t="shared" si="405"/>
        <v>0</v>
      </c>
      <c r="V487" s="53">
        <f t="shared" si="406"/>
        <v>0</v>
      </c>
      <c r="W487" s="53">
        <f t="shared" si="407"/>
        <v>0</v>
      </c>
      <c r="X487" s="53">
        <f t="shared" si="408"/>
        <v>0</v>
      </c>
      <c r="Y487" s="53">
        <f t="shared" si="409"/>
        <v>0</v>
      </c>
      <c r="Z487" s="53">
        <f t="shared" si="410"/>
        <v>0</v>
      </c>
      <c r="AA487" s="53">
        <f t="shared" si="411"/>
        <v>0</v>
      </c>
      <c r="AB487" s="53">
        <f t="shared" si="412"/>
        <v>0</v>
      </c>
      <c r="AC487" s="53">
        <f t="shared" si="413"/>
        <v>0</v>
      </c>
      <c r="AD487" s="53">
        <f t="shared" si="414"/>
        <v>0</v>
      </c>
      <c r="AE487" s="53">
        <f t="shared" si="415"/>
        <v>0</v>
      </c>
      <c r="AF487" s="53">
        <f t="shared" si="416"/>
        <v>0</v>
      </c>
      <c r="AG487" s="53">
        <f t="shared" si="417"/>
        <v>0</v>
      </c>
      <c r="AH487" s="53">
        <f t="shared" si="418"/>
        <v>0</v>
      </c>
      <c r="AI487" s="53">
        <f t="shared" si="419"/>
        <v>0</v>
      </c>
      <c r="AJ487" s="53">
        <f t="shared" si="420"/>
        <v>0</v>
      </c>
      <c r="AK487" s="53">
        <f t="shared" si="421"/>
        <v>0</v>
      </c>
      <c r="AL487" s="53">
        <f t="shared" si="422"/>
        <v>0</v>
      </c>
      <c r="AM487" s="53">
        <f t="shared" si="423"/>
        <v>0</v>
      </c>
      <c r="AN487" s="53">
        <f t="shared" si="424"/>
        <v>0</v>
      </c>
      <c r="AO487" s="53">
        <f t="shared" si="425"/>
        <v>0</v>
      </c>
      <c r="AP487" s="53">
        <f t="shared" si="426"/>
        <v>0</v>
      </c>
      <c r="AQ487" s="53">
        <f t="shared" si="427"/>
        <v>0</v>
      </c>
      <c r="AR487" s="53">
        <f t="shared" si="428"/>
        <v>0</v>
      </c>
      <c r="AS487" s="53"/>
    </row>
    <row r="488" spans="1:45" s="52" customFormat="1" ht="15" x14ac:dyDescent="0.25">
      <c r="A488" s="52">
        <v>89</v>
      </c>
      <c r="B488" s="37" t="s">
        <v>59</v>
      </c>
      <c r="C488" s="37" t="s">
        <v>126</v>
      </c>
      <c r="D488" s="58">
        <v>3</v>
      </c>
      <c r="E488" s="53">
        <f t="shared" si="389"/>
        <v>0</v>
      </c>
      <c r="F488" s="53">
        <f t="shared" si="390"/>
        <v>0</v>
      </c>
      <c r="G488" s="53">
        <f t="shared" si="391"/>
        <v>0</v>
      </c>
      <c r="H488" s="53">
        <f t="shared" si="392"/>
        <v>0</v>
      </c>
      <c r="I488" s="53">
        <f t="shared" si="393"/>
        <v>0</v>
      </c>
      <c r="J488" s="53">
        <f t="shared" si="394"/>
        <v>0</v>
      </c>
      <c r="K488" s="53">
        <f t="shared" si="395"/>
        <v>0</v>
      </c>
      <c r="L488" s="53">
        <f t="shared" si="396"/>
        <v>0</v>
      </c>
      <c r="M488" s="53">
        <f t="shared" si="397"/>
        <v>0</v>
      </c>
      <c r="N488" s="53">
        <f t="shared" si="398"/>
        <v>0</v>
      </c>
      <c r="O488" s="53">
        <f t="shared" si="399"/>
        <v>0</v>
      </c>
      <c r="P488" s="53">
        <f t="shared" si="400"/>
        <v>0</v>
      </c>
      <c r="Q488" s="53">
        <f t="shared" si="401"/>
        <v>0</v>
      </c>
      <c r="R488" s="53">
        <f t="shared" si="402"/>
        <v>0</v>
      </c>
      <c r="S488" s="53">
        <f t="shared" si="403"/>
        <v>0</v>
      </c>
      <c r="T488" s="53">
        <f t="shared" si="404"/>
        <v>0</v>
      </c>
      <c r="U488" s="53">
        <f t="shared" si="405"/>
        <v>0</v>
      </c>
      <c r="V488" s="53">
        <f t="shared" si="406"/>
        <v>0</v>
      </c>
      <c r="W488" s="53">
        <f t="shared" si="407"/>
        <v>0</v>
      </c>
      <c r="X488" s="53">
        <f t="shared" si="408"/>
        <v>0</v>
      </c>
      <c r="Y488" s="53">
        <f t="shared" si="409"/>
        <v>0</v>
      </c>
      <c r="Z488" s="53">
        <f t="shared" si="410"/>
        <v>0</v>
      </c>
      <c r="AA488" s="53">
        <f t="shared" si="411"/>
        <v>0</v>
      </c>
      <c r="AB488" s="53">
        <f t="shared" si="412"/>
        <v>0</v>
      </c>
      <c r="AC488" s="53">
        <f t="shared" si="413"/>
        <v>0</v>
      </c>
      <c r="AD488" s="53">
        <f t="shared" si="414"/>
        <v>0</v>
      </c>
      <c r="AE488" s="53">
        <f t="shared" si="415"/>
        <v>0</v>
      </c>
      <c r="AF488" s="53">
        <f t="shared" si="416"/>
        <v>0</v>
      </c>
      <c r="AG488" s="53">
        <f t="shared" si="417"/>
        <v>0</v>
      </c>
      <c r="AH488" s="53">
        <f t="shared" si="418"/>
        <v>0</v>
      </c>
      <c r="AI488" s="53">
        <f t="shared" si="419"/>
        <v>0</v>
      </c>
      <c r="AJ488" s="53">
        <f t="shared" si="420"/>
        <v>0</v>
      </c>
      <c r="AK488" s="53">
        <f t="shared" si="421"/>
        <v>0</v>
      </c>
      <c r="AL488" s="53">
        <f t="shared" si="422"/>
        <v>0</v>
      </c>
      <c r="AM488" s="53">
        <f t="shared" si="423"/>
        <v>0</v>
      </c>
      <c r="AN488" s="53">
        <f t="shared" si="424"/>
        <v>0</v>
      </c>
      <c r="AO488" s="53">
        <f t="shared" si="425"/>
        <v>0</v>
      </c>
      <c r="AP488" s="53">
        <f t="shared" si="426"/>
        <v>0</v>
      </c>
      <c r="AQ488" s="53">
        <f t="shared" si="427"/>
        <v>0</v>
      </c>
      <c r="AR488" s="53">
        <f t="shared" si="428"/>
        <v>0</v>
      </c>
      <c r="AS488" s="53"/>
    </row>
    <row r="489" spans="1:45" s="52" customFormat="1" ht="15" x14ac:dyDescent="0.25">
      <c r="A489" s="52">
        <v>90</v>
      </c>
      <c r="B489" s="37" t="s">
        <v>48</v>
      </c>
      <c r="C489" s="37" t="s">
        <v>127</v>
      </c>
      <c r="D489" s="58">
        <v>3</v>
      </c>
      <c r="E489" s="53">
        <f t="shared" si="389"/>
        <v>0</v>
      </c>
      <c r="F489" s="53">
        <f t="shared" si="390"/>
        <v>0</v>
      </c>
      <c r="G489" s="53">
        <f t="shared" si="391"/>
        <v>0</v>
      </c>
      <c r="H489" s="53">
        <f t="shared" si="392"/>
        <v>0</v>
      </c>
      <c r="I489" s="53">
        <f t="shared" si="393"/>
        <v>0</v>
      </c>
      <c r="J489" s="53">
        <f t="shared" si="394"/>
        <v>0</v>
      </c>
      <c r="K489" s="53">
        <f t="shared" si="395"/>
        <v>0</v>
      </c>
      <c r="L489" s="53">
        <f t="shared" si="396"/>
        <v>0</v>
      </c>
      <c r="M489" s="53">
        <f t="shared" si="397"/>
        <v>0</v>
      </c>
      <c r="N489" s="53">
        <f t="shared" si="398"/>
        <v>0</v>
      </c>
      <c r="O489" s="53">
        <f t="shared" si="399"/>
        <v>0</v>
      </c>
      <c r="P489" s="53">
        <f t="shared" si="400"/>
        <v>0</v>
      </c>
      <c r="Q489" s="53">
        <f t="shared" si="401"/>
        <v>0</v>
      </c>
      <c r="R489" s="53">
        <f t="shared" si="402"/>
        <v>0</v>
      </c>
      <c r="S489" s="53">
        <f t="shared" si="403"/>
        <v>0</v>
      </c>
      <c r="T489" s="53">
        <f t="shared" si="404"/>
        <v>0</v>
      </c>
      <c r="U489" s="53">
        <f t="shared" si="405"/>
        <v>0</v>
      </c>
      <c r="V489" s="53">
        <f t="shared" si="406"/>
        <v>0</v>
      </c>
      <c r="W489" s="53">
        <f t="shared" si="407"/>
        <v>0</v>
      </c>
      <c r="X489" s="53">
        <f t="shared" si="408"/>
        <v>0</v>
      </c>
      <c r="Y489" s="53">
        <f t="shared" si="409"/>
        <v>0</v>
      </c>
      <c r="Z489" s="53">
        <f t="shared" si="410"/>
        <v>0</v>
      </c>
      <c r="AA489" s="53">
        <f t="shared" si="411"/>
        <v>0</v>
      </c>
      <c r="AB489" s="53">
        <f t="shared" si="412"/>
        <v>0</v>
      </c>
      <c r="AC489" s="53">
        <f t="shared" si="413"/>
        <v>0</v>
      </c>
      <c r="AD489" s="53">
        <f t="shared" si="414"/>
        <v>0</v>
      </c>
      <c r="AE489" s="53">
        <f t="shared" si="415"/>
        <v>0</v>
      </c>
      <c r="AF489" s="53">
        <f t="shared" si="416"/>
        <v>0</v>
      </c>
      <c r="AG489" s="53">
        <f t="shared" si="417"/>
        <v>0</v>
      </c>
      <c r="AH489" s="53">
        <f t="shared" si="418"/>
        <v>0</v>
      </c>
      <c r="AI489" s="53">
        <f t="shared" si="419"/>
        <v>0</v>
      </c>
      <c r="AJ489" s="53">
        <f t="shared" si="420"/>
        <v>0</v>
      </c>
      <c r="AK489" s="53">
        <f t="shared" si="421"/>
        <v>0</v>
      </c>
      <c r="AL489" s="53">
        <f t="shared" si="422"/>
        <v>0</v>
      </c>
      <c r="AM489" s="53">
        <f t="shared" si="423"/>
        <v>0</v>
      </c>
      <c r="AN489" s="53">
        <f t="shared" si="424"/>
        <v>0</v>
      </c>
      <c r="AO489" s="53">
        <f t="shared" si="425"/>
        <v>0</v>
      </c>
      <c r="AP489" s="53">
        <f t="shared" si="426"/>
        <v>0</v>
      </c>
      <c r="AQ489" s="53">
        <f t="shared" si="427"/>
        <v>0</v>
      </c>
      <c r="AR489" s="53">
        <f t="shared" si="428"/>
        <v>0</v>
      </c>
      <c r="AS489" s="53"/>
    </row>
    <row r="490" spans="1:45" s="52" customFormat="1" ht="15" x14ac:dyDescent="0.25">
      <c r="A490" s="52">
        <v>91</v>
      </c>
      <c r="B490" s="37" t="s">
        <v>48</v>
      </c>
      <c r="C490" s="37" t="s">
        <v>128</v>
      </c>
      <c r="D490" s="58">
        <v>3</v>
      </c>
      <c r="E490" s="53">
        <f t="shared" si="389"/>
        <v>0</v>
      </c>
      <c r="F490" s="53">
        <f t="shared" si="390"/>
        <v>0</v>
      </c>
      <c r="G490" s="53">
        <f t="shared" si="391"/>
        <v>0</v>
      </c>
      <c r="H490" s="53">
        <f t="shared" si="392"/>
        <v>0</v>
      </c>
      <c r="I490" s="53">
        <f t="shared" si="393"/>
        <v>0</v>
      </c>
      <c r="J490" s="53">
        <f t="shared" si="394"/>
        <v>0</v>
      </c>
      <c r="K490" s="53">
        <f t="shared" si="395"/>
        <v>0</v>
      </c>
      <c r="L490" s="53">
        <f t="shared" si="396"/>
        <v>0</v>
      </c>
      <c r="M490" s="53">
        <f t="shared" si="397"/>
        <v>0</v>
      </c>
      <c r="N490" s="53">
        <f t="shared" si="398"/>
        <v>0</v>
      </c>
      <c r="O490" s="53">
        <f t="shared" si="399"/>
        <v>0</v>
      </c>
      <c r="P490" s="53">
        <f t="shared" si="400"/>
        <v>0</v>
      </c>
      <c r="Q490" s="53">
        <f t="shared" si="401"/>
        <v>0</v>
      </c>
      <c r="R490" s="53">
        <f t="shared" si="402"/>
        <v>0</v>
      </c>
      <c r="S490" s="53">
        <f t="shared" si="403"/>
        <v>0</v>
      </c>
      <c r="T490" s="53">
        <f t="shared" si="404"/>
        <v>0</v>
      </c>
      <c r="U490" s="53">
        <f t="shared" si="405"/>
        <v>0</v>
      </c>
      <c r="V490" s="53">
        <f t="shared" si="406"/>
        <v>0</v>
      </c>
      <c r="W490" s="53">
        <f t="shared" si="407"/>
        <v>0</v>
      </c>
      <c r="X490" s="53">
        <f t="shared" si="408"/>
        <v>0</v>
      </c>
      <c r="Y490" s="53">
        <f t="shared" si="409"/>
        <v>0</v>
      </c>
      <c r="Z490" s="53">
        <f t="shared" si="410"/>
        <v>0</v>
      </c>
      <c r="AA490" s="53">
        <f t="shared" si="411"/>
        <v>0</v>
      </c>
      <c r="AB490" s="53">
        <f t="shared" si="412"/>
        <v>0</v>
      </c>
      <c r="AC490" s="53">
        <f t="shared" si="413"/>
        <v>0</v>
      </c>
      <c r="AD490" s="53">
        <f t="shared" si="414"/>
        <v>0</v>
      </c>
      <c r="AE490" s="53">
        <f t="shared" si="415"/>
        <v>0</v>
      </c>
      <c r="AF490" s="53">
        <f t="shared" si="416"/>
        <v>0</v>
      </c>
      <c r="AG490" s="53">
        <f t="shared" si="417"/>
        <v>0</v>
      </c>
      <c r="AH490" s="53">
        <f t="shared" si="418"/>
        <v>0</v>
      </c>
      <c r="AI490" s="53">
        <f t="shared" si="419"/>
        <v>0</v>
      </c>
      <c r="AJ490" s="53">
        <f t="shared" si="420"/>
        <v>0</v>
      </c>
      <c r="AK490" s="53">
        <f t="shared" si="421"/>
        <v>0</v>
      </c>
      <c r="AL490" s="53">
        <f t="shared" si="422"/>
        <v>0</v>
      </c>
      <c r="AM490" s="53">
        <f t="shared" si="423"/>
        <v>0</v>
      </c>
      <c r="AN490" s="53">
        <f t="shared" si="424"/>
        <v>0</v>
      </c>
      <c r="AO490" s="53">
        <f t="shared" si="425"/>
        <v>0</v>
      </c>
      <c r="AP490" s="53">
        <f t="shared" si="426"/>
        <v>0</v>
      </c>
      <c r="AQ490" s="53">
        <f t="shared" si="427"/>
        <v>0</v>
      </c>
      <c r="AR490" s="53">
        <f t="shared" si="428"/>
        <v>0</v>
      </c>
      <c r="AS490" s="53"/>
    </row>
    <row r="491" spans="1:45" s="52" customFormat="1" ht="15" x14ac:dyDescent="0.25">
      <c r="A491" s="52">
        <v>92</v>
      </c>
      <c r="B491" s="37" t="s">
        <v>47</v>
      </c>
      <c r="C491" s="37" t="s">
        <v>129</v>
      </c>
      <c r="D491" s="58">
        <v>3</v>
      </c>
      <c r="E491" s="53">
        <f t="shared" si="389"/>
        <v>0</v>
      </c>
      <c r="F491" s="53">
        <f t="shared" si="390"/>
        <v>0</v>
      </c>
      <c r="G491" s="53">
        <f t="shared" si="391"/>
        <v>0</v>
      </c>
      <c r="H491" s="53">
        <f t="shared" si="392"/>
        <v>0</v>
      </c>
      <c r="I491" s="53">
        <f t="shared" si="393"/>
        <v>0</v>
      </c>
      <c r="J491" s="53">
        <f t="shared" si="394"/>
        <v>0</v>
      </c>
      <c r="K491" s="53">
        <f t="shared" si="395"/>
        <v>0</v>
      </c>
      <c r="L491" s="53">
        <f t="shared" si="396"/>
        <v>0</v>
      </c>
      <c r="M491" s="53">
        <f t="shared" si="397"/>
        <v>0</v>
      </c>
      <c r="N491" s="53">
        <f t="shared" si="398"/>
        <v>0</v>
      </c>
      <c r="O491" s="53">
        <f t="shared" si="399"/>
        <v>0</v>
      </c>
      <c r="P491" s="53">
        <f t="shared" si="400"/>
        <v>0</v>
      </c>
      <c r="Q491" s="53">
        <f t="shared" si="401"/>
        <v>0</v>
      </c>
      <c r="R491" s="53">
        <f t="shared" si="402"/>
        <v>0</v>
      </c>
      <c r="S491" s="53">
        <f t="shared" si="403"/>
        <v>0</v>
      </c>
      <c r="T491" s="53">
        <f t="shared" si="404"/>
        <v>0</v>
      </c>
      <c r="U491" s="53">
        <f t="shared" si="405"/>
        <v>0</v>
      </c>
      <c r="V491" s="53">
        <f t="shared" si="406"/>
        <v>0</v>
      </c>
      <c r="W491" s="53">
        <f t="shared" si="407"/>
        <v>0</v>
      </c>
      <c r="X491" s="53">
        <f t="shared" si="408"/>
        <v>0</v>
      </c>
      <c r="Y491" s="53">
        <f t="shared" si="409"/>
        <v>0</v>
      </c>
      <c r="Z491" s="53">
        <f t="shared" si="410"/>
        <v>0</v>
      </c>
      <c r="AA491" s="53">
        <f t="shared" si="411"/>
        <v>0</v>
      </c>
      <c r="AB491" s="53">
        <f t="shared" si="412"/>
        <v>0</v>
      </c>
      <c r="AC491" s="53">
        <f t="shared" si="413"/>
        <v>0</v>
      </c>
      <c r="AD491" s="53">
        <f t="shared" si="414"/>
        <v>0</v>
      </c>
      <c r="AE491" s="53">
        <f t="shared" si="415"/>
        <v>0</v>
      </c>
      <c r="AF491" s="53">
        <f t="shared" si="416"/>
        <v>0</v>
      </c>
      <c r="AG491" s="53">
        <f t="shared" si="417"/>
        <v>0</v>
      </c>
      <c r="AH491" s="53">
        <f t="shared" si="418"/>
        <v>0</v>
      </c>
      <c r="AI491" s="53">
        <f t="shared" si="419"/>
        <v>0</v>
      </c>
      <c r="AJ491" s="53">
        <f t="shared" si="420"/>
        <v>0</v>
      </c>
      <c r="AK491" s="53">
        <f t="shared" si="421"/>
        <v>0</v>
      </c>
      <c r="AL491" s="53">
        <f t="shared" si="422"/>
        <v>0</v>
      </c>
      <c r="AM491" s="53">
        <f t="shared" si="423"/>
        <v>0</v>
      </c>
      <c r="AN491" s="53">
        <f t="shared" si="424"/>
        <v>0</v>
      </c>
      <c r="AO491" s="53">
        <f t="shared" si="425"/>
        <v>0</v>
      </c>
      <c r="AP491" s="53">
        <f t="shared" si="426"/>
        <v>0</v>
      </c>
      <c r="AQ491" s="53">
        <f t="shared" si="427"/>
        <v>0</v>
      </c>
      <c r="AR491" s="53">
        <f t="shared" si="428"/>
        <v>0</v>
      </c>
      <c r="AS491" s="53"/>
    </row>
    <row r="492" spans="1:45" s="52" customFormat="1" ht="15" x14ac:dyDescent="0.25">
      <c r="A492" s="52">
        <v>93</v>
      </c>
      <c r="B492" s="37" t="s">
        <v>47</v>
      </c>
      <c r="C492" s="37" t="s">
        <v>130</v>
      </c>
      <c r="D492" s="58">
        <v>3</v>
      </c>
      <c r="E492" s="53">
        <f t="shared" si="389"/>
        <v>0</v>
      </c>
      <c r="F492" s="53">
        <f t="shared" si="390"/>
        <v>0</v>
      </c>
      <c r="G492" s="53">
        <f t="shared" si="391"/>
        <v>0</v>
      </c>
      <c r="H492" s="53">
        <f t="shared" si="392"/>
        <v>0</v>
      </c>
      <c r="I492" s="53">
        <f t="shared" si="393"/>
        <v>0</v>
      </c>
      <c r="J492" s="53">
        <f t="shared" si="394"/>
        <v>0</v>
      </c>
      <c r="K492" s="53">
        <f t="shared" si="395"/>
        <v>0</v>
      </c>
      <c r="L492" s="53">
        <f t="shared" si="396"/>
        <v>0</v>
      </c>
      <c r="M492" s="53">
        <f t="shared" si="397"/>
        <v>0</v>
      </c>
      <c r="N492" s="53">
        <f t="shared" si="398"/>
        <v>0</v>
      </c>
      <c r="O492" s="53">
        <f t="shared" si="399"/>
        <v>0</v>
      </c>
      <c r="P492" s="53">
        <f t="shared" si="400"/>
        <v>0</v>
      </c>
      <c r="Q492" s="53">
        <f t="shared" si="401"/>
        <v>0</v>
      </c>
      <c r="R492" s="53">
        <f t="shared" si="402"/>
        <v>0</v>
      </c>
      <c r="S492" s="53">
        <f t="shared" si="403"/>
        <v>0</v>
      </c>
      <c r="T492" s="53">
        <f t="shared" si="404"/>
        <v>0</v>
      </c>
      <c r="U492" s="53">
        <f t="shared" si="405"/>
        <v>0</v>
      </c>
      <c r="V492" s="53">
        <f t="shared" si="406"/>
        <v>0</v>
      </c>
      <c r="W492" s="53">
        <f t="shared" si="407"/>
        <v>0</v>
      </c>
      <c r="X492" s="53">
        <f t="shared" si="408"/>
        <v>0</v>
      </c>
      <c r="Y492" s="53">
        <f t="shared" si="409"/>
        <v>0</v>
      </c>
      <c r="Z492" s="53">
        <f t="shared" si="410"/>
        <v>0</v>
      </c>
      <c r="AA492" s="53">
        <f t="shared" si="411"/>
        <v>0</v>
      </c>
      <c r="AB492" s="53">
        <f t="shared" si="412"/>
        <v>0</v>
      </c>
      <c r="AC492" s="53">
        <f t="shared" si="413"/>
        <v>0</v>
      </c>
      <c r="AD492" s="53">
        <f t="shared" si="414"/>
        <v>0</v>
      </c>
      <c r="AE492" s="53">
        <f t="shared" si="415"/>
        <v>0</v>
      </c>
      <c r="AF492" s="53">
        <f t="shared" si="416"/>
        <v>0</v>
      </c>
      <c r="AG492" s="53">
        <f t="shared" si="417"/>
        <v>0</v>
      </c>
      <c r="AH492" s="53">
        <f t="shared" si="418"/>
        <v>0</v>
      </c>
      <c r="AI492" s="53">
        <f t="shared" si="419"/>
        <v>0</v>
      </c>
      <c r="AJ492" s="53">
        <f t="shared" si="420"/>
        <v>0</v>
      </c>
      <c r="AK492" s="53">
        <f t="shared" si="421"/>
        <v>0</v>
      </c>
      <c r="AL492" s="53">
        <f t="shared" si="422"/>
        <v>0</v>
      </c>
      <c r="AM492" s="53">
        <f t="shared" si="423"/>
        <v>0</v>
      </c>
      <c r="AN492" s="53">
        <f t="shared" si="424"/>
        <v>0</v>
      </c>
      <c r="AO492" s="53">
        <f t="shared" si="425"/>
        <v>0</v>
      </c>
      <c r="AP492" s="53">
        <f t="shared" si="426"/>
        <v>0</v>
      </c>
      <c r="AQ492" s="53">
        <f t="shared" si="427"/>
        <v>0</v>
      </c>
      <c r="AR492" s="53">
        <f t="shared" si="428"/>
        <v>0</v>
      </c>
      <c r="AS492" s="53"/>
    </row>
    <row r="493" spans="1:45" s="52" customFormat="1" ht="15" x14ac:dyDescent="0.25">
      <c r="A493" s="52">
        <v>94</v>
      </c>
      <c r="B493" s="37" t="s">
        <v>48</v>
      </c>
      <c r="C493" s="37" t="s">
        <v>131</v>
      </c>
      <c r="D493" s="58">
        <v>3</v>
      </c>
      <c r="E493" s="53">
        <f t="shared" si="389"/>
        <v>0</v>
      </c>
      <c r="F493" s="53">
        <f t="shared" si="390"/>
        <v>0</v>
      </c>
      <c r="G493" s="53">
        <f t="shared" si="391"/>
        <v>0</v>
      </c>
      <c r="H493" s="53">
        <f t="shared" si="392"/>
        <v>0</v>
      </c>
      <c r="I493" s="53">
        <f t="shared" si="393"/>
        <v>0</v>
      </c>
      <c r="J493" s="53">
        <f t="shared" si="394"/>
        <v>0</v>
      </c>
      <c r="K493" s="53">
        <f t="shared" si="395"/>
        <v>0</v>
      </c>
      <c r="L493" s="53">
        <f t="shared" si="396"/>
        <v>0</v>
      </c>
      <c r="M493" s="53">
        <f t="shared" si="397"/>
        <v>0</v>
      </c>
      <c r="N493" s="53">
        <f t="shared" si="398"/>
        <v>0</v>
      </c>
      <c r="O493" s="53">
        <f t="shared" si="399"/>
        <v>0</v>
      </c>
      <c r="P493" s="53">
        <f t="shared" si="400"/>
        <v>0</v>
      </c>
      <c r="Q493" s="53">
        <f t="shared" si="401"/>
        <v>0</v>
      </c>
      <c r="R493" s="53">
        <f t="shared" si="402"/>
        <v>0</v>
      </c>
      <c r="S493" s="53">
        <f t="shared" si="403"/>
        <v>0</v>
      </c>
      <c r="T493" s="53">
        <f t="shared" si="404"/>
        <v>0</v>
      </c>
      <c r="U493" s="53">
        <f t="shared" si="405"/>
        <v>0</v>
      </c>
      <c r="V493" s="53">
        <f t="shared" si="406"/>
        <v>0</v>
      </c>
      <c r="W493" s="53">
        <f t="shared" si="407"/>
        <v>0</v>
      </c>
      <c r="X493" s="53">
        <f t="shared" si="408"/>
        <v>0</v>
      </c>
      <c r="Y493" s="53">
        <f t="shared" si="409"/>
        <v>0</v>
      </c>
      <c r="Z493" s="53">
        <f t="shared" si="410"/>
        <v>0</v>
      </c>
      <c r="AA493" s="53">
        <f t="shared" si="411"/>
        <v>0</v>
      </c>
      <c r="AB493" s="53">
        <f t="shared" si="412"/>
        <v>0</v>
      </c>
      <c r="AC493" s="53">
        <f t="shared" si="413"/>
        <v>0</v>
      </c>
      <c r="AD493" s="53">
        <f t="shared" si="414"/>
        <v>0</v>
      </c>
      <c r="AE493" s="53">
        <f t="shared" si="415"/>
        <v>0</v>
      </c>
      <c r="AF493" s="53">
        <f t="shared" si="416"/>
        <v>0</v>
      </c>
      <c r="AG493" s="53">
        <f t="shared" si="417"/>
        <v>0</v>
      </c>
      <c r="AH493" s="53">
        <f t="shared" si="418"/>
        <v>0</v>
      </c>
      <c r="AI493" s="53">
        <f t="shared" si="419"/>
        <v>0</v>
      </c>
      <c r="AJ493" s="53">
        <f t="shared" si="420"/>
        <v>0</v>
      </c>
      <c r="AK493" s="53">
        <f t="shared" si="421"/>
        <v>0</v>
      </c>
      <c r="AL493" s="53">
        <f t="shared" si="422"/>
        <v>0</v>
      </c>
      <c r="AM493" s="53">
        <f t="shared" si="423"/>
        <v>0</v>
      </c>
      <c r="AN493" s="53">
        <f t="shared" si="424"/>
        <v>0</v>
      </c>
      <c r="AO493" s="53">
        <f t="shared" si="425"/>
        <v>0</v>
      </c>
      <c r="AP493" s="53">
        <f t="shared" si="426"/>
        <v>0</v>
      </c>
      <c r="AQ493" s="53">
        <f t="shared" si="427"/>
        <v>0</v>
      </c>
      <c r="AR493" s="53">
        <f t="shared" si="428"/>
        <v>0</v>
      </c>
      <c r="AS493" s="53"/>
    </row>
    <row r="494" spans="1:45" s="52" customFormat="1" ht="15" x14ac:dyDescent="0.25">
      <c r="A494" s="52">
        <v>95</v>
      </c>
      <c r="B494" s="37" t="s">
        <v>50</v>
      </c>
      <c r="C494" s="37" t="s">
        <v>132</v>
      </c>
      <c r="D494" s="58">
        <v>3</v>
      </c>
      <c r="E494" s="53">
        <f t="shared" si="389"/>
        <v>0</v>
      </c>
      <c r="F494" s="53">
        <f t="shared" si="390"/>
        <v>0</v>
      </c>
      <c r="G494" s="53">
        <f t="shared" si="391"/>
        <v>0</v>
      </c>
      <c r="H494" s="53">
        <f t="shared" si="392"/>
        <v>0</v>
      </c>
      <c r="I494" s="53">
        <f t="shared" si="393"/>
        <v>0</v>
      </c>
      <c r="J494" s="53">
        <f t="shared" si="394"/>
        <v>0</v>
      </c>
      <c r="K494" s="53">
        <f t="shared" si="395"/>
        <v>0</v>
      </c>
      <c r="L494" s="53">
        <f t="shared" si="396"/>
        <v>0</v>
      </c>
      <c r="M494" s="53">
        <f t="shared" si="397"/>
        <v>0</v>
      </c>
      <c r="N494" s="53">
        <f t="shared" si="398"/>
        <v>0</v>
      </c>
      <c r="O494" s="53">
        <f t="shared" si="399"/>
        <v>0</v>
      </c>
      <c r="P494" s="53">
        <f t="shared" si="400"/>
        <v>0</v>
      </c>
      <c r="Q494" s="53">
        <f t="shared" si="401"/>
        <v>0</v>
      </c>
      <c r="R494" s="53">
        <f t="shared" si="402"/>
        <v>0</v>
      </c>
      <c r="S494" s="53">
        <f t="shared" si="403"/>
        <v>0</v>
      </c>
      <c r="T494" s="53">
        <f t="shared" si="404"/>
        <v>0</v>
      </c>
      <c r="U494" s="53">
        <f t="shared" si="405"/>
        <v>0</v>
      </c>
      <c r="V494" s="53">
        <f t="shared" si="406"/>
        <v>0</v>
      </c>
      <c r="W494" s="53">
        <f t="shared" si="407"/>
        <v>0</v>
      </c>
      <c r="X494" s="53">
        <f t="shared" si="408"/>
        <v>0</v>
      </c>
      <c r="Y494" s="53">
        <f t="shared" si="409"/>
        <v>0</v>
      </c>
      <c r="Z494" s="53">
        <f t="shared" si="410"/>
        <v>0</v>
      </c>
      <c r="AA494" s="53">
        <f t="shared" si="411"/>
        <v>0</v>
      </c>
      <c r="AB494" s="53">
        <f t="shared" si="412"/>
        <v>0</v>
      </c>
      <c r="AC494" s="53">
        <f t="shared" si="413"/>
        <v>0</v>
      </c>
      <c r="AD494" s="53">
        <f t="shared" si="414"/>
        <v>0</v>
      </c>
      <c r="AE494" s="53">
        <f t="shared" si="415"/>
        <v>0</v>
      </c>
      <c r="AF494" s="53">
        <f t="shared" si="416"/>
        <v>0</v>
      </c>
      <c r="AG494" s="53">
        <f t="shared" si="417"/>
        <v>0</v>
      </c>
      <c r="AH494" s="53">
        <f t="shared" si="418"/>
        <v>0</v>
      </c>
      <c r="AI494" s="53">
        <f t="shared" si="419"/>
        <v>0</v>
      </c>
      <c r="AJ494" s="53">
        <f t="shared" si="420"/>
        <v>0</v>
      </c>
      <c r="AK494" s="53">
        <f t="shared" si="421"/>
        <v>0</v>
      </c>
      <c r="AL494" s="53">
        <f t="shared" si="422"/>
        <v>0</v>
      </c>
      <c r="AM494" s="53">
        <f t="shared" si="423"/>
        <v>0</v>
      </c>
      <c r="AN494" s="53">
        <f t="shared" si="424"/>
        <v>0</v>
      </c>
      <c r="AO494" s="53">
        <f t="shared" si="425"/>
        <v>0</v>
      </c>
      <c r="AP494" s="53">
        <f t="shared" si="426"/>
        <v>0</v>
      </c>
      <c r="AQ494" s="53">
        <f t="shared" si="427"/>
        <v>0</v>
      </c>
      <c r="AR494" s="53">
        <f t="shared" si="428"/>
        <v>0</v>
      </c>
      <c r="AS494" s="53"/>
    </row>
    <row r="495" spans="1:45" s="52" customFormat="1" ht="15" x14ac:dyDescent="0.25">
      <c r="A495" s="52">
        <v>96</v>
      </c>
      <c r="B495" s="37" t="s">
        <v>59</v>
      </c>
      <c r="C495" s="60" t="s">
        <v>133</v>
      </c>
      <c r="D495" s="58">
        <v>3</v>
      </c>
      <c r="E495" s="53">
        <f t="shared" si="389"/>
        <v>0</v>
      </c>
      <c r="F495" s="53">
        <f t="shared" si="390"/>
        <v>0</v>
      </c>
      <c r="G495" s="53">
        <f t="shared" si="391"/>
        <v>0</v>
      </c>
      <c r="H495" s="53">
        <f t="shared" si="392"/>
        <v>0</v>
      </c>
      <c r="I495" s="53">
        <f t="shared" si="393"/>
        <v>0</v>
      </c>
      <c r="J495" s="53">
        <f t="shared" si="394"/>
        <v>0</v>
      </c>
      <c r="K495" s="53">
        <f t="shared" si="395"/>
        <v>0</v>
      </c>
      <c r="L495" s="53">
        <f t="shared" si="396"/>
        <v>0</v>
      </c>
      <c r="M495" s="53">
        <f t="shared" si="397"/>
        <v>0</v>
      </c>
      <c r="N495" s="53">
        <f t="shared" si="398"/>
        <v>0</v>
      </c>
      <c r="O495" s="53">
        <f t="shared" si="399"/>
        <v>0</v>
      </c>
      <c r="P495" s="53">
        <f t="shared" si="400"/>
        <v>0</v>
      </c>
      <c r="Q495" s="53">
        <f t="shared" si="401"/>
        <v>0</v>
      </c>
      <c r="R495" s="53">
        <f t="shared" si="402"/>
        <v>0</v>
      </c>
      <c r="S495" s="53">
        <f t="shared" si="403"/>
        <v>0</v>
      </c>
      <c r="T495" s="53">
        <f t="shared" si="404"/>
        <v>0</v>
      </c>
      <c r="U495" s="53">
        <f t="shared" si="405"/>
        <v>0</v>
      </c>
      <c r="V495" s="53">
        <f t="shared" si="406"/>
        <v>0</v>
      </c>
      <c r="W495" s="53">
        <f t="shared" si="407"/>
        <v>0</v>
      </c>
      <c r="X495" s="53">
        <f t="shared" si="408"/>
        <v>0</v>
      </c>
      <c r="Y495" s="53">
        <f t="shared" si="409"/>
        <v>0</v>
      </c>
      <c r="Z495" s="53">
        <f t="shared" si="410"/>
        <v>0</v>
      </c>
      <c r="AA495" s="53">
        <f t="shared" si="411"/>
        <v>0</v>
      </c>
      <c r="AB495" s="53">
        <f t="shared" si="412"/>
        <v>0</v>
      </c>
      <c r="AC495" s="53">
        <f t="shared" si="413"/>
        <v>0</v>
      </c>
      <c r="AD495" s="53">
        <f t="shared" si="414"/>
        <v>0</v>
      </c>
      <c r="AE495" s="53">
        <f t="shared" si="415"/>
        <v>0</v>
      </c>
      <c r="AF495" s="53">
        <f t="shared" si="416"/>
        <v>0</v>
      </c>
      <c r="AG495" s="53">
        <f t="shared" si="417"/>
        <v>0</v>
      </c>
      <c r="AH495" s="53">
        <f t="shared" si="418"/>
        <v>0</v>
      </c>
      <c r="AI495" s="53">
        <f t="shared" si="419"/>
        <v>0</v>
      </c>
      <c r="AJ495" s="53">
        <f t="shared" si="420"/>
        <v>0</v>
      </c>
      <c r="AK495" s="53">
        <f t="shared" si="421"/>
        <v>0</v>
      </c>
      <c r="AL495" s="53">
        <f t="shared" si="422"/>
        <v>0</v>
      </c>
      <c r="AM495" s="53">
        <f t="shared" si="423"/>
        <v>0</v>
      </c>
      <c r="AN495" s="53">
        <f t="shared" si="424"/>
        <v>0</v>
      </c>
      <c r="AO495" s="53">
        <f t="shared" si="425"/>
        <v>0</v>
      </c>
      <c r="AP495" s="53">
        <f t="shared" si="426"/>
        <v>0</v>
      </c>
      <c r="AQ495" s="53">
        <f t="shared" si="427"/>
        <v>0</v>
      </c>
      <c r="AR495" s="53">
        <f t="shared" si="428"/>
        <v>0</v>
      </c>
      <c r="AS495" s="53"/>
    </row>
    <row r="496" spans="1:45" s="52" customFormat="1" ht="15" x14ac:dyDescent="0.25">
      <c r="A496" s="52">
        <v>97</v>
      </c>
      <c r="B496" s="37" t="s">
        <v>47</v>
      </c>
      <c r="C496" s="37" t="s">
        <v>134</v>
      </c>
      <c r="D496" s="58">
        <v>3</v>
      </c>
      <c r="E496" s="53">
        <f t="shared" si="389"/>
        <v>0</v>
      </c>
      <c r="F496" s="53">
        <f t="shared" si="390"/>
        <v>0</v>
      </c>
      <c r="G496" s="53">
        <f t="shared" si="391"/>
        <v>0</v>
      </c>
      <c r="H496" s="53">
        <f t="shared" si="392"/>
        <v>0</v>
      </c>
      <c r="I496" s="53">
        <f t="shared" si="393"/>
        <v>0</v>
      </c>
      <c r="J496" s="53">
        <f t="shared" si="394"/>
        <v>0</v>
      </c>
      <c r="K496" s="53">
        <f t="shared" si="395"/>
        <v>0</v>
      </c>
      <c r="L496" s="53">
        <f t="shared" si="396"/>
        <v>0</v>
      </c>
      <c r="M496" s="53">
        <f t="shared" si="397"/>
        <v>0</v>
      </c>
      <c r="N496" s="53">
        <f t="shared" si="398"/>
        <v>0</v>
      </c>
      <c r="O496" s="53">
        <f t="shared" si="399"/>
        <v>0</v>
      </c>
      <c r="P496" s="53">
        <f t="shared" si="400"/>
        <v>0</v>
      </c>
      <c r="Q496" s="53">
        <f t="shared" si="401"/>
        <v>0</v>
      </c>
      <c r="R496" s="53">
        <f t="shared" si="402"/>
        <v>0</v>
      </c>
      <c r="S496" s="53">
        <f t="shared" si="403"/>
        <v>0</v>
      </c>
      <c r="T496" s="53">
        <f t="shared" si="404"/>
        <v>0</v>
      </c>
      <c r="U496" s="53">
        <f t="shared" si="405"/>
        <v>0</v>
      </c>
      <c r="V496" s="53">
        <f t="shared" si="406"/>
        <v>0</v>
      </c>
      <c r="W496" s="53">
        <f t="shared" si="407"/>
        <v>0</v>
      </c>
      <c r="X496" s="53">
        <f t="shared" si="408"/>
        <v>0</v>
      </c>
      <c r="Y496" s="53">
        <f t="shared" si="409"/>
        <v>0</v>
      </c>
      <c r="Z496" s="53">
        <f t="shared" si="410"/>
        <v>0</v>
      </c>
      <c r="AA496" s="53">
        <f t="shared" si="411"/>
        <v>0</v>
      </c>
      <c r="AB496" s="53">
        <f t="shared" si="412"/>
        <v>0</v>
      </c>
      <c r="AC496" s="53">
        <f t="shared" si="413"/>
        <v>0</v>
      </c>
      <c r="AD496" s="53">
        <f t="shared" si="414"/>
        <v>0</v>
      </c>
      <c r="AE496" s="53">
        <f t="shared" si="415"/>
        <v>0</v>
      </c>
      <c r="AF496" s="53">
        <f t="shared" si="416"/>
        <v>0</v>
      </c>
      <c r="AG496" s="53">
        <f t="shared" si="417"/>
        <v>0</v>
      </c>
      <c r="AH496" s="53">
        <f t="shared" si="418"/>
        <v>0</v>
      </c>
      <c r="AI496" s="53">
        <f t="shared" si="419"/>
        <v>0</v>
      </c>
      <c r="AJ496" s="53">
        <f t="shared" si="420"/>
        <v>0</v>
      </c>
      <c r="AK496" s="53">
        <f t="shared" si="421"/>
        <v>0</v>
      </c>
      <c r="AL496" s="53">
        <f t="shared" si="422"/>
        <v>0</v>
      </c>
      <c r="AM496" s="53">
        <f t="shared" si="423"/>
        <v>0</v>
      </c>
      <c r="AN496" s="53">
        <f t="shared" si="424"/>
        <v>0</v>
      </c>
      <c r="AO496" s="53">
        <f t="shared" si="425"/>
        <v>0</v>
      </c>
      <c r="AP496" s="53">
        <f t="shared" si="426"/>
        <v>0</v>
      </c>
      <c r="AQ496" s="53">
        <f t="shared" si="427"/>
        <v>0</v>
      </c>
      <c r="AR496" s="53">
        <f t="shared" si="428"/>
        <v>0</v>
      </c>
      <c r="AS496" s="53"/>
    </row>
    <row r="497" spans="1:45" s="52" customFormat="1" ht="15" x14ac:dyDescent="0.25">
      <c r="A497" s="52">
        <v>98</v>
      </c>
      <c r="B497" s="37" t="s">
        <v>48</v>
      </c>
      <c r="C497" s="37" t="s">
        <v>135</v>
      </c>
      <c r="D497" s="58">
        <v>3</v>
      </c>
      <c r="E497" s="53">
        <f t="shared" si="389"/>
        <v>0</v>
      </c>
      <c r="F497" s="53">
        <f t="shared" si="390"/>
        <v>0</v>
      </c>
      <c r="G497" s="53">
        <f t="shared" si="391"/>
        <v>0</v>
      </c>
      <c r="H497" s="53">
        <f t="shared" si="392"/>
        <v>0</v>
      </c>
      <c r="I497" s="53">
        <f t="shared" si="393"/>
        <v>0</v>
      </c>
      <c r="J497" s="53">
        <f t="shared" si="394"/>
        <v>0</v>
      </c>
      <c r="K497" s="53">
        <f t="shared" si="395"/>
        <v>0</v>
      </c>
      <c r="L497" s="53">
        <f t="shared" si="396"/>
        <v>0</v>
      </c>
      <c r="M497" s="53">
        <f t="shared" si="397"/>
        <v>0</v>
      </c>
      <c r="N497" s="53">
        <f t="shared" si="398"/>
        <v>0</v>
      </c>
      <c r="O497" s="53">
        <f t="shared" si="399"/>
        <v>0</v>
      </c>
      <c r="P497" s="53">
        <f t="shared" si="400"/>
        <v>0</v>
      </c>
      <c r="Q497" s="53">
        <f t="shared" si="401"/>
        <v>0</v>
      </c>
      <c r="R497" s="53">
        <f t="shared" si="402"/>
        <v>0</v>
      </c>
      <c r="S497" s="53">
        <f t="shared" si="403"/>
        <v>0</v>
      </c>
      <c r="T497" s="53">
        <f t="shared" si="404"/>
        <v>0</v>
      </c>
      <c r="U497" s="53">
        <f t="shared" si="405"/>
        <v>0</v>
      </c>
      <c r="V497" s="53">
        <f t="shared" si="406"/>
        <v>0</v>
      </c>
      <c r="W497" s="53">
        <f t="shared" si="407"/>
        <v>0</v>
      </c>
      <c r="X497" s="53">
        <f t="shared" si="408"/>
        <v>0</v>
      </c>
      <c r="Y497" s="53">
        <f t="shared" si="409"/>
        <v>0</v>
      </c>
      <c r="Z497" s="53">
        <f t="shared" si="410"/>
        <v>0</v>
      </c>
      <c r="AA497" s="53">
        <f t="shared" si="411"/>
        <v>0</v>
      </c>
      <c r="AB497" s="53">
        <f t="shared" si="412"/>
        <v>0</v>
      </c>
      <c r="AC497" s="53">
        <f t="shared" si="413"/>
        <v>0</v>
      </c>
      <c r="AD497" s="53">
        <f t="shared" si="414"/>
        <v>0</v>
      </c>
      <c r="AE497" s="53">
        <f t="shared" si="415"/>
        <v>0</v>
      </c>
      <c r="AF497" s="53">
        <f t="shared" si="416"/>
        <v>0</v>
      </c>
      <c r="AG497" s="53">
        <f t="shared" si="417"/>
        <v>0</v>
      </c>
      <c r="AH497" s="53">
        <f t="shared" si="418"/>
        <v>0</v>
      </c>
      <c r="AI497" s="53">
        <f t="shared" si="419"/>
        <v>0</v>
      </c>
      <c r="AJ497" s="53">
        <f t="shared" si="420"/>
        <v>0</v>
      </c>
      <c r="AK497" s="53">
        <f t="shared" si="421"/>
        <v>0</v>
      </c>
      <c r="AL497" s="53">
        <f t="shared" si="422"/>
        <v>0</v>
      </c>
      <c r="AM497" s="53">
        <f t="shared" si="423"/>
        <v>0</v>
      </c>
      <c r="AN497" s="53">
        <f t="shared" si="424"/>
        <v>0</v>
      </c>
      <c r="AO497" s="53">
        <f t="shared" si="425"/>
        <v>0</v>
      </c>
      <c r="AP497" s="53">
        <f t="shared" si="426"/>
        <v>0</v>
      </c>
      <c r="AQ497" s="53">
        <f t="shared" si="427"/>
        <v>0</v>
      </c>
      <c r="AR497" s="53">
        <f t="shared" si="428"/>
        <v>0</v>
      </c>
      <c r="AS497" s="53"/>
    </row>
    <row r="498" spans="1:45" s="52" customFormat="1" ht="15" x14ac:dyDescent="0.25">
      <c r="A498" s="52">
        <v>99</v>
      </c>
      <c r="B498" s="37" t="s">
        <v>47</v>
      </c>
      <c r="C498" s="37" t="s">
        <v>136</v>
      </c>
      <c r="D498" s="58">
        <v>3</v>
      </c>
      <c r="E498" s="53">
        <f t="shared" si="389"/>
        <v>0</v>
      </c>
      <c r="F498" s="53">
        <f t="shared" si="390"/>
        <v>0</v>
      </c>
      <c r="G498" s="53">
        <f t="shared" si="391"/>
        <v>0</v>
      </c>
      <c r="H498" s="53">
        <f t="shared" si="392"/>
        <v>0</v>
      </c>
      <c r="I498" s="53">
        <f t="shared" si="393"/>
        <v>0</v>
      </c>
      <c r="J498" s="53">
        <f t="shared" si="394"/>
        <v>0</v>
      </c>
      <c r="K498" s="53">
        <f t="shared" si="395"/>
        <v>0</v>
      </c>
      <c r="L498" s="53">
        <f t="shared" si="396"/>
        <v>0</v>
      </c>
      <c r="M498" s="53">
        <f t="shared" si="397"/>
        <v>0</v>
      </c>
      <c r="N498" s="53">
        <f t="shared" si="398"/>
        <v>0</v>
      </c>
      <c r="O498" s="53">
        <f t="shared" si="399"/>
        <v>0</v>
      </c>
      <c r="P498" s="53">
        <f t="shared" si="400"/>
        <v>0</v>
      </c>
      <c r="Q498" s="53">
        <f t="shared" si="401"/>
        <v>0</v>
      </c>
      <c r="R498" s="53">
        <f t="shared" si="402"/>
        <v>0</v>
      </c>
      <c r="S498" s="53">
        <f t="shared" si="403"/>
        <v>0</v>
      </c>
      <c r="T498" s="53">
        <f t="shared" si="404"/>
        <v>0</v>
      </c>
      <c r="U498" s="53">
        <f t="shared" si="405"/>
        <v>0</v>
      </c>
      <c r="V498" s="53">
        <f t="shared" si="406"/>
        <v>0</v>
      </c>
      <c r="W498" s="53">
        <f t="shared" si="407"/>
        <v>0</v>
      </c>
      <c r="X498" s="53">
        <f t="shared" si="408"/>
        <v>0</v>
      </c>
      <c r="Y498" s="53">
        <f t="shared" si="409"/>
        <v>0</v>
      </c>
      <c r="Z498" s="53">
        <f t="shared" si="410"/>
        <v>0</v>
      </c>
      <c r="AA498" s="53">
        <f t="shared" si="411"/>
        <v>0</v>
      </c>
      <c r="AB498" s="53">
        <f t="shared" si="412"/>
        <v>0</v>
      </c>
      <c r="AC498" s="53">
        <f t="shared" si="413"/>
        <v>0</v>
      </c>
      <c r="AD498" s="53">
        <f t="shared" si="414"/>
        <v>0</v>
      </c>
      <c r="AE498" s="53">
        <f t="shared" si="415"/>
        <v>0</v>
      </c>
      <c r="AF498" s="53">
        <f t="shared" si="416"/>
        <v>0</v>
      </c>
      <c r="AG498" s="53">
        <f t="shared" si="417"/>
        <v>0</v>
      </c>
      <c r="AH498" s="53">
        <f t="shared" si="418"/>
        <v>0</v>
      </c>
      <c r="AI498" s="53">
        <f t="shared" si="419"/>
        <v>0</v>
      </c>
      <c r="AJ498" s="53">
        <f t="shared" si="420"/>
        <v>0</v>
      </c>
      <c r="AK498" s="53">
        <f t="shared" si="421"/>
        <v>0</v>
      </c>
      <c r="AL498" s="53">
        <f t="shared" si="422"/>
        <v>0</v>
      </c>
      <c r="AM498" s="53">
        <f t="shared" si="423"/>
        <v>0</v>
      </c>
      <c r="AN498" s="53">
        <f t="shared" si="424"/>
        <v>0</v>
      </c>
      <c r="AO498" s="53">
        <f t="shared" si="425"/>
        <v>0</v>
      </c>
      <c r="AP498" s="53">
        <f t="shared" si="426"/>
        <v>0</v>
      </c>
      <c r="AQ498" s="53">
        <f t="shared" si="427"/>
        <v>0</v>
      </c>
      <c r="AR498" s="53">
        <f t="shared" si="428"/>
        <v>0</v>
      </c>
      <c r="AS498" s="53"/>
    </row>
    <row r="499" spans="1:45" s="52" customFormat="1" ht="15" x14ac:dyDescent="0.25">
      <c r="A499" s="52">
        <v>100</v>
      </c>
      <c r="B499" s="37" t="s">
        <v>48</v>
      </c>
      <c r="C499" s="37" t="s">
        <v>137</v>
      </c>
      <c r="D499" s="58">
        <v>3</v>
      </c>
      <c r="E499" s="53">
        <f t="shared" si="389"/>
        <v>0</v>
      </c>
      <c r="F499" s="53">
        <f t="shared" si="390"/>
        <v>0</v>
      </c>
      <c r="G499" s="53">
        <f t="shared" si="391"/>
        <v>0</v>
      </c>
      <c r="H499" s="53">
        <f t="shared" si="392"/>
        <v>0</v>
      </c>
      <c r="I499" s="53">
        <f t="shared" si="393"/>
        <v>0</v>
      </c>
      <c r="J499" s="53">
        <f t="shared" si="394"/>
        <v>0</v>
      </c>
      <c r="K499" s="53">
        <f t="shared" si="395"/>
        <v>0</v>
      </c>
      <c r="L499" s="53">
        <f t="shared" si="396"/>
        <v>0</v>
      </c>
      <c r="M499" s="53">
        <f t="shared" si="397"/>
        <v>0</v>
      </c>
      <c r="N499" s="53">
        <f t="shared" si="398"/>
        <v>0</v>
      </c>
      <c r="O499" s="53">
        <f t="shared" si="399"/>
        <v>0</v>
      </c>
      <c r="P499" s="53">
        <f t="shared" si="400"/>
        <v>0</v>
      </c>
      <c r="Q499" s="53">
        <f t="shared" si="401"/>
        <v>0</v>
      </c>
      <c r="R499" s="53">
        <f t="shared" si="402"/>
        <v>0</v>
      </c>
      <c r="S499" s="53">
        <f t="shared" si="403"/>
        <v>0</v>
      </c>
      <c r="T499" s="53">
        <f t="shared" si="404"/>
        <v>0</v>
      </c>
      <c r="U499" s="53">
        <f t="shared" si="405"/>
        <v>0</v>
      </c>
      <c r="V499" s="53">
        <f t="shared" si="406"/>
        <v>0</v>
      </c>
      <c r="W499" s="53">
        <f t="shared" si="407"/>
        <v>0</v>
      </c>
      <c r="X499" s="53">
        <f t="shared" si="408"/>
        <v>0</v>
      </c>
      <c r="Y499" s="53">
        <f t="shared" si="409"/>
        <v>0</v>
      </c>
      <c r="Z499" s="53">
        <f t="shared" si="410"/>
        <v>0</v>
      </c>
      <c r="AA499" s="53">
        <f t="shared" si="411"/>
        <v>0</v>
      </c>
      <c r="AB499" s="53">
        <f t="shared" si="412"/>
        <v>0</v>
      </c>
      <c r="AC499" s="53">
        <f t="shared" si="413"/>
        <v>0</v>
      </c>
      <c r="AD499" s="53">
        <f t="shared" si="414"/>
        <v>0</v>
      </c>
      <c r="AE499" s="53">
        <f t="shared" si="415"/>
        <v>0</v>
      </c>
      <c r="AF499" s="53">
        <f t="shared" si="416"/>
        <v>0</v>
      </c>
      <c r="AG499" s="53">
        <f t="shared" si="417"/>
        <v>0</v>
      </c>
      <c r="AH499" s="53">
        <f t="shared" si="418"/>
        <v>0</v>
      </c>
      <c r="AI499" s="53">
        <f t="shared" si="419"/>
        <v>0</v>
      </c>
      <c r="AJ499" s="53">
        <f t="shared" si="420"/>
        <v>0</v>
      </c>
      <c r="AK499" s="53">
        <f t="shared" si="421"/>
        <v>0</v>
      </c>
      <c r="AL499" s="53">
        <f t="shared" si="422"/>
        <v>0</v>
      </c>
      <c r="AM499" s="53">
        <f t="shared" si="423"/>
        <v>0</v>
      </c>
      <c r="AN499" s="53">
        <f t="shared" si="424"/>
        <v>0</v>
      </c>
      <c r="AO499" s="53">
        <f t="shared" si="425"/>
        <v>0</v>
      </c>
      <c r="AP499" s="53">
        <f t="shared" si="426"/>
        <v>0</v>
      </c>
      <c r="AQ499" s="53">
        <f t="shared" si="427"/>
        <v>0</v>
      </c>
      <c r="AR499" s="53">
        <f t="shared" si="428"/>
        <v>0</v>
      </c>
      <c r="AS499" s="53"/>
    </row>
    <row r="500" spans="1:45" s="52" customFormat="1" ht="15" x14ac:dyDescent="0.25">
      <c r="A500" s="52">
        <v>101</v>
      </c>
      <c r="B500" s="37" t="s">
        <v>50</v>
      </c>
      <c r="C500" s="37" t="s">
        <v>138</v>
      </c>
      <c r="D500" s="58">
        <v>3</v>
      </c>
      <c r="E500" s="53">
        <f t="shared" si="389"/>
        <v>0</v>
      </c>
      <c r="F500" s="53">
        <f t="shared" si="390"/>
        <v>0</v>
      </c>
      <c r="G500" s="53">
        <f t="shared" si="391"/>
        <v>0</v>
      </c>
      <c r="H500" s="53">
        <f t="shared" si="392"/>
        <v>0</v>
      </c>
      <c r="I500" s="53">
        <f t="shared" si="393"/>
        <v>0</v>
      </c>
      <c r="J500" s="53">
        <f t="shared" si="394"/>
        <v>0</v>
      </c>
      <c r="K500" s="53">
        <f t="shared" si="395"/>
        <v>0</v>
      </c>
      <c r="L500" s="53">
        <f t="shared" si="396"/>
        <v>0</v>
      </c>
      <c r="M500" s="53">
        <f t="shared" si="397"/>
        <v>0</v>
      </c>
      <c r="N500" s="53">
        <f t="shared" si="398"/>
        <v>0</v>
      </c>
      <c r="O500" s="53">
        <f t="shared" si="399"/>
        <v>0</v>
      </c>
      <c r="P500" s="53">
        <f t="shared" si="400"/>
        <v>0</v>
      </c>
      <c r="Q500" s="53">
        <f t="shared" si="401"/>
        <v>0</v>
      </c>
      <c r="R500" s="53">
        <f t="shared" si="402"/>
        <v>0</v>
      </c>
      <c r="S500" s="53">
        <f t="shared" si="403"/>
        <v>0</v>
      </c>
      <c r="T500" s="53">
        <f t="shared" si="404"/>
        <v>0</v>
      </c>
      <c r="U500" s="53">
        <f t="shared" si="405"/>
        <v>0</v>
      </c>
      <c r="V500" s="53">
        <f t="shared" si="406"/>
        <v>0</v>
      </c>
      <c r="W500" s="53">
        <f t="shared" si="407"/>
        <v>0</v>
      </c>
      <c r="X500" s="53">
        <f t="shared" si="408"/>
        <v>0</v>
      </c>
      <c r="Y500" s="53">
        <f t="shared" si="409"/>
        <v>0</v>
      </c>
      <c r="Z500" s="53">
        <f t="shared" si="410"/>
        <v>0</v>
      </c>
      <c r="AA500" s="53">
        <f t="shared" si="411"/>
        <v>0</v>
      </c>
      <c r="AB500" s="53">
        <f t="shared" si="412"/>
        <v>0</v>
      </c>
      <c r="AC500" s="53">
        <f t="shared" si="413"/>
        <v>0</v>
      </c>
      <c r="AD500" s="53">
        <f t="shared" si="414"/>
        <v>0</v>
      </c>
      <c r="AE500" s="53">
        <f t="shared" si="415"/>
        <v>0</v>
      </c>
      <c r="AF500" s="53">
        <f t="shared" si="416"/>
        <v>0</v>
      </c>
      <c r="AG500" s="53">
        <f t="shared" si="417"/>
        <v>0</v>
      </c>
      <c r="AH500" s="53">
        <f t="shared" si="418"/>
        <v>0</v>
      </c>
      <c r="AI500" s="53">
        <f t="shared" si="419"/>
        <v>0</v>
      </c>
      <c r="AJ500" s="53">
        <f t="shared" si="420"/>
        <v>0</v>
      </c>
      <c r="AK500" s="53">
        <f t="shared" si="421"/>
        <v>0</v>
      </c>
      <c r="AL500" s="53">
        <f t="shared" si="422"/>
        <v>0</v>
      </c>
      <c r="AM500" s="53">
        <f t="shared" si="423"/>
        <v>0</v>
      </c>
      <c r="AN500" s="53">
        <f t="shared" si="424"/>
        <v>0</v>
      </c>
      <c r="AO500" s="53">
        <f t="shared" si="425"/>
        <v>0</v>
      </c>
      <c r="AP500" s="53">
        <f t="shared" si="426"/>
        <v>0</v>
      </c>
      <c r="AQ500" s="53">
        <f t="shared" si="427"/>
        <v>0</v>
      </c>
      <c r="AR500" s="53">
        <f t="shared" si="428"/>
        <v>0</v>
      </c>
      <c r="AS500" s="53"/>
    </row>
    <row r="501" spans="1:45" s="52" customFormat="1" ht="15" x14ac:dyDescent="0.25">
      <c r="A501" s="52">
        <v>102</v>
      </c>
      <c r="B501" s="37" t="s">
        <v>59</v>
      </c>
      <c r="C501" s="37" t="s">
        <v>139</v>
      </c>
      <c r="D501" s="58">
        <v>3</v>
      </c>
      <c r="E501" s="53">
        <f t="shared" si="389"/>
        <v>0</v>
      </c>
      <c r="F501" s="53">
        <f t="shared" si="390"/>
        <v>0</v>
      </c>
      <c r="G501" s="53">
        <f t="shared" si="391"/>
        <v>0</v>
      </c>
      <c r="H501" s="53">
        <f t="shared" si="392"/>
        <v>0</v>
      </c>
      <c r="I501" s="53">
        <f t="shared" si="393"/>
        <v>0</v>
      </c>
      <c r="J501" s="53">
        <f t="shared" si="394"/>
        <v>0</v>
      </c>
      <c r="K501" s="53">
        <f t="shared" si="395"/>
        <v>0</v>
      </c>
      <c r="L501" s="53">
        <f t="shared" si="396"/>
        <v>0</v>
      </c>
      <c r="M501" s="53">
        <f t="shared" si="397"/>
        <v>0</v>
      </c>
      <c r="N501" s="53">
        <f t="shared" si="398"/>
        <v>0</v>
      </c>
      <c r="O501" s="53">
        <f t="shared" si="399"/>
        <v>0</v>
      </c>
      <c r="P501" s="53">
        <f t="shared" si="400"/>
        <v>0</v>
      </c>
      <c r="Q501" s="53">
        <f t="shared" si="401"/>
        <v>0</v>
      </c>
      <c r="R501" s="53">
        <f t="shared" si="402"/>
        <v>0</v>
      </c>
      <c r="S501" s="53">
        <f t="shared" si="403"/>
        <v>0</v>
      </c>
      <c r="T501" s="53">
        <f t="shared" si="404"/>
        <v>0</v>
      </c>
      <c r="U501" s="53">
        <f t="shared" si="405"/>
        <v>0</v>
      </c>
      <c r="V501" s="53">
        <f t="shared" si="406"/>
        <v>0</v>
      </c>
      <c r="W501" s="53">
        <f t="shared" si="407"/>
        <v>0</v>
      </c>
      <c r="X501" s="53">
        <f t="shared" si="408"/>
        <v>0</v>
      </c>
      <c r="Y501" s="53">
        <f t="shared" si="409"/>
        <v>0</v>
      </c>
      <c r="Z501" s="53">
        <f t="shared" si="410"/>
        <v>0</v>
      </c>
      <c r="AA501" s="53">
        <f t="shared" si="411"/>
        <v>0</v>
      </c>
      <c r="AB501" s="53">
        <f t="shared" si="412"/>
        <v>0</v>
      </c>
      <c r="AC501" s="53">
        <f t="shared" si="413"/>
        <v>0</v>
      </c>
      <c r="AD501" s="53">
        <f t="shared" si="414"/>
        <v>0</v>
      </c>
      <c r="AE501" s="53">
        <f t="shared" si="415"/>
        <v>0</v>
      </c>
      <c r="AF501" s="53">
        <f t="shared" si="416"/>
        <v>0</v>
      </c>
      <c r="AG501" s="53">
        <f t="shared" si="417"/>
        <v>0</v>
      </c>
      <c r="AH501" s="53">
        <f t="shared" si="418"/>
        <v>0</v>
      </c>
      <c r="AI501" s="53">
        <f t="shared" si="419"/>
        <v>0</v>
      </c>
      <c r="AJ501" s="53">
        <f t="shared" si="420"/>
        <v>0</v>
      </c>
      <c r="AK501" s="53">
        <f t="shared" si="421"/>
        <v>0</v>
      </c>
      <c r="AL501" s="53">
        <f t="shared" si="422"/>
        <v>0</v>
      </c>
      <c r="AM501" s="53">
        <f t="shared" si="423"/>
        <v>0</v>
      </c>
      <c r="AN501" s="53">
        <f t="shared" si="424"/>
        <v>0</v>
      </c>
      <c r="AO501" s="53">
        <f t="shared" si="425"/>
        <v>0</v>
      </c>
      <c r="AP501" s="53">
        <f t="shared" si="426"/>
        <v>0</v>
      </c>
      <c r="AQ501" s="53">
        <f t="shared" si="427"/>
        <v>0</v>
      </c>
      <c r="AR501" s="53">
        <f t="shared" si="428"/>
        <v>0</v>
      </c>
      <c r="AS501" s="53"/>
    </row>
    <row r="502" spans="1:45" s="52" customFormat="1" ht="15" x14ac:dyDescent="0.25">
      <c r="A502" s="52">
        <v>103</v>
      </c>
      <c r="B502" s="37" t="s">
        <v>50</v>
      </c>
      <c r="C502" s="37" t="s">
        <v>140</v>
      </c>
      <c r="D502" s="58">
        <v>3</v>
      </c>
      <c r="E502" s="53">
        <f t="shared" si="389"/>
        <v>0</v>
      </c>
      <c r="F502" s="53">
        <f t="shared" si="390"/>
        <v>0</v>
      </c>
      <c r="G502" s="53">
        <f t="shared" si="391"/>
        <v>0</v>
      </c>
      <c r="H502" s="53">
        <f t="shared" si="392"/>
        <v>0</v>
      </c>
      <c r="I502" s="53">
        <f t="shared" si="393"/>
        <v>0</v>
      </c>
      <c r="J502" s="53">
        <f t="shared" si="394"/>
        <v>0</v>
      </c>
      <c r="K502" s="53">
        <f t="shared" si="395"/>
        <v>0</v>
      </c>
      <c r="L502" s="53">
        <f t="shared" si="396"/>
        <v>0</v>
      </c>
      <c r="M502" s="53">
        <f t="shared" si="397"/>
        <v>0</v>
      </c>
      <c r="N502" s="53">
        <f t="shared" si="398"/>
        <v>0</v>
      </c>
      <c r="O502" s="53">
        <f t="shared" si="399"/>
        <v>0</v>
      </c>
      <c r="P502" s="53">
        <f t="shared" si="400"/>
        <v>0</v>
      </c>
      <c r="Q502" s="53">
        <f t="shared" si="401"/>
        <v>0</v>
      </c>
      <c r="R502" s="53">
        <f t="shared" si="402"/>
        <v>0</v>
      </c>
      <c r="S502" s="53">
        <f t="shared" si="403"/>
        <v>0</v>
      </c>
      <c r="T502" s="53">
        <f t="shared" si="404"/>
        <v>0</v>
      </c>
      <c r="U502" s="53">
        <f t="shared" si="405"/>
        <v>0</v>
      </c>
      <c r="V502" s="53">
        <f t="shared" si="406"/>
        <v>0</v>
      </c>
      <c r="W502" s="53">
        <f t="shared" si="407"/>
        <v>0</v>
      </c>
      <c r="X502" s="53">
        <f t="shared" si="408"/>
        <v>0</v>
      </c>
      <c r="Y502" s="53">
        <f t="shared" si="409"/>
        <v>0</v>
      </c>
      <c r="Z502" s="53">
        <f t="shared" si="410"/>
        <v>0</v>
      </c>
      <c r="AA502" s="53">
        <f t="shared" si="411"/>
        <v>0</v>
      </c>
      <c r="AB502" s="53">
        <f t="shared" si="412"/>
        <v>0</v>
      </c>
      <c r="AC502" s="53">
        <f t="shared" si="413"/>
        <v>0</v>
      </c>
      <c r="AD502" s="53">
        <f t="shared" si="414"/>
        <v>0</v>
      </c>
      <c r="AE502" s="53">
        <f t="shared" si="415"/>
        <v>0</v>
      </c>
      <c r="AF502" s="53">
        <f t="shared" si="416"/>
        <v>0</v>
      </c>
      <c r="AG502" s="53">
        <f t="shared" si="417"/>
        <v>0</v>
      </c>
      <c r="AH502" s="53">
        <f t="shared" si="418"/>
        <v>0</v>
      </c>
      <c r="AI502" s="53">
        <f t="shared" si="419"/>
        <v>0</v>
      </c>
      <c r="AJ502" s="53">
        <f t="shared" si="420"/>
        <v>0</v>
      </c>
      <c r="AK502" s="53">
        <f t="shared" si="421"/>
        <v>0</v>
      </c>
      <c r="AL502" s="53">
        <f t="shared" si="422"/>
        <v>0</v>
      </c>
      <c r="AM502" s="53">
        <f t="shared" si="423"/>
        <v>0</v>
      </c>
      <c r="AN502" s="53">
        <f t="shared" si="424"/>
        <v>0</v>
      </c>
      <c r="AO502" s="53">
        <f t="shared" si="425"/>
        <v>0</v>
      </c>
      <c r="AP502" s="53">
        <f t="shared" si="426"/>
        <v>0</v>
      </c>
      <c r="AQ502" s="53">
        <f t="shared" si="427"/>
        <v>0</v>
      </c>
      <c r="AR502" s="53">
        <f t="shared" si="428"/>
        <v>0</v>
      </c>
      <c r="AS502" s="53"/>
    </row>
    <row r="503" spans="1:45" s="52" customFormat="1" ht="15" x14ac:dyDescent="0.25">
      <c r="A503" s="52">
        <v>104</v>
      </c>
      <c r="B503" s="37" t="s">
        <v>50</v>
      </c>
      <c r="C503" s="37" t="s">
        <v>118</v>
      </c>
      <c r="D503" s="58">
        <v>3</v>
      </c>
      <c r="E503" s="53">
        <f t="shared" si="389"/>
        <v>0</v>
      </c>
      <c r="F503" s="53">
        <f t="shared" si="390"/>
        <v>0</v>
      </c>
      <c r="G503" s="53">
        <f t="shared" si="391"/>
        <v>0</v>
      </c>
      <c r="H503" s="53">
        <f t="shared" si="392"/>
        <v>0</v>
      </c>
      <c r="I503" s="53">
        <f t="shared" si="393"/>
        <v>0</v>
      </c>
      <c r="J503" s="53">
        <f t="shared" si="394"/>
        <v>0</v>
      </c>
      <c r="K503" s="53">
        <f t="shared" si="395"/>
        <v>0</v>
      </c>
      <c r="L503" s="53">
        <f t="shared" si="396"/>
        <v>0</v>
      </c>
      <c r="M503" s="53">
        <f t="shared" si="397"/>
        <v>0</v>
      </c>
      <c r="N503" s="53">
        <f t="shared" si="398"/>
        <v>0</v>
      </c>
      <c r="O503" s="53">
        <f t="shared" si="399"/>
        <v>0</v>
      </c>
      <c r="P503" s="53">
        <f t="shared" si="400"/>
        <v>0</v>
      </c>
      <c r="Q503" s="53">
        <f t="shared" si="401"/>
        <v>0</v>
      </c>
      <c r="R503" s="53">
        <f t="shared" si="402"/>
        <v>0</v>
      </c>
      <c r="S503" s="53">
        <f t="shared" si="403"/>
        <v>0</v>
      </c>
      <c r="T503" s="53">
        <f t="shared" si="404"/>
        <v>0</v>
      </c>
      <c r="U503" s="53">
        <f t="shared" si="405"/>
        <v>0</v>
      </c>
      <c r="V503" s="53">
        <f t="shared" si="406"/>
        <v>0</v>
      </c>
      <c r="W503" s="53">
        <f t="shared" si="407"/>
        <v>0</v>
      </c>
      <c r="X503" s="53">
        <f t="shared" si="408"/>
        <v>0</v>
      </c>
      <c r="Y503" s="53">
        <f t="shared" si="409"/>
        <v>0</v>
      </c>
      <c r="Z503" s="53">
        <f t="shared" si="410"/>
        <v>0</v>
      </c>
      <c r="AA503" s="53">
        <f t="shared" si="411"/>
        <v>0</v>
      </c>
      <c r="AB503" s="53">
        <f t="shared" si="412"/>
        <v>0</v>
      </c>
      <c r="AC503" s="53">
        <f t="shared" si="413"/>
        <v>0</v>
      </c>
      <c r="AD503" s="53">
        <f t="shared" si="414"/>
        <v>0</v>
      </c>
      <c r="AE503" s="53">
        <f t="shared" si="415"/>
        <v>0</v>
      </c>
      <c r="AF503" s="53">
        <f t="shared" si="416"/>
        <v>0</v>
      </c>
      <c r="AG503" s="53">
        <f t="shared" si="417"/>
        <v>0</v>
      </c>
      <c r="AH503" s="53">
        <f t="shared" si="418"/>
        <v>0</v>
      </c>
      <c r="AI503" s="53">
        <f t="shared" si="419"/>
        <v>0</v>
      </c>
      <c r="AJ503" s="53">
        <f t="shared" si="420"/>
        <v>0</v>
      </c>
      <c r="AK503" s="53">
        <f t="shared" si="421"/>
        <v>0</v>
      </c>
      <c r="AL503" s="53">
        <f t="shared" si="422"/>
        <v>0</v>
      </c>
      <c r="AM503" s="53">
        <f t="shared" si="423"/>
        <v>0</v>
      </c>
      <c r="AN503" s="53">
        <f t="shared" si="424"/>
        <v>0</v>
      </c>
      <c r="AO503" s="53">
        <f t="shared" si="425"/>
        <v>0</v>
      </c>
      <c r="AP503" s="53">
        <f t="shared" si="426"/>
        <v>0</v>
      </c>
      <c r="AQ503" s="53">
        <f t="shared" si="427"/>
        <v>0</v>
      </c>
      <c r="AR503" s="53">
        <f t="shared" si="428"/>
        <v>0</v>
      </c>
      <c r="AS503" s="53"/>
    </row>
    <row r="504" spans="1:45" s="52" customFormat="1" ht="15" x14ac:dyDescent="0.25">
      <c r="A504" s="52">
        <v>105</v>
      </c>
      <c r="B504" s="37" t="s">
        <v>59</v>
      </c>
      <c r="C504" s="37" t="s">
        <v>141</v>
      </c>
      <c r="D504" s="58">
        <v>3</v>
      </c>
      <c r="E504" s="53">
        <f t="shared" si="389"/>
        <v>0</v>
      </c>
      <c r="F504" s="53">
        <f t="shared" si="390"/>
        <v>0</v>
      </c>
      <c r="G504" s="53">
        <f t="shared" si="391"/>
        <v>0</v>
      </c>
      <c r="H504" s="53">
        <f t="shared" si="392"/>
        <v>0</v>
      </c>
      <c r="I504" s="53">
        <f t="shared" si="393"/>
        <v>0</v>
      </c>
      <c r="J504" s="53">
        <f t="shared" si="394"/>
        <v>0</v>
      </c>
      <c r="K504" s="53">
        <f t="shared" si="395"/>
        <v>0</v>
      </c>
      <c r="L504" s="53">
        <f t="shared" si="396"/>
        <v>0</v>
      </c>
      <c r="M504" s="53">
        <f t="shared" si="397"/>
        <v>0</v>
      </c>
      <c r="N504" s="53">
        <f t="shared" si="398"/>
        <v>0</v>
      </c>
      <c r="O504" s="53">
        <f t="shared" si="399"/>
        <v>0</v>
      </c>
      <c r="P504" s="53">
        <f t="shared" si="400"/>
        <v>0</v>
      </c>
      <c r="Q504" s="53">
        <f t="shared" si="401"/>
        <v>0</v>
      </c>
      <c r="R504" s="53">
        <f t="shared" si="402"/>
        <v>0</v>
      </c>
      <c r="S504" s="53">
        <f t="shared" si="403"/>
        <v>0</v>
      </c>
      <c r="T504" s="53">
        <f t="shared" si="404"/>
        <v>0</v>
      </c>
      <c r="U504" s="53">
        <f t="shared" si="405"/>
        <v>0</v>
      </c>
      <c r="V504" s="53">
        <f t="shared" si="406"/>
        <v>0</v>
      </c>
      <c r="W504" s="53">
        <f t="shared" si="407"/>
        <v>0</v>
      </c>
      <c r="X504" s="53">
        <f t="shared" si="408"/>
        <v>0</v>
      </c>
      <c r="Y504" s="53">
        <f t="shared" si="409"/>
        <v>0</v>
      </c>
      <c r="Z504" s="53">
        <f t="shared" si="410"/>
        <v>0</v>
      </c>
      <c r="AA504" s="53">
        <f t="shared" si="411"/>
        <v>0</v>
      </c>
      <c r="AB504" s="53">
        <f t="shared" si="412"/>
        <v>0</v>
      </c>
      <c r="AC504" s="53">
        <f t="shared" si="413"/>
        <v>0</v>
      </c>
      <c r="AD504" s="53">
        <f t="shared" si="414"/>
        <v>0</v>
      </c>
      <c r="AE504" s="53">
        <f t="shared" si="415"/>
        <v>0</v>
      </c>
      <c r="AF504" s="53">
        <f t="shared" si="416"/>
        <v>0</v>
      </c>
      <c r="AG504" s="53">
        <f t="shared" si="417"/>
        <v>0</v>
      </c>
      <c r="AH504" s="53">
        <f t="shared" si="418"/>
        <v>0</v>
      </c>
      <c r="AI504" s="53">
        <f t="shared" si="419"/>
        <v>0</v>
      </c>
      <c r="AJ504" s="53">
        <f t="shared" si="420"/>
        <v>0</v>
      </c>
      <c r="AK504" s="53">
        <f t="shared" si="421"/>
        <v>0</v>
      </c>
      <c r="AL504" s="53">
        <f t="shared" si="422"/>
        <v>0</v>
      </c>
      <c r="AM504" s="53">
        <f t="shared" si="423"/>
        <v>0</v>
      </c>
      <c r="AN504" s="53">
        <f t="shared" si="424"/>
        <v>0</v>
      </c>
      <c r="AO504" s="53">
        <f t="shared" si="425"/>
        <v>0</v>
      </c>
      <c r="AP504" s="53">
        <f t="shared" si="426"/>
        <v>0</v>
      </c>
      <c r="AQ504" s="53">
        <f t="shared" si="427"/>
        <v>0</v>
      </c>
      <c r="AR504" s="53">
        <f t="shared" si="428"/>
        <v>0</v>
      </c>
      <c r="AS504" s="53"/>
    </row>
    <row r="505" spans="1:45" s="52" customFormat="1" ht="15" x14ac:dyDescent="0.25">
      <c r="A505" s="52">
        <v>106</v>
      </c>
      <c r="B505" s="37" t="s">
        <v>50</v>
      </c>
      <c r="C505" s="37" t="s">
        <v>142</v>
      </c>
      <c r="D505" s="58">
        <v>3</v>
      </c>
      <c r="E505" s="53">
        <f t="shared" si="389"/>
        <v>0</v>
      </c>
      <c r="F505" s="53">
        <f t="shared" si="390"/>
        <v>0</v>
      </c>
      <c r="G505" s="53">
        <f t="shared" si="391"/>
        <v>0</v>
      </c>
      <c r="H505" s="53">
        <f t="shared" si="392"/>
        <v>0</v>
      </c>
      <c r="I505" s="53">
        <f t="shared" si="393"/>
        <v>0</v>
      </c>
      <c r="J505" s="53">
        <f t="shared" si="394"/>
        <v>0</v>
      </c>
      <c r="K505" s="53">
        <f t="shared" si="395"/>
        <v>0</v>
      </c>
      <c r="L505" s="53">
        <f t="shared" si="396"/>
        <v>0</v>
      </c>
      <c r="M505" s="53">
        <f t="shared" si="397"/>
        <v>0</v>
      </c>
      <c r="N505" s="53">
        <f t="shared" si="398"/>
        <v>0</v>
      </c>
      <c r="O505" s="53">
        <f t="shared" si="399"/>
        <v>0</v>
      </c>
      <c r="P505" s="53">
        <f t="shared" si="400"/>
        <v>0</v>
      </c>
      <c r="Q505" s="53">
        <f t="shared" si="401"/>
        <v>0</v>
      </c>
      <c r="R505" s="53">
        <f t="shared" si="402"/>
        <v>0</v>
      </c>
      <c r="S505" s="53">
        <f t="shared" si="403"/>
        <v>0</v>
      </c>
      <c r="T505" s="53">
        <f t="shared" si="404"/>
        <v>0</v>
      </c>
      <c r="U505" s="53">
        <f t="shared" si="405"/>
        <v>0</v>
      </c>
      <c r="V505" s="53">
        <f t="shared" si="406"/>
        <v>0</v>
      </c>
      <c r="W505" s="53">
        <f t="shared" si="407"/>
        <v>0</v>
      </c>
      <c r="X505" s="53">
        <f t="shared" si="408"/>
        <v>0</v>
      </c>
      <c r="Y505" s="53">
        <f t="shared" si="409"/>
        <v>0</v>
      </c>
      <c r="Z505" s="53">
        <f t="shared" si="410"/>
        <v>0</v>
      </c>
      <c r="AA505" s="53">
        <f t="shared" si="411"/>
        <v>0</v>
      </c>
      <c r="AB505" s="53">
        <f t="shared" si="412"/>
        <v>0</v>
      </c>
      <c r="AC505" s="53">
        <f t="shared" si="413"/>
        <v>0</v>
      </c>
      <c r="AD505" s="53">
        <f t="shared" si="414"/>
        <v>0</v>
      </c>
      <c r="AE505" s="53">
        <f t="shared" si="415"/>
        <v>0</v>
      </c>
      <c r="AF505" s="53">
        <f t="shared" si="416"/>
        <v>0</v>
      </c>
      <c r="AG505" s="53">
        <f t="shared" si="417"/>
        <v>0</v>
      </c>
      <c r="AH505" s="53">
        <f t="shared" si="418"/>
        <v>0</v>
      </c>
      <c r="AI505" s="53">
        <f t="shared" si="419"/>
        <v>0</v>
      </c>
      <c r="AJ505" s="53">
        <f t="shared" si="420"/>
        <v>0</v>
      </c>
      <c r="AK505" s="53">
        <f t="shared" si="421"/>
        <v>0</v>
      </c>
      <c r="AL505" s="53">
        <f t="shared" si="422"/>
        <v>0</v>
      </c>
      <c r="AM505" s="53">
        <f t="shared" si="423"/>
        <v>0</v>
      </c>
      <c r="AN505" s="53">
        <f t="shared" si="424"/>
        <v>0</v>
      </c>
      <c r="AO505" s="53">
        <f t="shared" si="425"/>
        <v>0</v>
      </c>
      <c r="AP505" s="53">
        <f t="shared" si="426"/>
        <v>0</v>
      </c>
      <c r="AQ505" s="53">
        <f t="shared" si="427"/>
        <v>0</v>
      </c>
      <c r="AR505" s="53">
        <f t="shared" si="428"/>
        <v>0</v>
      </c>
      <c r="AS505" s="53"/>
    </row>
    <row r="506" spans="1:45" s="52" customFormat="1" ht="15" x14ac:dyDescent="0.25">
      <c r="A506" s="52">
        <v>107</v>
      </c>
      <c r="B506" s="37" t="s">
        <v>50</v>
      </c>
      <c r="C506" s="37" t="s">
        <v>143</v>
      </c>
      <c r="D506" s="58">
        <v>3</v>
      </c>
      <c r="E506" s="53">
        <f t="shared" si="389"/>
        <v>0</v>
      </c>
      <c r="F506" s="53">
        <f t="shared" si="390"/>
        <v>0</v>
      </c>
      <c r="G506" s="53">
        <f t="shared" si="391"/>
        <v>0</v>
      </c>
      <c r="H506" s="53">
        <f t="shared" si="392"/>
        <v>0</v>
      </c>
      <c r="I506" s="53">
        <f t="shared" si="393"/>
        <v>0</v>
      </c>
      <c r="J506" s="53">
        <f t="shared" si="394"/>
        <v>0</v>
      </c>
      <c r="K506" s="53">
        <f t="shared" si="395"/>
        <v>0</v>
      </c>
      <c r="L506" s="53">
        <f t="shared" si="396"/>
        <v>0</v>
      </c>
      <c r="M506" s="53">
        <f t="shared" si="397"/>
        <v>0</v>
      </c>
      <c r="N506" s="53">
        <f t="shared" si="398"/>
        <v>0</v>
      </c>
      <c r="O506" s="53">
        <f t="shared" si="399"/>
        <v>0</v>
      </c>
      <c r="P506" s="53">
        <f t="shared" si="400"/>
        <v>0</v>
      </c>
      <c r="Q506" s="53">
        <f t="shared" si="401"/>
        <v>0</v>
      </c>
      <c r="R506" s="53">
        <f t="shared" si="402"/>
        <v>0</v>
      </c>
      <c r="S506" s="53">
        <f t="shared" si="403"/>
        <v>0</v>
      </c>
      <c r="T506" s="53">
        <f t="shared" si="404"/>
        <v>0</v>
      </c>
      <c r="U506" s="53">
        <f t="shared" si="405"/>
        <v>0</v>
      </c>
      <c r="V506" s="53">
        <f t="shared" si="406"/>
        <v>0</v>
      </c>
      <c r="W506" s="53">
        <f t="shared" si="407"/>
        <v>0</v>
      </c>
      <c r="X506" s="53">
        <f t="shared" si="408"/>
        <v>0</v>
      </c>
      <c r="Y506" s="53">
        <f t="shared" si="409"/>
        <v>0</v>
      </c>
      <c r="Z506" s="53">
        <f t="shared" si="410"/>
        <v>0</v>
      </c>
      <c r="AA506" s="53">
        <f t="shared" si="411"/>
        <v>0</v>
      </c>
      <c r="AB506" s="53">
        <f t="shared" si="412"/>
        <v>0</v>
      </c>
      <c r="AC506" s="53">
        <f t="shared" si="413"/>
        <v>0</v>
      </c>
      <c r="AD506" s="53">
        <f t="shared" si="414"/>
        <v>0</v>
      </c>
      <c r="AE506" s="53">
        <f t="shared" si="415"/>
        <v>0</v>
      </c>
      <c r="AF506" s="53">
        <f t="shared" si="416"/>
        <v>0</v>
      </c>
      <c r="AG506" s="53">
        <f t="shared" si="417"/>
        <v>0</v>
      </c>
      <c r="AH506" s="53">
        <f t="shared" si="418"/>
        <v>0</v>
      </c>
      <c r="AI506" s="53">
        <f t="shared" si="419"/>
        <v>0</v>
      </c>
      <c r="AJ506" s="53">
        <f t="shared" si="420"/>
        <v>0</v>
      </c>
      <c r="AK506" s="53">
        <f t="shared" si="421"/>
        <v>0</v>
      </c>
      <c r="AL506" s="53">
        <f t="shared" si="422"/>
        <v>0</v>
      </c>
      <c r="AM506" s="53">
        <f t="shared" si="423"/>
        <v>0</v>
      </c>
      <c r="AN506" s="53">
        <f t="shared" si="424"/>
        <v>0</v>
      </c>
      <c r="AO506" s="53">
        <f t="shared" si="425"/>
        <v>0</v>
      </c>
      <c r="AP506" s="53">
        <f t="shared" si="426"/>
        <v>0</v>
      </c>
      <c r="AQ506" s="53">
        <f t="shared" si="427"/>
        <v>0</v>
      </c>
      <c r="AR506" s="53">
        <f t="shared" si="428"/>
        <v>0</v>
      </c>
      <c r="AS506" s="53"/>
    </row>
    <row r="507" spans="1:45" s="52" customFormat="1" ht="15" x14ac:dyDescent="0.25">
      <c r="A507" s="52">
        <v>108</v>
      </c>
      <c r="B507" s="37" t="s">
        <v>47</v>
      </c>
      <c r="C507" s="37" t="s">
        <v>144</v>
      </c>
      <c r="D507" s="58">
        <v>3</v>
      </c>
      <c r="E507" s="53">
        <f t="shared" si="389"/>
        <v>0</v>
      </c>
      <c r="F507" s="53">
        <f t="shared" si="390"/>
        <v>0</v>
      </c>
      <c r="G507" s="53">
        <f t="shared" si="391"/>
        <v>0</v>
      </c>
      <c r="H507" s="53">
        <f t="shared" si="392"/>
        <v>0</v>
      </c>
      <c r="I507" s="53">
        <f t="shared" si="393"/>
        <v>0</v>
      </c>
      <c r="J507" s="53">
        <f t="shared" si="394"/>
        <v>0</v>
      </c>
      <c r="K507" s="53">
        <f t="shared" si="395"/>
        <v>0</v>
      </c>
      <c r="L507" s="53">
        <f t="shared" si="396"/>
        <v>0</v>
      </c>
      <c r="M507" s="53">
        <f t="shared" si="397"/>
        <v>0</v>
      </c>
      <c r="N507" s="53">
        <f t="shared" si="398"/>
        <v>0</v>
      </c>
      <c r="O507" s="53">
        <f t="shared" si="399"/>
        <v>0</v>
      </c>
      <c r="P507" s="53">
        <f t="shared" si="400"/>
        <v>0</v>
      </c>
      <c r="Q507" s="53">
        <f t="shared" si="401"/>
        <v>0</v>
      </c>
      <c r="R507" s="53">
        <f t="shared" si="402"/>
        <v>0</v>
      </c>
      <c r="S507" s="53">
        <f t="shared" si="403"/>
        <v>0</v>
      </c>
      <c r="T507" s="53">
        <f t="shared" si="404"/>
        <v>0</v>
      </c>
      <c r="U507" s="53">
        <f t="shared" si="405"/>
        <v>0</v>
      </c>
      <c r="V507" s="53">
        <f t="shared" si="406"/>
        <v>0</v>
      </c>
      <c r="W507" s="53">
        <f t="shared" si="407"/>
        <v>0</v>
      </c>
      <c r="X507" s="53">
        <f t="shared" si="408"/>
        <v>0</v>
      </c>
      <c r="Y507" s="53">
        <f t="shared" si="409"/>
        <v>0</v>
      </c>
      <c r="Z507" s="53">
        <f t="shared" si="410"/>
        <v>0</v>
      </c>
      <c r="AA507" s="53">
        <f t="shared" si="411"/>
        <v>0</v>
      </c>
      <c r="AB507" s="53">
        <f t="shared" si="412"/>
        <v>0</v>
      </c>
      <c r="AC507" s="53">
        <f t="shared" si="413"/>
        <v>0</v>
      </c>
      <c r="AD507" s="53">
        <f t="shared" si="414"/>
        <v>0</v>
      </c>
      <c r="AE507" s="53">
        <f t="shared" si="415"/>
        <v>0</v>
      </c>
      <c r="AF507" s="53">
        <f t="shared" si="416"/>
        <v>0</v>
      </c>
      <c r="AG507" s="53">
        <f t="shared" si="417"/>
        <v>0</v>
      </c>
      <c r="AH507" s="53">
        <f t="shared" si="418"/>
        <v>0</v>
      </c>
      <c r="AI507" s="53">
        <f t="shared" si="419"/>
        <v>0</v>
      </c>
      <c r="AJ507" s="53">
        <f t="shared" si="420"/>
        <v>0</v>
      </c>
      <c r="AK507" s="53">
        <f t="shared" si="421"/>
        <v>0</v>
      </c>
      <c r="AL507" s="53">
        <f t="shared" si="422"/>
        <v>0</v>
      </c>
      <c r="AM507" s="53">
        <f t="shared" si="423"/>
        <v>0</v>
      </c>
      <c r="AN507" s="53">
        <f t="shared" si="424"/>
        <v>0</v>
      </c>
      <c r="AO507" s="53">
        <f t="shared" si="425"/>
        <v>0</v>
      </c>
      <c r="AP507" s="53">
        <f t="shared" si="426"/>
        <v>0</v>
      </c>
      <c r="AQ507" s="53">
        <f t="shared" si="427"/>
        <v>0</v>
      </c>
      <c r="AR507" s="53">
        <f t="shared" si="428"/>
        <v>0</v>
      </c>
      <c r="AS507" s="53"/>
    </row>
    <row r="508" spans="1:45" s="52" customFormat="1" ht="15" x14ac:dyDescent="0.25">
      <c r="A508" s="52">
        <v>109</v>
      </c>
      <c r="B508" s="37" t="s">
        <v>48</v>
      </c>
      <c r="C508" s="37" t="s">
        <v>89</v>
      </c>
      <c r="D508" s="58">
        <v>3</v>
      </c>
      <c r="E508" s="53">
        <f t="shared" si="389"/>
        <v>0</v>
      </c>
      <c r="F508" s="53">
        <f t="shared" si="390"/>
        <v>0</v>
      </c>
      <c r="G508" s="53">
        <f t="shared" si="391"/>
        <v>0</v>
      </c>
      <c r="H508" s="53">
        <f t="shared" si="392"/>
        <v>0</v>
      </c>
      <c r="I508" s="53">
        <f t="shared" si="393"/>
        <v>0</v>
      </c>
      <c r="J508" s="53">
        <f t="shared" si="394"/>
        <v>0</v>
      </c>
      <c r="K508" s="53">
        <f t="shared" si="395"/>
        <v>0</v>
      </c>
      <c r="L508" s="53">
        <f t="shared" si="396"/>
        <v>0</v>
      </c>
      <c r="M508" s="53">
        <f t="shared" si="397"/>
        <v>0</v>
      </c>
      <c r="N508" s="53">
        <f t="shared" si="398"/>
        <v>0</v>
      </c>
      <c r="O508" s="53">
        <f t="shared" si="399"/>
        <v>0</v>
      </c>
      <c r="P508" s="53">
        <f t="shared" si="400"/>
        <v>0</v>
      </c>
      <c r="Q508" s="53">
        <f t="shared" si="401"/>
        <v>0</v>
      </c>
      <c r="R508" s="53">
        <f t="shared" si="402"/>
        <v>0</v>
      </c>
      <c r="S508" s="53">
        <f t="shared" si="403"/>
        <v>0</v>
      </c>
      <c r="T508" s="53">
        <f t="shared" si="404"/>
        <v>0</v>
      </c>
      <c r="U508" s="53">
        <f t="shared" si="405"/>
        <v>0</v>
      </c>
      <c r="V508" s="53">
        <f t="shared" si="406"/>
        <v>0</v>
      </c>
      <c r="W508" s="53">
        <f t="shared" si="407"/>
        <v>0</v>
      </c>
      <c r="X508" s="53">
        <f t="shared" si="408"/>
        <v>0</v>
      </c>
      <c r="Y508" s="53">
        <f t="shared" si="409"/>
        <v>0</v>
      </c>
      <c r="Z508" s="53">
        <f t="shared" si="410"/>
        <v>0</v>
      </c>
      <c r="AA508" s="53">
        <f t="shared" si="411"/>
        <v>0</v>
      </c>
      <c r="AB508" s="53">
        <f t="shared" si="412"/>
        <v>0</v>
      </c>
      <c r="AC508" s="53">
        <f t="shared" si="413"/>
        <v>0</v>
      </c>
      <c r="AD508" s="53">
        <f t="shared" si="414"/>
        <v>0</v>
      </c>
      <c r="AE508" s="53">
        <f t="shared" si="415"/>
        <v>0</v>
      </c>
      <c r="AF508" s="53">
        <f t="shared" si="416"/>
        <v>0</v>
      </c>
      <c r="AG508" s="53">
        <f t="shared" si="417"/>
        <v>0</v>
      </c>
      <c r="AH508" s="53">
        <f t="shared" si="418"/>
        <v>0</v>
      </c>
      <c r="AI508" s="53">
        <f t="shared" si="419"/>
        <v>0</v>
      </c>
      <c r="AJ508" s="53">
        <f t="shared" si="420"/>
        <v>0</v>
      </c>
      <c r="AK508" s="53">
        <f t="shared" si="421"/>
        <v>0</v>
      </c>
      <c r="AL508" s="53">
        <f t="shared" si="422"/>
        <v>0</v>
      </c>
      <c r="AM508" s="53">
        <f t="shared" si="423"/>
        <v>0</v>
      </c>
      <c r="AN508" s="53">
        <f t="shared" si="424"/>
        <v>0</v>
      </c>
      <c r="AO508" s="53">
        <f t="shared" si="425"/>
        <v>0</v>
      </c>
      <c r="AP508" s="53">
        <f t="shared" si="426"/>
        <v>0</v>
      </c>
      <c r="AQ508" s="53">
        <f t="shared" si="427"/>
        <v>0</v>
      </c>
      <c r="AR508" s="53">
        <f t="shared" si="428"/>
        <v>0</v>
      </c>
      <c r="AS508" s="53"/>
    </row>
    <row r="509" spans="1:45" s="52" customFormat="1" ht="15" x14ac:dyDescent="0.25">
      <c r="A509" s="52">
        <v>110</v>
      </c>
      <c r="B509" s="37" t="s">
        <v>48</v>
      </c>
      <c r="C509" s="37" t="s">
        <v>145</v>
      </c>
      <c r="D509" s="58">
        <v>3</v>
      </c>
      <c r="E509" s="53">
        <f t="shared" si="389"/>
        <v>0</v>
      </c>
      <c r="F509" s="53">
        <f t="shared" si="390"/>
        <v>0</v>
      </c>
      <c r="G509" s="53">
        <f t="shared" si="391"/>
        <v>0</v>
      </c>
      <c r="H509" s="53">
        <f t="shared" si="392"/>
        <v>0</v>
      </c>
      <c r="I509" s="53">
        <f t="shared" si="393"/>
        <v>0</v>
      </c>
      <c r="J509" s="53">
        <f t="shared" si="394"/>
        <v>0</v>
      </c>
      <c r="K509" s="53">
        <f t="shared" si="395"/>
        <v>0</v>
      </c>
      <c r="L509" s="53">
        <f t="shared" si="396"/>
        <v>0</v>
      </c>
      <c r="M509" s="53">
        <f t="shared" si="397"/>
        <v>0</v>
      </c>
      <c r="N509" s="53">
        <f t="shared" si="398"/>
        <v>0</v>
      </c>
      <c r="O509" s="53">
        <f t="shared" si="399"/>
        <v>0</v>
      </c>
      <c r="P509" s="53">
        <f t="shared" si="400"/>
        <v>0</v>
      </c>
      <c r="Q509" s="53">
        <f t="shared" si="401"/>
        <v>0</v>
      </c>
      <c r="R509" s="53">
        <f t="shared" si="402"/>
        <v>0</v>
      </c>
      <c r="S509" s="53">
        <f t="shared" si="403"/>
        <v>0</v>
      </c>
      <c r="T509" s="53">
        <f t="shared" si="404"/>
        <v>0</v>
      </c>
      <c r="U509" s="53">
        <f t="shared" si="405"/>
        <v>0</v>
      </c>
      <c r="V509" s="53">
        <f t="shared" si="406"/>
        <v>0</v>
      </c>
      <c r="W509" s="53">
        <f t="shared" si="407"/>
        <v>0</v>
      </c>
      <c r="X509" s="53">
        <f t="shared" si="408"/>
        <v>0</v>
      </c>
      <c r="Y509" s="53">
        <f t="shared" si="409"/>
        <v>0</v>
      </c>
      <c r="Z509" s="53">
        <f t="shared" si="410"/>
        <v>0</v>
      </c>
      <c r="AA509" s="53">
        <f t="shared" si="411"/>
        <v>0</v>
      </c>
      <c r="AB509" s="53">
        <f t="shared" si="412"/>
        <v>0</v>
      </c>
      <c r="AC509" s="53">
        <f t="shared" si="413"/>
        <v>0</v>
      </c>
      <c r="AD509" s="53">
        <f t="shared" si="414"/>
        <v>0</v>
      </c>
      <c r="AE509" s="53">
        <f t="shared" si="415"/>
        <v>0</v>
      </c>
      <c r="AF509" s="53">
        <f t="shared" si="416"/>
        <v>0</v>
      </c>
      <c r="AG509" s="53">
        <f t="shared" si="417"/>
        <v>0</v>
      </c>
      <c r="AH509" s="53">
        <f t="shared" si="418"/>
        <v>0</v>
      </c>
      <c r="AI509" s="53">
        <f t="shared" si="419"/>
        <v>0</v>
      </c>
      <c r="AJ509" s="53">
        <f t="shared" si="420"/>
        <v>0</v>
      </c>
      <c r="AK509" s="53">
        <f t="shared" si="421"/>
        <v>0</v>
      </c>
      <c r="AL509" s="53">
        <f t="shared" si="422"/>
        <v>0</v>
      </c>
      <c r="AM509" s="53">
        <f t="shared" si="423"/>
        <v>0</v>
      </c>
      <c r="AN509" s="53">
        <f t="shared" si="424"/>
        <v>0</v>
      </c>
      <c r="AO509" s="53">
        <f t="shared" si="425"/>
        <v>0</v>
      </c>
      <c r="AP509" s="53">
        <f t="shared" si="426"/>
        <v>0</v>
      </c>
      <c r="AQ509" s="53">
        <f t="shared" si="427"/>
        <v>0</v>
      </c>
      <c r="AR509" s="53">
        <f t="shared" si="428"/>
        <v>0</v>
      </c>
      <c r="AS509" s="53"/>
    </row>
    <row r="510" spans="1:45" s="52" customFormat="1" ht="15" x14ac:dyDescent="0.25">
      <c r="A510" s="52">
        <v>111</v>
      </c>
      <c r="B510" s="37" t="s">
        <v>48</v>
      </c>
      <c r="C510" s="37" t="s">
        <v>146</v>
      </c>
      <c r="D510" s="58">
        <v>3</v>
      </c>
      <c r="E510" s="53">
        <f t="shared" si="389"/>
        <v>0</v>
      </c>
      <c r="F510" s="53">
        <f t="shared" si="390"/>
        <v>0</v>
      </c>
      <c r="G510" s="53">
        <f t="shared" si="391"/>
        <v>0</v>
      </c>
      <c r="H510" s="53">
        <f t="shared" si="392"/>
        <v>0</v>
      </c>
      <c r="I510" s="53">
        <f t="shared" si="393"/>
        <v>0</v>
      </c>
      <c r="J510" s="53">
        <f t="shared" si="394"/>
        <v>0</v>
      </c>
      <c r="K510" s="53">
        <f t="shared" si="395"/>
        <v>0</v>
      </c>
      <c r="L510" s="53">
        <f t="shared" si="396"/>
        <v>0</v>
      </c>
      <c r="M510" s="53">
        <f t="shared" si="397"/>
        <v>0</v>
      </c>
      <c r="N510" s="53">
        <f t="shared" si="398"/>
        <v>0</v>
      </c>
      <c r="O510" s="53">
        <f t="shared" si="399"/>
        <v>0</v>
      </c>
      <c r="P510" s="53">
        <f t="shared" si="400"/>
        <v>0</v>
      </c>
      <c r="Q510" s="53">
        <f t="shared" si="401"/>
        <v>0</v>
      </c>
      <c r="R510" s="53">
        <f t="shared" si="402"/>
        <v>0</v>
      </c>
      <c r="S510" s="53">
        <f t="shared" si="403"/>
        <v>0</v>
      </c>
      <c r="T510" s="53">
        <f t="shared" si="404"/>
        <v>0</v>
      </c>
      <c r="U510" s="53">
        <f t="shared" si="405"/>
        <v>0</v>
      </c>
      <c r="V510" s="53">
        <f t="shared" si="406"/>
        <v>0</v>
      </c>
      <c r="W510" s="53">
        <f t="shared" si="407"/>
        <v>0</v>
      </c>
      <c r="X510" s="53">
        <f t="shared" si="408"/>
        <v>0</v>
      </c>
      <c r="Y510" s="53">
        <f t="shared" si="409"/>
        <v>0</v>
      </c>
      <c r="Z510" s="53">
        <f t="shared" si="410"/>
        <v>0</v>
      </c>
      <c r="AA510" s="53">
        <f t="shared" si="411"/>
        <v>0</v>
      </c>
      <c r="AB510" s="53">
        <f t="shared" si="412"/>
        <v>0</v>
      </c>
      <c r="AC510" s="53">
        <f t="shared" si="413"/>
        <v>0</v>
      </c>
      <c r="AD510" s="53">
        <f t="shared" si="414"/>
        <v>0</v>
      </c>
      <c r="AE510" s="53">
        <f t="shared" si="415"/>
        <v>0</v>
      </c>
      <c r="AF510" s="53">
        <f t="shared" si="416"/>
        <v>0</v>
      </c>
      <c r="AG510" s="53">
        <f t="shared" si="417"/>
        <v>0</v>
      </c>
      <c r="AH510" s="53">
        <f t="shared" si="418"/>
        <v>0</v>
      </c>
      <c r="AI510" s="53">
        <f t="shared" si="419"/>
        <v>0</v>
      </c>
      <c r="AJ510" s="53">
        <f t="shared" si="420"/>
        <v>0</v>
      </c>
      <c r="AK510" s="53">
        <f t="shared" si="421"/>
        <v>0</v>
      </c>
      <c r="AL510" s="53">
        <f t="shared" si="422"/>
        <v>0</v>
      </c>
      <c r="AM510" s="53">
        <f t="shared" si="423"/>
        <v>0</v>
      </c>
      <c r="AN510" s="53">
        <f t="shared" si="424"/>
        <v>0</v>
      </c>
      <c r="AO510" s="53">
        <f t="shared" si="425"/>
        <v>0</v>
      </c>
      <c r="AP510" s="53">
        <f t="shared" si="426"/>
        <v>0</v>
      </c>
      <c r="AQ510" s="53">
        <f t="shared" si="427"/>
        <v>0</v>
      </c>
      <c r="AR510" s="53">
        <f t="shared" si="428"/>
        <v>0</v>
      </c>
      <c r="AS510" s="53"/>
    </row>
    <row r="511" spans="1:45" s="52" customFormat="1" ht="15" x14ac:dyDescent="0.25">
      <c r="A511" s="52">
        <v>112</v>
      </c>
      <c r="B511" s="37" t="s">
        <v>47</v>
      </c>
      <c r="C511" s="37" t="s">
        <v>118</v>
      </c>
      <c r="D511" s="58">
        <v>3</v>
      </c>
      <c r="E511" s="53">
        <f t="shared" si="389"/>
        <v>0</v>
      </c>
      <c r="F511" s="53">
        <f t="shared" si="390"/>
        <v>0</v>
      </c>
      <c r="G511" s="53">
        <f t="shared" si="391"/>
        <v>0</v>
      </c>
      <c r="H511" s="53">
        <f t="shared" si="392"/>
        <v>0</v>
      </c>
      <c r="I511" s="53">
        <f t="shared" si="393"/>
        <v>0</v>
      </c>
      <c r="J511" s="53">
        <f t="shared" si="394"/>
        <v>0</v>
      </c>
      <c r="K511" s="53">
        <f t="shared" si="395"/>
        <v>0</v>
      </c>
      <c r="L511" s="53">
        <f t="shared" si="396"/>
        <v>0</v>
      </c>
      <c r="M511" s="53">
        <f t="shared" si="397"/>
        <v>0</v>
      </c>
      <c r="N511" s="53">
        <f t="shared" si="398"/>
        <v>0</v>
      </c>
      <c r="O511" s="53">
        <f t="shared" si="399"/>
        <v>0</v>
      </c>
      <c r="P511" s="53">
        <f t="shared" si="400"/>
        <v>0</v>
      </c>
      <c r="Q511" s="53">
        <f t="shared" si="401"/>
        <v>0</v>
      </c>
      <c r="R511" s="53">
        <f t="shared" si="402"/>
        <v>0</v>
      </c>
      <c r="S511" s="53">
        <f t="shared" si="403"/>
        <v>0</v>
      </c>
      <c r="T511" s="53">
        <f t="shared" si="404"/>
        <v>0</v>
      </c>
      <c r="U511" s="53">
        <f t="shared" si="405"/>
        <v>0</v>
      </c>
      <c r="V511" s="53">
        <f t="shared" si="406"/>
        <v>0</v>
      </c>
      <c r="W511" s="53">
        <f t="shared" si="407"/>
        <v>0</v>
      </c>
      <c r="X511" s="53">
        <f t="shared" si="408"/>
        <v>0</v>
      </c>
      <c r="Y511" s="53">
        <f t="shared" si="409"/>
        <v>0</v>
      </c>
      <c r="Z511" s="53">
        <f t="shared" si="410"/>
        <v>0</v>
      </c>
      <c r="AA511" s="53">
        <f t="shared" si="411"/>
        <v>0</v>
      </c>
      <c r="AB511" s="53">
        <f t="shared" si="412"/>
        <v>0</v>
      </c>
      <c r="AC511" s="53">
        <f t="shared" si="413"/>
        <v>0</v>
      </c>
      <c r="AD511" s="53">
        <f t="shared" si="414"/>
        <v>0</v>
      </c>
      <c r="AE511" s="53">
        <f t="shared" si="415"/>
        <v>0</v>
      </c>
      <c r="AF511" s="53">
        <f t="shared" si="416"/>
        <v>0</v>
      </c>
      <c r="AG511" s="53">
        <f t="shared" si="417"/>
        <v>0</v>
      </c>
      <c r="AH511" s="53">
        <f t="shared" si="418"/>
        <v>0</v>
      </c>
      <c r="AI511" s="53">
        <f t="shared" si="419"/>
        <v>0</v>
      </c>
      <c r="AJ511" s="53">
        <f t="shared" si="420"/>
        <v>0</v>
      </c>
      <c r="AK511" s="53">
        <f t="shared" si="421"/>
        <v>0</v>
      </c>
      <c r="AL511" s="53">
        <f t="shared" si="422"/>
        <v>0</v>
      </c>
      <c r="AM511" s="53">
        <f t="shared" si="423"/>
        <v>0</v>
      </c>
      <c r="AN511" s="53">
        <f t="shared" si="424"/>
        <v>0</v>
      </c>
      <c r="AO511" s="53">
        <f t="shared" si="425"/>
        <v>0</v>
      </c>
      <c r="AP511" s="53">
        <f t="shared" si="426"/>
        <v>0</v>
      </c>
      <c r="AQ511" s="53">
        <f t="shared" si="427"/>
        <v>0</v>
      </c>
      <c r="AR511" s="53">
        <f t="shared" si="428"/>
        <v>0</v>
      </c>
      <c r="AS511" s="53"/>
    </row>
    <row r="512" spans="1:45" s="52" customFormat="1" ht="15" x14ac:dyDescent="0.25">
      <c r="A512" s="52">
        <v>113</v>
      </c>
      <c r="B512" s="37" t="s">
        <v>59</v>
      </c>
      <c r="C512" s="37" t="s">
        <v>147</v>
      </c>
      <c r="D512" s="58">
        <v>3</v>
      </c>
      <c r="E512" s="53">
        <f t="shared" si="389"/>
        <v>0</v>
      </c>
      <c r="F512" s="53">
        <f t="shared" si="390"/>
        <v>0</v>
      </c>
      <c r="G512" s="53">
        <f t="shared" si="391"/>
        <v>0</v>
      </c>
      <c r="H512" s="53">
        <f t="shared" si="392"/>
        <v>0</v>
      </c>
      <c r="I512" s="53">
        <f t="shared" si="393"/>
        <v>0</v>
      </c>
      <c r="J512" s="53">
        <f t="shared" si="394"/>
        <v>0</v>
      </c>
      <c r="K512" s="53">
        <f t="shared" si="395"/>
        <v>0</v>
      </c>
      <c r="L512" s="53">
        <f t="shared" si="396"/>
        <v>0</v>
      </c>
      <c r="M512" s="53">
        <f t="shared" si="397"/>
        <v>0</v>
      </c>
      <c r="N512" s="53">
        <f t="shared" si="398"/>
        <v>0</v>
      </c>
      <c r="O512" s="53">
        <f t="shared" si="399"/>
        <v>0</v>
      </c>
      <c r="P512" s="53">
        <f t="shared" si="400"/>
        <v>0</v>
      </c>
      <c r="Q512" s="53">
        <f t="shared" si="401"/>
        <v>0</v>
      </c>
      <c r="R512" s="53">
        <f t="shared" si="402"/>
        <v>0</v>
      </c>
      <c r="S512" s="53">
        <f t="shared" si="403"/>
        <v>0</v>
      </c>
      <c r="T512" s="53">
        <f t="shared" si="404"/>
        <v>0</v>
      </c>
      <c r="U512" s="53">
        <f t="shared" si="405"/>
        <v>0</v>
      </c>
      <c r="V512" s="53">
        <f t="shared" si="406"/>
        <v>0</v>
      </c>
      <c r="W512" s="53">
        <f t="shared" si="407"/>
        <v>0</v>
      </c>
      <c r="X512" s="53">
        <f t="shared" si="408"/>
        <v>0</v>
      </c>
      <c r="Y512" s="53">
        <f t="shared" si="409"/>
        <v>0</v>
      </c>
      <c r="Z512" s="53">
        <f t="shared" si="410"/>
        <v>0</v>
      </c>
      <c r="AA512" s="53">
        <f t="shared" si="411"/>
        <v>0</v>
      </c>
      <c r="AB512" s="53">
        <f t="shared" si="412"/>
        <v>0</v>
      </c>
      <c r="AC512" s="53">
        <f t="shared" si="413"/>
        <v>0</v>
      </c>
      <c r="AD512" s="53">
        <f t="shared" si="414"/>
        <v>0</v>
      </c>
      <c r="AE512" s="53">
        <f t="shared" si="415"/>
        <v>0</v>
      </c>
      <c r="AF512" s="53">
        <f t="shared" si="416"/>
        <v>0</v>
      </c>
      <c r="AG512" s="53">
        <f t="shared" si="417"/>
        <v>0</v>
      </c>
      <c r="AH512" s="53">
        <f t="shared" si="418"/>
        <v>0</v>
      </c>
      <c r="AI512" s="53">
        <f t="shared" si="419"/>
        <v>0</v>
      </c>
      <c r="AJ512" s="53">
        <f t="shared" si="420"/>
        <v>0</v>
      </c>
      <c r="AK512" s="53">
        <f t="shared" si="421"/>
        <v>0</v>
      </c>
      <c r="AL512" s="53">
        <f t="shared" si="422"/>
        <v>0</v>
      </c>
      <c r="AM512" s="53">
        <f t="shared" si="423"/>
        <v>0</v>
      </c>
      <c r="AN512" s="53">
        <f t="shared" si="424"/>
        <v>0</v>
      </c>
      <c r="AO512" s="53">
        <f t="shared" si="425"/>
        <v>0</v>
      </c>
      <c r="AP512" s="53">
        <f t="shared" si="426"/>
        <v>0</v>
      </c>
      <c r="AQ512" s="53">
        <f t="shared" si="427"/>
        <v>0</v>
      </c>
      <c r="AR512" s="53">
        <f t="shared" si="428"/>
        <v>0</v>
      </c>
      <c r="AS512" s="53"/>
    </row>
    <row r="513" spans="1:45" s="52" customFormat="1" ht="15" x14ac:dyDescent="0.25">
      <c r="A513" s="52">
        <v>114</v>
      </c>
      <c r="B513" s="37" t="s">
        <v>50</v>
      </c>
      <c r="C513" s="37" t="s">
        <v>148</v>
      </c>
      <c r="D513" s="58">
        <v>3</v>
      </c>
      <c r="E513" s="53">
        <f t="shared" si="389"/>
        <v>0</v>
      </c>
      <c r="F513" s="53">
        <f t="shared" si="390"/>
        <v>0</v>
      </c>
      <c r="G513" s="53">
        <f t="shared" si="391"/>
        <v>0</v>
      </c>
      <c r="H513" s="53">
        <f t="shared" si="392"/>
        <v>0</v>
      </c>
      <c r="I513" s="53">
        <f t="shared" si="393"/>
        <v>0</v>
      </c>
      <c r="J513" s="53">
        <f t="shared" si="394"/>
        <v>0</v>
      </c>
      <c r="K513" s="53">
        <f t="shared" si="395"/>
        <v>0</v>
      </c>
      <c r="L513" s="53">
        <f t="shared" si="396"/>
        <v>0</v>
      </c>
      <c r="M513" s="53">
        <f t="shared" si="397"/>
        <v>0</v>
      </c>
      <c r="N513" s="53">
        <f t="shared" si="398"/>
        <v>0</v>
      </c>
      <c r="O513" s="53">
        <f t="shared" si="399"/>
        <v>0</v>
      </c>
      <c r="P513" s="53">
        <f t="shared" si="400"/>
        <v>0</v>
      </c>
      <c r="Q513" s="53">
        <f t="shared" si="401"/>
        <v>0</v>
      </c>
      <c r="R513" s="53">
        <f t="shared" si="402"/>
        <v>0</v>
      </c>
      <c r="S513" s="53">
        <f t="shared" si="403"/>
        <v>0</v>
      </c>
      <c r="T513" s="53">
        <f t="shared" si="404"/>
        <v>0</v>
      </c>
      <c r="U513" s="53">
        <f t="shared" si="405"/>
        <v>0</v>
      </c>
      <c r="V513" s="53">
        <f t="shared" si="406"/>
        <v>0</v>
      </c>
      <c r="W513" s="53">
        <f t="shared" si="407"/>
        <v>0</v>
      </c>
      <c r="X513" s="53">
        <f t="shared" si="408"/>
        <v>0</v>
      </c>
      <c r="Y513" s="53">
        <f t="shared" si="409"/>
        <v>0</v>
      </c>
      <c r="Z513" s="53">
        <f t="shared" si="410"/>
        <v>0</v>
      </c>
      <c r="AA513" s="53">
        <f t="shared" si="411"/>
        <v>0</v>
      </c>
      <c r="AB513" s="53">
        <f t="shared" si="412"/>
        <v>0</v>
      </c>
      <c r="AC513" s="53">
        <f t="shared" si="413"/>
        <v>0</v>
      </c>
      <c r="AD513" s="53">
        <f t="shared" si="414"/>
        <v>0</v>
      </c>
      <c r="AE513" s="53">
        <f t="shared" si="415"/>
        <v>0</v>
      </c>
      <c r="AF513" s="53">
        <f t="shared" si="416"/>
        <v>0</v>
      </c>
      <c r="AG513" s="53">
        <f t="shared" si="417"/>
        <v>0</v>
      </c>
      <c r="AH513" s="53">
        <f t="shared" si="418"/>
        <v>0</v>
      </c>
      <c r="AI513" s="53">
        <f t="shared" si="419"/>
        <v>0</v>
      </c>
      <c r="AJ513" s="53">
        <f t="shared" si="420"/>
        <v>0</v>
      </c>
      <c r="AK513" s="53">
        <f t="shared" si="421"/>
        <v>0</v>
      </c>
      <c r="AL513" s="53">
        <f t="shared" si="422"/>
        <v>0</v>
      </c>
      <c r="AM513" s="53">
        <f t="shared" si="423"/>
        <v>0</v>
      </c>
      <c r="AN513" s="53">
        <f t="shared" si="424"/>
        <v>0</v>
      </c>
      <c r="AO513" s="53">
        <f t="shared" si="425"/>
        <v>0</v>
      </c>
      <c r="AP513" s="53">
        <f t="shared" si="426"/>
        <v>0</v>
      </c>
      <c r="AQ513" s="53">
        <f t="shared" si="427"/>
        <v>0</v>
      </c>
      <c r="AR513" s="53">
        <f t="shared" si="428"/>
        <v>0</v>
      </c>
      <c r="AS513" s="53"/>
    </row>
    <row r="514" spans="1:45" s="52" customFormat="1" ht="15" x14ac:dyDescent="0.25">
      <c r="A514" s="52">
        <v>115</v>
      </c>
      <c r="B514" s="37" t="s">
        <v>59</v>
      </c>
      <c r="C514" s="37" t="s">
        <v>149</v>
      </c>
      <c r="D514" s="58">
        <v>3</v>
      </c>
      <c r="E514" s="53">
        <f t="shared" si="389"/>
        <v>0</v>
      </c>
      <c r="F514" s="53">
        <f t="shared" si="390"/>
        <v>0</v>
      </c>
      <c r="G514" s="53">
        <f t="shared" si="391"/>
        <v>0</v>
      </c>
      <c r="H514" s="53">
        <f t="shared" si="392"/>
        <v>0</v>
      </c>
      <c r="I514" s="53">
        <f t="shared" si="393"/>
        <v>0</v>
      </c>
      <c r="J514" s="53">
        <f t="shared" si="394"/>
        <v>0</v>
      </c>
      <c r="K514" s="53">
        <f t="shared" si="395"/>
        <v>0</v>
      </c>
      <c r="L514" s="53">
        <f t="shared" si="396"/>
        <v>0</v>
      </c>
      <c r="M514" s="53">
        <f t="shared" si="397"/>
        <v>0</v>
      </c>
      <c r="N514" s="53">
        <f t="shared" si="398"/>
        <v>0</v>
      </c>
      <c r="O514" s="53">
        <f t="shared" si="399"/>
        <v>0</v>
      </c>
      <c r="P514" s="53">
        <f t="shared" si="400"/>
        <v>0</v>
      </c>
      <c r="Q514" s="53">
        <f t="shared" si="401"/>
        <v>1</v>
      </c>
      <c r="R514" s="53">
        <f t="shared" si="402"/>
        <v>1</v>
      </c>
      <c r="S514" s="53">
        <f t="shared" si="403"/>
        <v>1</v>
      </c>
      <c r="T514" s="53">
        <f t="shared" si="404"/>
        <v>1</v>
      </c>
      <c r="U514" s="53">
        <f t="shared" si="405"/>
        <v>1</v>
      </c>
      <c r="V514" s="53">
        <f t="shared" si="406"/>
        <v>1</v>
      </c>
      <c r="W514" s="53">
        <f t="shared" si="407"/>
        <v>0</v>
      </c>
      <c r="X514" s="53">
        <f t="shared" si="408"/>
        <v>1</v>
      </c>
      <c r="Y514" s="53">
        <f t="shared" si="409"/>
        <v>0</v>
      </c>
      <c r="Z514" s="53">
        <f t="shared" si="410"/>
        <v>0</v>
      </c>
      <c r="AA514" s="53">
        <f t="shared" si="411"/>
        <v>0</v>
      </c>
      <c r="AB514" s="53">
        <f t="shared" si="412"/>
        <v>0</v>
      </c>
      <c r="AC514" s="53">
        <f t="shared" si="413"/>
        <v>1</v>
      </c>
      <c r="AD514" s="53">
        <f t="shared" si="414"/>
        <v>0</v>
      </c>
      <c r="AE514" s="53">
        <f t="shared" si="415"/>
        <v>0</v>
      </c>
      <c r="AF514" s="53">
        <f t="shared" si="416"/>
        <v>0</v>
      </c>
      <c r="AG514" s="53">
        <f t="shared" si="417"/>
        <v>0</v>
      </c>
      <c r="AH514" s="53">
        <f t="shared" si="418"/>
        <v>0</v>
      </c>
      <c r="AI514" s="53">
        <f t="shared" si="419"/>
        <v>0</v>
      </c>
      <c r="AJ514" s="53">
        <f t="shared" si="420"/>
        <v>0</v>
      </c>
      <c r="AK514" s="53">
        <f t="shared" si="421"/>
        <v>0</v>
      </c>
      <c r="AL514" s="53">
        <f t="shared" si="422"/>
        <v>0</v>
      </c>
      <c r="AM514" s="53">
        <f t="shared" si="423"/>
        <v>0</v>
      </c>
      <c r="AN514" s="53">
        <f t="shared" si="424"/>
        <v>0</v>
      </c>
      <c r="AO514" s="53">
        <f t="shared" si="425"/>
        <v>0</v>
      </c>
      <c r="AP514" s="53">
        <f t="shared" si="426"/>
        <v>0</v>
      </c>
      <c r="AQ514" s="53">
        <f t="shared" si="427"/>
        <v>0</v>
      </c>
      <c r="AR514" s="53">
        <f t="shared" si="428"/>
        <v>0</v>
      </c>
      <c r="AS514" s="53"/>
    </row>
    <row r="515" spans="1:45" s="52" customFormat="1" ht="15" x14ac:dyDescent="0.25">
      <c r="A515" s="52">
        <v>116</v>
      </c>
      <c r="B515" s="37" t="s">
        <v>59</v>
      </c>
      <c r="C515" s="37" t="s">
        <v>150</v>
      </c>
      <c r="D515" s="58">
        <v>3</v>
      </c>
      <c r="E515" s="53">
        <f t="shared" si="389"/>
        <v>0</v>
      </c>
      <c r="F515" s="53">
        <f t="shared" si="390"/>
        <v>0</v>
      </c>
      <c r="G515" s="53">
        <f t="shared" si="391"/>
        <v>0</v>
      </c>
      <c r="H515" s="53">
        <f t="shared" si="392"/>
        <v>0</v>
      </c>
      <c r="I515" s="53">
        <f t="shared" si="393"/>
        <v>0</v>
      </c>
      <c r="J515" s="53">
        <f t="shared" si="394"/>
        <v>0</v>
      </c>
      <c r="K515" s="53">
        <f t="shared" si="395"/>
        <v>0</v>
      </c>
      <c r="L515" s="53">
        <f t="shared" si="396"/>
        <v>0</v>
      </c>
      <c r="M515" s="53">
        <f t="shared" si="397"/>
        <v>0</v>
      </c>
      <c r="N515" s="53">
        <f t="shared" si="398"/>
        <v>0</v>
      </c>
      <c r="O515" s="53">
        <f t="shared" si="399"/>
        <v>0</v>
      </c>
      <c r="P515" s="53">
        <f t="shared" si="400"/>
        <v>0</v>
      </c>
      <c r="Q515" s="53">
        <f t="shared" si="401"/>
        <v>0</v>
      </c>
      <c r="R515" s="53">
        <f t="shared" si="402"/>
        <v>0</v>
      </c>
      <c r="S515" s="53">
        <f t="shared" si="403"/>
        <v>0</v>
      </c>
      <c r="T515" s="53">
        <f t="shared" si="404"/>
        <v>0</v>
      </c>
      <c r="U515" s="53">
        <f t="shared" si="405"/>
        <v>0</v>
      </c>
      <c r="V515" s="53">
        <f t="shared" si="406"/>
        <v>0</v>
      </c>
      <c r="W515" s="53">
        <f t="shared" si="407"/>
        <v>0</v>
      </c>
      <c r="X515" s="53">
        <f t="shared" si="408"/>
        <v>0</v>
      </c>
      <c r="Y515" s="53">
        <f t="shared" si="409"/>
        <v>0</v>
      </c>
      <c r="Z515" s="53">
        <f t="shared" si="410"/>
        <v>0</v>
      </c>
      <c r="AA515" s="53">
        <f t="shared" si="411"/>
        <v>0</v>
      </c>
      <c r="AB515" s="53">
        <f t="shared" si="412"/>
        <v>0</v>
      </c>
      <c r="AC515" s="53">
        <f t="shared" si="413"/>
        <v>0</v>
      </c>
      <c r="AD515" s="53">
        <f t="shared" si="414"/>
        <v>0</v>
      </c>
      <c r="AE515" s="53">
        <f t="shared" si="415"/>
        <v>0</v>
      </c>
      <c r="AF515" s="53">
        <f t="shared" si="416"/>
        <v>0</v>
      </c>
      <c r="AG515" s="53">
        <f t="shared" si="417"/>
        <v>0</v>
      </c>
      <c r="AH515" s="53">
        <f t="shared" si="418"/>
        <v>0</v>
      </c>
      <c r="AI515" s="53">
        <f t="shared" si="419"/>
        <v>0</v>
      </c>
      <c r="AJ515" s="53">
        <f t="shared" si="420"/>
        <v>0</v>
      </c>
      <c r="AK515" s="53">
        <f t="shared" si="421"/>
        <v>0</v>
      </c>
      <c r="AL515" s="53">
        <f t="shared" si="422"/>
        <v>0</v>
      </c>
      <c r="AM515" s="53">
        <f t="shared" si="423"/>
        <v>0</v>
      </c>
      <c r="AN515" s="53">
        <f t="shared" si="424"/>
        <v>0</v>
      </c>
      <c r="AO515" s="53">
        <f t="shared" si="425"/>
        <v>0</v>
      </c>
      <c r="AP515" s="53">
        <f t="shared" si="426"/>
        <v>0</v>
      </c>
      <c r="AQ515" s="53">
        <f t="shared" si="427"/>
        <v>0</v>
      </c>
      <c r="AR515" s="53">
        <f t="shared" si="428"/>
        <v>0</v>
      </c>
      <c r="AS515" s="53"/>
    </row>
    <row r="516" spans="1:45" s="52" customFormat="1" ht="15" x14ac:dyDescent="0.25">
      <c r="A516" s="52">
        <v>117</v>
      </c>
      <c r="B516" s="37" t="s">
        <v>59</v>
      </c>
      <c r="C516" s="37" t="s">
        <v>151</v>
      </c>
      <c r="D516" s="58">
        <v>3</v>
      </c>
      <c r="E516" s="53">
        <f t="shared" si="389"/>
        <v>0</v>
      </c>
      <c r="F516" s="53">
        <f t="shared" si="390"/>
        <v>0</v>
      </c>
      <c r="G516" s="53">
        <f t="shared" si="391"/>
        <v>0</v>
      </c>
      <c r="H516" s="53">
        <f t="shared" si="392"/>
        <v>0</v>
      </c>
      <c r="I516" s="53">
        <f t="shared" si="393"/>
        <v>0</v>
      </c>
      <c r="J516" s="53">
        <f t="shared" si="394"/>
        <v>0</v>
      </c>
      <c r="K516" s="53">
        <f t="shared" si="395"/>
        <v>0</v>
      </c>
      <c r="L516" s="53">
        <f t="shared" si="396"/>
        <v>0</v>
      </c>
      <c r="M516" s="53">
        <f t="shared" si="397"/>
        <v>0</v>
      </c>
      <c r="N516" s="53">
        <f t="shared" si="398"/>
        <v>0</v>
      </c>
      <c r="O516" s="53">
        <f t="shared" si="399"/>
        <v>0</v>
      </c>
      <c r="P516" s="53">
        <f t="shared" si="400"/>
        <v>0</v>
      </c>
      <c r="Q516" s="53">
        <f t="shared" si="401"/>
        <v>0</v>
      </c>
      <c r="R516" s="53">
        <f t="shared" si="402"/>
        <v>0</v>
      </c>
      <c r="S516" s="53">
        <f t="shared" si="403"/>
        <v>0</v>
      </c>
      <c r="T516" s="53">
        <f t="shared" si="404"/>
        <v>0</v>
      </c>
      <c r="U516" s="53">
        <f t="shared" si="405"/>
        <v>0</v>
      </c>
      <c r="V516" s="53">
        <f t="shared" si="406"/>
        <v>0</v>
      </c>
      <c r="W516" s="53">
        <f t="shared" si="407"/>
        <v>0</v>
      </c>
      <c r="X516" s="53">
        <f t="shared" si="408"/>
        <v>0</v>
      </c>
      <c r="Y516" s="53">
        <f t="shared" si="409"/>
        <v>0</v>
      </c>
      <c r="Z516" s="53">
        <f t="shared" si="410"/>
        <v>0</v>
      </c>
      <c r="AA516" s="53">
        <f t="shared" si="411"/>
        <v>0</v>
      </c>
      <c r="AB516" s="53">
        <f t="shared" si="412"/>
        <v>0</v>
      </c>
      <c r="AC516" s="53">
        <f t="shared" si="413"/>
        <v>0</v>
      </c>
      <c r="AD516" s="53">
        <f t="shared" si="414"/>
        <v>0</v>
      </c>
      <c r="AE516" s="53">
        <f t="shared" si="415"/>
        <v>0</v>
      </c>
      <c r="AF516" s="53">
        <f t="shared" si="416"/>
        <v>0</v>
      </c>
      <c r="AG516" s="53">
        <f t="shared" si="417"/>
        <v>0</v>
      </c>
      <c r="AH516" s="53">
        <f t="shared" si="418"/>
        <v>0</v>
      </c>
      <c r="AI516" s="53">
        <f t="shared" si="419"/>
        <v>0</v>
      </c>
      <c r="AJ516" s="53">
        <f t="shared" si="420"/>
        <v>0</v>
      </c>
      <c r="AK516" s="53">
        <f t="shared" si="421"/>
        <v>0</v>
      </c>
      <c r="AL516" s="53">
        <f t="shared" si="422"/>
        <v>0</v>
      </c>
      <c r="AM516" s="53">
        <f t="shared" si="423"/>
        <v>0</v>
      </c>
      <c r="AN516" s="53">
        <f t="shared" si="424"/>
        <v>0</v>
      </c>
      <c r="AO516" s="53">
        <f t="shared" si="425"/>
        <v>0</v>
      </c>
      <c r="AP516" s="53">
        <f t="shared" si="426"/>
        <v>0</v>
      </c>
      <c r="AQ516" s="53">
        <f t="shared" si="427"/>
        <v>0</v>
      </c>
      <c r="AR516" s="53">
        <f t="shared" si="428"/>
        <v>0</v>
      </c>
      <c r="AS516" s="53"/>
    </row>
    <row r="517" spans="1:45" s="52" customFormat="1" ht="15" x14ac:dyDescent="0.25">
      <c r="A517" s="52">
        <v>118</v>
      </c>
      <c r="B517" s="37" t="s">
        <v>59</v>
      </c>
      <c r="C517" s="37" t="s">
        <v>152</v>
      </c>
      <c r="D517" s="58">
        <v>3</v>
      </c>
      <c r="E517" s="53">
        <f t="shared" si="389"/>
        <v>0</v>
      </c>
      <c r="F517" s="53">
        <f t="shared" si="390"/>
        <v>0</v>
      </c>
      <c r="G517" s="53">
        <f t="shared" si="391"/>
        <v>0</v>
      </c>
      <c r="H517" s="53">
        <f t="shared" si="392"/>
        <v>0</v>
      </c>
      <c r="I517" s="53">
        <f t="shared" si="393"/>
        <v>0</v>
      </c>
      <c r="J517" s="53">
        <f t="shared" si="394"/>
        <v>0</v>
      </c>
      <c r="K517" s="53">
        <f t="shared" si="395"/>
        <v>0</v>
      </c>
      <c r="L517" s="53">
        <f t="shared" si="396"/>
        <v>0</v>
      </c>
      <c r="M517" s="53">
        <f t="shared" si="397"/>
        <v>0</v>
      </c>
      <c r="N517" s="53">
        <f t="shared" si="398"/>
        <v>0</v>
      </c>
      <c r="O517" s="53">
        <f t="shared" si="399"/>
        <v>0</v>
      </c>
      <c r="P517" s="53">
        <f t="shared" si="400"/>
        <v>0</v>
      </c>
      <c r="Q517" s="53">
        <f t="shared" si="401"/>
        <v>0</v>
      </c>
      <c r="R517" s="53">
        <f t="shared" si="402"/>
        <v>0</v>
      </c>
      <c r="S517" s="53">
        <f t="shared" si="403"/>
        <v>0</v>
      </c>
      <c r="T517" s="53">
        <f t="shared" si="404"/>
        <v>0</v>
      </c>
      <c r="U517" s="53">
        <f t="shared" si="405"/>
        <v>0</v>
      </c>
      <c r="V517" s="53">
        <f t="shared" si="406"/>
        <v>0</v>
      </c>
      <c r="W517" s="53">
        <f t="shared" si="407"/>
        <v>0</v>
      </c>
      <c r="X517" s="53">
        <f t="shared" si="408"/>
        <v>0</v>
      </c>
      <c r="Y517" s="53">
        <f t="shared" si="409"/>
        <v>0</v>
      </c>
      <c r="Z517" s="53">
        <f t="shared" si="410"/>
        <v>0</v>
      </c>
      <c r="AA517" s="53">
        <f t="shared" si="411"/>
        <v>0</v>
      </c>
      <c r="AB517" s="53">
        <f t="shared" si="412"/>
        <v>0</v>
      </c>
      <c r="AC517" s="53">
        <f t="shared" si="413"/>
        <v>0</v>
      </c>
      <c r="AD517" s="53">
        <f t="shared" si="414"/>
        <v>0</v>
      </c>
      <c r="AE517" s="53">
        <f t="shared" si="415"/>
        <v>0</v>
      </c>
      <c r="AF517" s="53">
        <f t="shared" si="416"/>
        <v>0</v>
      </c>
      <c r="AG517" s="53">
        <f t="shared" si="417"/>
        <v>0</v>
      </c>
      <c r="AH517" s="53">
        <f t="shared" si="418"/>
        <v>0</v>
      </c>
      <c r="AI517" s="53">
        <f t="shared" si="419"/>
        <v>0</v>
      </c>
      <c r="AJ517" s="53">
        <f t="shared" si="420"/>
        <v>0</v>
      </c>
      <c r="AK517" s="53">
        <f t="shared" si="421"/>
        <v>0</v>
      </c>
      <c r="AL517" s="53">
        <f t="shared" si="422"/>
        <v>0</v>
      </c>
      <c r="AM517" s="53">
        <f t="shared" si="423"/>
        <v>0</v>
      </c>
      <c r="AN517" s="53">
        <f t="shared" si="424"/>
        <v>0</v>
      </c>
      <c r="AO517" s="53">
        <f t="shared" si="425"/>
        <v>0</v>
      </c>
      <c r="AP517" s="53">
        <f t="shared" si="426"/>
        <v>0</v>
      </c>
      <c r="AQ517" s="53">
        <f t="shared" si="427"/>
        <v>0</v>
      </c>
      <c r="AR517" s="53">
        <f t="shared" si="428"/>
        <v>0</v>
      </c>
      <c r="AS517" s="53"/>
    </row>
    <row r="518" spans="1:45" s="52" customFormat="1" ht="15" x14ac:dyDescent="0.25">
      <c r="A518" s="52">
        <v>119</v>
      </c>
      <c r="B518" s="37" t="s">
        <v>50</v>
      </c>
      <c r="C518" s="37" t="s">
        <v>153</v>
      </c>
      <c r="D518" s="58">
        <v>3</v>
      </c>
      <c r="E518" s="53">
        <f t="shared" si="389"/>
        <v>0</v>
      </c>
      <c r="F518" s="53">
        <f t="shared" si="390"/>
        <v>0</v>
      </c>
      <c r="G518" s="53">
        <f t="shared" si="391"/>
        <v>0</v>
      </c>
      <c r="H518" s="53">
        <f t="shared" si="392"/>
        <v>0</v>
      </c>
      <c r="I518" s="53">
        <f t="shared" si="393"/>
        <v>0</v>
      </c>
      <c r="J518" s="53">
        <f t="shared" si="394"/>
        <v>0</v>
      </c>
      <c r="K518" s="53">
        <f t="shared" si="395"/>
        <v>0</v>
      </c>
      <c r="L518" s="53">
        <f t="shared" si="396"/>
        <v>0</v>
      </c>
      <c r="M518" s="53">
        <f t="shared" si="397"/>
        <v>0</v>
      </c>
      <c r="N518" s="53">
        <f t="shared" si="398"/>
        <v>0</v>
      </c>
      <c r="O518" s="53">
        <f t="shared" si="399"/>
        <v>0</v>
      </c>
      <c r="P518" s="53">
        <f t="shared" si="400"/>
        <v>0</v>
      </c>
      <c r="Q518" s="53">
        <f t="shared" si="401"/>
        <v>0</v>
      </c>
      <c r="R518" s="53">
        <f t="shared" si="402"/>
        <v>0</v>
      </c>
      <c r="S518" s="53">
        <f t="shared" si="403"/>
        <v>0</v>
      </c>
      <c r="T518" s="53">
        <f t="shared" si="404"/>
        <v>0</v>
      </c>
      <c r="U518" s="53">
        <f t="shared" si="405"/>
        <v>0</v>
      </c>
      <c r="V518" s="53">
        <f t="shared" si="406"/>
        <v>0</v>
      </c>
      <c r="W518" s="53">
        <f t="shared" si="407"/>
        <v>0</v>
      </c>
      <c r="X518" s="53">
        <f t="shared" si="408"/>
        <v>0</v>
      </c>
      <c r="Y518" s="53">
        <f t="shared" si="409"/>
        <v>0</v>
      </c>
      <c r="Z518" s="53">
        <f t="shared" si="410"/>
        <v>0</v>
      </c>
      <c r="AA518" s="53">
        <f t="shared" si="411"/>
        <v>0</v>
      </c>
      <c r="AB518" s="53">
        <f t="shared" si="412"/>
        <v>0</v>
      </c>
      <c r="AC518" s="53">
        <f t="shared" si="413"/>
        <v>0</v>
      </c>
      <c r="AD518" s="53">
        <f t="shared" si="414"/>
        <v>0</v>
      </c>
      <c r="AE518" s="53">
        <f t="shared" si="415"/>
        <v>0</v>
      </c>
      <c r="AF518" s="53">
        <f t="shared" si="416"/>
        <v>0</v>
      </c>
      <c r="AG518" s="53">
        <f t="shared" si="417"/>
        <v>0</v>
      </c>
      <c r="AH518" s="53">
        <f t="shared" si="418"/>
        <v>0</v>
      </c>
      <c r="AI518" s="53">
        <f t="shared" si="419"/>
        <v>0</v>
      </c>
      <c r="AJ518" s="53">
        <f t="shared" si="420"/>
        <v>0</v>
      </c>
      <c r="AK518" s="53">
        <f t="shared" si="421"/>
        <v>0</v>
      </c>
      <c r="AL518" s="53">
        <f t="shared" si="422"/>
        <v>0</v>
      </c>
      <c r="AM518" s="53">
        <f t="shared" si="423"/>
        <v>0</v>
      </c>
      <c r="AN518" s="53">
        <f t="shared" si="424"/>
        <v>0</v>
      </c>
      <c r="AO518" s="53">
        <f t="shared" si="425"/>
        <v>0</v>
      </c>
      <c r="AP518" s="53">
        <f t="shared" si="426"/>
        <v>0</v>
      </c>
      <c r="AQ518" s="53">
        <f t="shared" si="427"/>
        <v>0</v>
      </c>
      <c r="AR518" s="53">
        <f t="shared" si="428"/>
        <v>0</v>
      </c>
      <c r="AS518" s="53"/>
    </row>
    <row r="519" spans="1:45" s="52" customFormat="1" ht="15" x14ac:dyDescent="0.25">
      <c r="A519" s="52">
        <v>120</v>
      </c>
      <c r="B519" s="37" t="s">
        <v>47</v>
      </c>
      <c r="C519" s="37" t="s">
        <v>154</v>
      </c>
      <c r="D519" s="58">
        <v>3</v>
      </c>
      <c r="E519" s="53">
        <f t="shared" si="389"/>
        <v>0</v>
      </c>
      <c r="F519" s="53">
        <f t="shared" si="390"/>
        <v>0</v>
      </c>
      <c r="G519" s="53">
        <f t="shared" si="391"/>
        <v>0</v>
      </c>
      <c r="H519" s="53">
        <f t="shared" si="392"/>
        <v>0</v>
      </c>
      <c r="I519" s="53">
        <f t="shared" si="393"/>
        <v>0</v>
      </c>
      <c r="J519" s="53">
        <f t="shared" si="394"/>
        <v>0</v>
      </c>
      <c r="K519" s="53">
        <f t="shared" si="395"/>
        <v>0</v>
      </c>
      <c r="L519" s="53">
        <f t="shared" si="396"/>
        <v>0</v>
      </c>
      <c r="M519" s="53">
        <f t="shared" si="397"/>
        <v>0</v>
      </c>
      <c r="N519" s="53">
        <f t="shared" si="398"/>
        <v>0</v>
      </c>
      <c r="O519" s="53">
        <f t="shared" si="399"/>
        <v>0</v>
      </c>
      <c r="P519" s="53">
        <f t="shared" si="400"/>
        <v>0</v>
      </c>
      <c r="Q519" s="53">
        <f t="shared" si="401"/>
        <v>0</v>
      </c>
      <c r="R519" s="53">
        <f t="shared" si="402"/>
        <v>0</v>
      </c>
      <c r="S519" s="53">
        <f t="shared" si="403"/>
        <v>0</v>
      </c>
      <c r="T519" s="53">
        <f t="shared" si="404"/>
        <v>0</v>
      </c>
      <c r="U519" s="53">
        <f t="shared" si="405"/>
        <v>0</v>
      </c>
      <c r="V519" s="53">
        <f t="shared" si="406"/>
        <v>0</v>
      </c>
      <c r="W519" s="53">
        <f t="shared" si="407"/>
        <v>0</v>
      </c>
      <c r="X519" s="53">
        <f t="shared" si="408"/>
        <v>0</v>
      </c>
      <c r="Y519" s="53">
        <f t="shared" si="409"/>
        <v>0</v>
      </c>
      <c r="Z519" s="53">
        <f t="shared" si="410"/>
        <v>0</v>
      </c>
      <c r="AA519" s="53">
        <f t="shared" si="411"/>
        <v>0</v>
      </c>
      <c r="AB519" s="53">
        <f t="shared" si="412"/>
        <v>0</v>
      </c>
      <c r="AC519" s="53">
        <f t="shared" si="413"/>
        <v>0</v>
      </c>
      <c r="AD519" s="53">
        <f t="shared" si="414"/>
        <v>0</v>
      </c>
      <c r="AE519" s="53">
        <f t="shared" si="415"/>
        <v>0</v>
      </c>
      <c r="AF519" s="53">
        <f t="shared" si="416"/>
        <v>0</v>
      </c>
      <c r="AG519" s="53">
        <f t="shared" si="417"/>
        <v>0</v>
      </c>
      <c r="AH519" s="53">
        <f t="shared" si="418"/>
        <v>0</v>
      </c>
      <c r="AI519" s="53">
        <f t="shared" si="419"/>
        <v>0</v>
      </c>
      <c r="AJ519" s="53">
        <f t="shared" si="420"/>
        <v>0</v>
      </c>
      <c r="AK519" s="53">
        <f t="shared" si="421"/>
        <v>0</v>
      </c>
      <c r="AL519" s="53">
        <f t="shared" si="422"/>
        <v>0</v>
      </c>
      <c r="AM519" s="53">
        <f t="shared" si="423"/>
        <v>0</v>
      </c>
      <c r="AN519" s="53">
        <f t="shared" si="424"/>
        <v>0</v>
      </c>
      <c r="AO519" s="53">
        <f t="shared" si="425"/>
        <v>0</v>
      </c>
      <c r="AP519" s="53">
        <f t="shared" si="426"/>
        <v>0</v>
      </c>
      <c r="AQ519" s="53">
        <f t="shared" si="427"/>
        <v>0</v>
      </c>
      <c r="AR519" s="53">
        <f t="shared" si="428"/>
        <v>0</v>
      </c>
      <c r="AS519" s="53"/>
    </row>
    <row r="520" spans="1:45" s="52" customFormat="1" ht="15" x14ac:dyDescent="0.25">
      <c r="A520" s="52">
        <v>121</v>
      </c>
      <c r="B520" s="37" t="s">
        <v>50</v>
      </c>
      <c r="C520" s="37" t="s">
        <v>155</v>
      </c>
      <c r="D520" s="58">
        <v>3</v>
      </c>
      <c r="E520" s="53">
        <f t="shared" si="389"/>
        <v>0</v>
      </c>
      <c r="F520" s="53">
        <f t="shared" si="390"/>
        <v>0</v>
      </c>
      <c r="G520" s="53">
        <f t="shared" si="391"/>
        <v>0</v>
      </c>
      <c r="H520" s="53">
        <f t="shared" si="392"/>
        <v>0</v>
      </c>
      <c r="I520" s="53">
        <f t="shared" si="393"/>
        <v>0</v>
      </c>
      <c r="J520" s="53">
        <f t="shared" si="394"/>
        <v>0</v>
      </c>
      <c r="K520" s="53">
        <f t="shared" si="395"/>
        <v>0</v>
      </c>
      <c r="L520" s="53">
        <f t="shared" si="396"/>
        <v>0</v>
      </c>
      <c r="M520" s="53">
        <f t="shared" si="397"/>
        <v>0</v>
      </c>
      <c r="N520" s="53">
        <f t="shared" si="398"/>
        <v>0</v>
      </c>
      <c r="O520" s="53">
        <f t="shared" si="399"/>
        <v>0</v>
      </c>
      <c r="P520" s="53">
        <f t="shared" si="400"/>
        <v>0</v>
      </c>
      <c r="Q520" s="53">
        <f t="shared" si="401"/>
        <v>0</v>
      </c>
      <c r="R520" s="53">
        <f t="shared" si="402"/>
        <v>0</v>
      </c>
      <c r="S520" s="53">
        <f t="shared" si="403"/>
        <v>0</v>
      </c>
      <c r="T520" s="53">
        <f t="shared" si="404"/>
        <v>0</v>
      </c>
      <c r="U520" s="53">
        <f t="shared" si="405"/>
        <v>0</v>
      </c>
      <c r="V520" s="53">
        <f t="shared" si="406"/>
        <v>0</v>
      </c>
      <c r="W520" s="53">
        <f t="shared" si="407"/>
        <v>0</v>
      </c>
      <c r="X520" s="53">
        <f t="shared" si="408"/>
        <v>0</v>
      </c>
      <c r="Y520" s="53">
        <f t="shared" si="409"/>
        <v>0</v>
      </c>
      <c r="Z520" s="53">
        <f t="shared" si="410"/>
        <v>0</v>
      </c>
      <c r="AA520" s="53">
        <f t="shared" si="411"/>
        <v>0</v>
      </c>
      <c r="AB520" s="53">
        <f t="shared" si="412"/>
        <v>0</v>
      </c>
      <c r="AC520" s="53">
        <f t="shared" si="413"/>
        <v>0</v>
      </c>
      <c r="AD520" s="53">
        <f t="shared" si="414"/>
        <v>0</v>
      </c>
      <c r="AE520" s="53">
        <f t="shared" si="415"/>
        <v>0</v>
      </c>
      <c r="AF520" s="53">
        <f t="shared" si="416"/>
        <v>0</v>
      </c>
      <c r="AG520" s="53">
        <f t="shared" si="417"/>
        <v>0</v>
      </c>
      <c r="AH520" s="53">
        <f t="shared" si="418"/>
        <v>0</v>
      </c>
      <c r="AI520" s="53">
        <f t="shared" si="419"/>
        <v>0</v>
      </c>
      <c r="AJ520" s="53">
        <f t="shared" si="420"/>
        <v>0</v>
      </c>
      <c r="AK520" s="53">
        <f t="shared" si="421"/>
        <v>0</v>
      </c>
      <c r="AL520" s="53">
        <f t="shared" si="422"/>
        <v>0</v>
      </c>
      <c r="AM520" s="53">
        <f t="shared" si="423"/>
        <v>0</v>
      </c>
      <c r="AN520" s="53">
        <f t="shared" si="424"/>
        <v>0</v>
      </c>
      <c r="AO520" s="53">
        <f t="shared" si="425"/>
        <v>0</v>
      </c>
      <c r="AP520" s="53">
        <f t="shared" si="426"/>
        <v>0</v>
      </c>
      <c r="AQ520" s="53">
        <f t="shared" si="427"/>
        <v>0</v>
      </c>
      <c r="AR520" s="53">
        <f t="shared" si="428"/>
        <v>0</v>
      </c>
      <c r="AS520" s="53"/>
    </row>
    <row r="521" spans="1:45" s="52" customFormat="1" ht="15" x14ac:dyDescent="0.25">
      <c r="A521" s="52">
        <v>122</v>
      </c>
      <c r="B521" s="37" t="s">
        <v>48</v>
      </c>
      <c r="C521" s="37" t="s">
        <v>156</v>
      </c>
      <c r="D521" s="58">
        <v>3</v>
      </c>
      <c r="E521" s="53">
        <f t="shared" si="389"/>
        <v>0</v>
      </c>
      <c r="F521" s="53">
        <f t="shared" si="390"/>
        <v>0</v>
      </c>
      <c r="G521" s="53">
        <f t="shared" si="391"/>
        <v>0</v>
      </c>
      <c r="H521" s="53">
        <f t="shared" si="392"/>
        <v>0</v>
      </c>
      <c r="I521" s="53">
        <f t="shared" si="393"/>
        <v>0</v>
      </c>
      <c r="J521" s="53">
        <f t="shared" si="394"/>
        <v>0</v>
      </c>
      <c r="K521" s="53">
        <f t="shared" si="395"/>
        <v>0</v>
      </c>
      <c r="L521" s="53">
        <f t="shared" si="396"/>
        <v>0</v>
      </c>
      <c r="M521" s="53">
        <f t="shared" si="397"/>
        <v>0</v>
      </c>
      <c r="N521" s="53">
        <f t="shared" si="398"/>
        <v>0</v>
      </c>
      <c r="O521" s="53">
        <f t="shared" si="399"/>
        <v>0</v>
      </c>
      <c r="P521" s="53">
        <f t="shared" si="400"/>
        <v>0</v>
      </c>
      <c r="Q521" s="53">
        <f t="shared" si="401"/>
        <v>0</v>
      </c>
      <c r="R521" s="53">
        <f t="shared" si="402"/>
        <v>0</v>
      </c>
      <c r="S521" s="53">
        <f t="shared" si="403"/>
        <v>0</v>
      </c>
      <c r="T521" s="53">
        <f t="shared" si="404"/>
        <v>0</v>
      </c>
      <c r="U521" s="53">
        <f t="shared" si="405"/>
        <v>0</v>
      </c>
      <c r="V521" s="53">
        <f t="shared" si="406"/>
        <v>0</v>
      </c>
      <c r="W521" s="53">
        <f t="shared" si="407"/>
        <v>0</v>
      </c>
      <c r="X521" s="53">
        <f t="shared" si="408"/>
        <v>0</v>
      </c>
      <c r="Y521" s="53">
        <f t="shared" si="409"/>
        <v>0</v>
      </c>
      <c r="Z521" s="53">
        <f t="shared" si="410"/>
        <v>0</v>
      </c>
      <c r="AA521" s="53">
        <f t="shared" si="411"/>
        <v>0</v>
      </c>
      <c r="AB521" s="53">
        <f t="shared" si="412"/>
        <v>0</v>
      </c>
      <c r="AC521" s="53">
        <f t="shared" si="413"/>
        <v>0</v>
      </c>
      <c r="AD521" s="53">
        <f t="shared" si="414"/>
        <v>0</v>
      </c>
      <c r="AE521" s="53">
        <f t="shared" si="415"/>
        <v>0</v>
      </c>
      <c r="AF521" s="53">
        <f t="shared" si="416"/>
        <v>0</v>
      </c>
      <c r="AG521" s="53">
        <f t="shared" si="417"/>
        <v>0</v>
      </c>
      <c r="AH521" s="53">
        <f t="shared" si="418"/>
        <v>0</v>
      </c>
      <c r="AI521" s="53">
        <f t="shared" si="419"/>
        <v>0</v>
      </c>
      <c r="AJ521" s="53">
        <f t="shared" si="420"/>
        <v>0</v>
      </c>
      <c r="AK521" s="53">
        <f t="shared" si="421"/>
        <v>0</v>
      </c>
      <c r="AL521" s="53">
        <f t="shared" si="422"/>
        <v>0</v>
      </c>
      <c r="AM521" s="53">
        <f t="shared" si="423"/>
        <v>0</v>
      </c>
      <c r="AN521" s="53">
        <f t="shared" si="424"/>
        <v>0</v>
      </c>
      <c r="AO521" s="53">
        <f t="shared" si="425"/>
        <v>0</v>
      </c>
      <c r="AP521" s="53">
        <f t="shared" si="426"/>
        <v>0</v>
      </c>
      <c r="AQ521" s="53">
        <f t="shared" si="427"/>
        <v>0</v>
      </c>
      <c r="AR521" s="53">
        <f t="shared" si="428"/>
        <v>0</v>
      </c>
      <c r="AS521" s="53"/>
    </row>
    <row r="522" spans="1:45" s="52" customFormat="1" ht="15" x14ac:dyDescent="0.25">
      <c r="A522" s="52">
        <v>123</v>
      </c>
      <c r="B522" s="37" t="s">
        <v>48</v>
      </c>
      <c r="C522" s="37" t="s">
        <v>157</v>
      </c>
      <c r="D522" s="58">
        <v>3</v>
      </c>
      <c r="E522" s="53">
        <f t="shared" si="389"/>
        <v>0</v>
      </c>
      <c r="F522" s="53">
        <f t="shared" si="390"/>
        <v>0</v>
      </c>
      <c r="G522" s="53">
        <f t="shared" si="391"/>
        <v>0</v>
      </c>
      <c r="H522" s="53">
        <f t="shared" si="392"/>
        <v>0</v>
      </c>
      <c r="I522" s="53">
        <f t="shared" si="393"/>
        <v>0</v>
      </c>
      <c r="J522" s="53">
        <f t="shared" si="394"/>
        <v>0</v>
      </c>
      <c r="K522" s="53">
        <f t="shared" si="395"/>
        <v>0</v>
      </c>
      <c r="L522" s="53">
        <f t="shared" si="396"/>
        <v>0</v>
      </c>
      <c r="M522" s="53">
        <f t="shared" si="397"/>
        <v>0</v>
      </c>
      <c r="N522" s="53">
        <f t="shared" si="398"/>
        <v>0</v>
      </c>
      <c r="O522" s="53">
        <f t="shared" si="399"/>
        <v>0</v>
      </c>
      <c r="P522" s="53">
        <f t="shared" si="400"/>
        <v>0</v>
      </c>
      <c r="Q522" s="53">
        <f t="shared" si="401"/>
        <v>0</v>
      </c>
      <c r="R522" s="53">
        <f t="shared" si="402"/>
        <v>0</v>
      </c>
      <c r="S522" s="53">
        <f t="shared" si="403"/>
        <v>0</v>
      </c>
      <c r="T522" s="53">
        <f t="shared" si="404"/>
        <v>0</v>
      </c>
      <c r="U522" s="53">
        <f t="shared" si="405"/>
        <v>0</v>
      </c>
      <c r="V522" s="53">
        <f t="shared" si="406"/>
        <v>0</v>
      </c>
      <c r="W522" s="53">
        <f t="shared" si="407"/>
        <v>0</v>
      </c>
      <c r="X522" s="53">
        <f t="shared" si="408"/>
        <v>0</v>
      </c>
      <c r="Y522" s="53">
        <f t="shared" si="409"/>
        <v>0</v>
      </c>
      <c r="Z522" s="53">
        <f t="shared" si="410"/>
        <v>0</v>
      </c>
      <c r="AA522" s="53">
        <f t="shared" si="411"/>
        <v>0</v>
      </c>
      <c r="AB522" s="53">
        <f t="shared" si="412"/>
        <v>0</v>
      </c>
      <c r="AC522" s="53">
        <f t="shared" si="413"/>
        <v>0</v>
      </c>
      <c r="AD522" s="53">
        <f t="shared" si="414"/>
        <v>0</v>
      </c>
      <c r="AE522" s="53">
        <f t="shared" si="415"/>
        <v>0</v>
      </c>
      <c r="AF522" s="53">
        <f t="shared" si="416"/>
        <v>0</v>
      </c>
      <c r="AG522" s="53">
        <f t="shared" si="417"/>
        <v>0</v>
      </c>
      <c r="AH522" s="53">
        <f t="shared" si="418"/>
        <v>0</v>
      </c>
      <c r="AI522" s="53">
        <f t="shared" si="419"/>
        <v>0</v>
      </c>
      <c r="AJ522" s="53">
        <f t="shared" si="420"/>
        <v>0</v>
      </c>
      <c r="AK522" s="53">
        <f t="shared" si="421"/>
        <v>0</v>
      </c>
      <c r="AL522" s="53">
        <f t="shared" si="422"/>
        <v>0</v>
      </c>
      <c r="AM522" s="53">
        <f t="shared" si="423"/>
        <v>0</v>
      </c>
      <c r="AN522" s="53">
        <f t="shared" si="424"/>
        <v>0</v>
      </c>
      <c r="AO522" s="53">
        <f t="shared" si="425"/>
        <v>0</v>
      </c>
      <c r="AP522" s="53">
        <f t="shared" si="426"/>
        <v>0</v>
      </c>
      <c r="AQ522" s="53">
        <f t="shared" si="427"/>
        <v>0</v>
      </c>
      <c r="AR522" s="53">
        <f t="shared" si="428"/>
        <v>0</v>
      </c>
      <c r="AS522" s="53"/>
    </row>
    <row r="523" spans="1:45" s="52" customFormat="1" ht="15" x14ac:dyDescent="0.25">
      <c r="A523" s="52">
        <v>124</v>
      </c>
      <c r="B523" s="37" t="s">
        <v>59</v>
      </c>
      <c r="C523" s="37" t="s">
        <v>118</v>
      </c>
      <c r="D523" s="58">
        <v>3</v>
      </c>
      <c r="E523" s="53">
        <f t="shared" si="389"/>
        <v>0</v>
      </c>
      <c r="F523" s="53">
        <f t="shared" si="390"/>
        <v>0</v>
      </c>
      <c r="G523" s="53">
        <f t="shared" si="391"/>
        <v>0</v>
      </c>
      <c r="H523" s="53">
        <f t="shared" si="392"/>
        <v>0</v>
      </c>
      <c r="I523" s="53">
        <f t="shared" si="393"/>
        <v>0</v>
      </c>
      <c r="J523" s="53">
        <f t="shared" si="394"/>
        <v>0</v>
      </c>
      <c r="K523" s="53">
        <f t="shared" si="395"/>
        <v>0</v>
      </c>
      <c r="L523" s="53">
        <f t="shared" si="396"/>
        <v>0</v>
      </c>
      <c r="M523" s="53">
        <f t="shared" si="397"/>
        <v>0</v>
      </c>
      <c r="N523" s="53">
        <f t="shared" si="398"/>
        <v>0</v>
      </c>
      <c r="O523" s="53">
        <f t="shared" si="399"/>
        <v>0</v>
      </c>
      <c r="P523" s="53">
        <f t="shared" si="400"/>
        <v>0</v>
      </c>
      <c r="Q523" s="53">
        <f t="shared" si="401"/>
        <v>0</v>
      </c>
      <c r="R523" s="53">
        <f t="shared" si="402"/>
        <v>0</v>
      </c>
      <c r="S523" s="53">
        <f t="shared" si="403"/>
        <v>0</v>
      </c>
      <c r="T523" s="53">
        <f t="shared" si="404"/>
        <v>0</v>
      </c>
      <c r="U523" s="53">
        <f t="shared" si="405"/>
        <v>0</v>
      </c>
      <c r="V523" s="53">
        <f t="shared" si="406"/>
        <v>0</v>
      </c>
      <c r="W523" s="53">
        <f t="shared" si="407"/>
        <v>0</v>
      </c>
      <c r="X523" s="53">
        <f t="shared" si="408"/>
        <v>0</v>
      </c>
      <c r="Y523" s="53">
        <f t="shared" si="409"/>
        <v>0</v>
      </c>
      <c r="Z523" s="53">
        <f t="shared" si="410"/>
        <v>0</v>
      </c>
      <c r="AA523" s="53">
        <f t="shared" si="411"/>
        <v>0</v>
      </c>
      <c r="AB523" s="53">
        <f t="shared" si="412"/>
        <v>0</v>
      </c>
      <c r="AC523" s="53">
        <f t="shared" si="413"/>
        <v>0</v>
      </c>
      <c r="AD523" s="53">
        <f t="shared" si="414"/>
        <v>0</v>
      </c>
      <c r="AE523" s="53">
        <f t="shared" si="415"/>
        <v>0</v>
      </c>
      <c r="AF523" s="53">
        <f t="shared" si="416"/>
        <v>0</v>
      </c>
      <c r="AG523" s="53">
        <f t="shared" si="417"/>
        <v>0</v>
      </c>
      <c r="AH523" s="53">
        <f t="shared" si="418"/>
        <v>0</v>
      </c>
      <c r="AI523" s="53">
        <f t="shared" si="419"/>
        <v>0</v>
      </c>
      <c r="AJ523" s="53">
        <f t="shared" si="420"/>
        <v>0</v>
      </c>
      <c r="AK523" s="53">
        <f t="shared" si="421"/>
        <v>0</v>
      </c>
      <c r="AL523" s="53">
        <f t="shared" si="422"/>
        <v>0</v>
      </c>
      <c r="AM523" s="53">
        <f t="shared" si="423"/>
        <v>0</v>
      </c>
      <c r="AN523" s="53">
        <f t="shared" si="424"/>
        <v>0</v>
      </c>
      <c r="AO523" s="53">
        <f t="shared" si="425"/>
        <v>0</v>
      </c>
      <c r="AP523" s="53">
        <f t="shared" si="426"/>
        <v>0</v>
      </c>
      <c r="AQ523" s="53">
        <f t="shared" si="427"/>
        <v>0</v>
      </c>
      <c r="AR523" s="53">
        <f t="shared" si="428"/>
        <v>0</v>
      </c>
      <c r="AS523" s="53"/>
    </row>
    <row r="524" spans="1:45" s="52" customFormat="1" ht="15" x14ac:dyDescent="0.25">
      <c r="A524" s="52">
        <v>125</v>
      </c>
      <c r="B524" s="37" t="s">
        <v>48</v>
      </c>
      <c r="C524" s="37" t="s">
        <v>158</v>
      </c>
      <c r="D524" s="58">
        <v>3</v>
      </c>
      <c r="E524" s="53">
        <f t="shared" si="389"/>
        <v>0</v>
      </c>
      <c r="F524" s="53">
        <f t="shared" si="390"/>
        <v>0</v>
      </c>
      <c r="G524" s="53">
        <f t="shared" si="391"/>
        <v>0</v>
      </c>
      <c r="H524" s="53">
        <f t="shared" si="392"/>
        <v>0</v>
      </c>
      <c r="I524" s="53">
        <f t="shared" si="393"/>
        <v>0</v>
      </c>
      <c r="J524" s="53">
        <f t="shared" si="394"/>
        <v>0</v>
      </c>
      <c r="K524" s="53">
        <f t="shared" si="395"/>
        <v>0</v>
      </c>
      <c r="L524" s="53">
        <f t="shared" si="396"/>
        <v>0</v>
      </c>
      <c r="M524" s="53">
        <f t="shared" si="397"/>
        <v>0</v>
      </c>
      <c r="N524" s="53">
        <f t="shared" si="398"/>
        <v>0</v>
      </c>
      <c r="O524" s="53">
        <f t="shared" si="399"/>
        <v>0</v>
      </c>
      <c r="P524" s="53">
        <f t="shared" si="400"/>
        <v>0</v>
      </c>
      <c r="Q524" s="53">
        <f t="shared" si="401"/>
        <v>0</v>
      </c>
      <c r="R524" s="53">
        <f t="shared" si="402"/>
        <v>0</v>
      </c>
      <c r="S524" s="53">
        <f t="shared" si="403"/>
        <v>0</v>
      </c>
      <c r="T524" s="53">
        <f t="shared" si="404"/>
        <v>0</v>
      </c>
      <c r="U524" s="53">
        <f t="shared" si="405"/>
        <v>0</v>
      </c>
      <c r="V524" s="53">
        <f t="shared" si="406"/>
        <v>0</v>
      </c>
      <c r="W524" s="53">
        <f t="shared" si="407"/>
        <v>0</v>
      </c>
      <c r="X524" s="53">
        <f t="shared" si="408"/>
        <v>0</v>
      </c>
      <c r="Y524" s="53">
        <f t="shared" si="409"/>
        <v>0</v>
      </c>
      <c r="Z524" s="53">
        <f t="shared" si="410"/>
        <v>0</v>
      </c>
      <c r="AA524" s="53">
        <f t="shared" si="411"/>
        <v>0</v>
      </c>
      <c r="AB524" s="53">
        <f t="shared" si="412"/>
        <v>0</v>
      </c>
      <c r="AC524" s="53">
        <f t="shared" si="413"/>
        <v>0</v>
      </c>
      <c r="AD524" s="53">
        <f t="shared" si="414"/>
        <v>0</v>
      </c>
      <c r="AE524" s="53">
        <f t="shared" si="415"/>
        <v>0</v>
      </c>
      <c r="AF524" s="53">
        <f t="shared" si="416"/>
        <v>0</v>
      </c>
      <c r="AG524" s="53">
        <f t="shared" si="417"/>
        <v>0</v>
      </c>
      <c r="AH524" s="53">
        <f t="shared" si="418"/>
        <v>0</v>
      </c>
      <c r="AI524" s="53">
        <f t="shared" si="419"/>
        <v>0</v>
      </c>
      <c r="AJ524" s="53">
        <f t="shared" si="420"/>
        <v>0</v>
      </c>
      <c r="AK524" s="53">
        <f t="shared" si="421"/>
        <v>0</v>
      </c>
      <c r="AL524" s="53">
        <f t="shared" si="422"/>
        <v>0</v>
      </c>
      <c r="AM524" s="53">
        <f t="shared" si="423"/>
        <v>0</v>
      </c>
      <c r="AN524" s="53">
        <f t="shared" si="424"/>
        <v>0</v>
      </c>
      <c r="AO524" s="53">
        <f t="shared" si="425"/>
        <v>0</v>
      </c>
      <c r="AP524" s="53">
        <f t="shared" si="426"/>
        <v>0</v>
      </c>
      <c r="AQ524" s="53">
        <f t="shared" si="427"/>
        <v>0</v>
      </c>
      <c r="AR524" s="53">
        <f t="shared" si="428"/>
        <v>0</v>
      </c>
      <c r="AS524" s="53"/>
    </row>
    <row r="525" spans="1:45" x14ac:dyDescent="0.2">
      <c r="E525" s="2">
        <f>COUNTIF(E400:E524,1)</f>
        <v>8</v>
      </c>
      <c r="F525" s="2">
        <f t="shared" ref="F525:AR525" si="429">COUNTIF(F400:F524,1)</f>
        <v>10</v>
      </c>
      <c r="G525" s="2">
        <f t="shared" si="429"/>
        <v>4</v>
      </c>
      <c r="H525" s="2">
        <f t="shared" si="429"/>
        <v>5</v>
      </c>
      <c r="I525" s="2">
        <f t="shared" si="429"/>
        <v>6</v>
      </c>
      <c r="J525" s="2">
        <f t="shared" si="429"/>
        <v>0</v>
      </c>
      <c r="K525" s="2">
        <f t="shared" si="429"/>
        <v>9</v>
      </c>
      <c r="L525" s="2">
        <f t="shared" si="429"/>
        <v>1</v>
      </c>
      <c r="M525" s="2">
        <f t="shared" si="429"/>
        <v>9</v>
      </c>
      <c r="N525" s="2">
        <f t="shared" si="429"/>
        <v>9</v>
      </c>
      <c r="O525" s="2">
        <f t="shared" si="429"/>
        <v>1</v>
      </c>
      <c r="P525" s="2">
        <f t="shared" si="429"/>
        <v>0</v>
      </c>
      <c r="Q525" s="2">
        <f t="shared" si="429"/>
        <v>10</v>
      </c>
      <c r="R525" s="2">
        <f t="shared" si="429"/>
        <v>7</v>
      </c>
      <c r="S525" s="2">
        <f t="shared" si="429"/>
        <v>6</v>
      </c>
      <c r="T525" s="2">
        <f t="shared" si="429"/>
        <v>7</v>
      </c>
      <c r="U525" s="2">
        <f t="shared" si="429"/>
        <v>7</v>
      </c>
      <c r="V525" s="2">
        <f t="shared" si="429"/>
        <v>7</v>
      </c>
      <c r="W525" s="2">
        <f t="shared" si="429"/>
        <v>9</v>
      </c>
      <c r="X525" s="2">
        <f t="shared" si="429"/>
        <v>8</v>
      </c>
      <c r="Y525" s="2">
        <f t="shared" si="429"/>
        <v>6</v>
      </c>
      <c r="Z525" s="2">
        <f t="shared" si="429"/>
        <v>9</v>
      </c>
      <c r="AA525" s="2">
        <f t="shared" si="429"/>
        <v>0</v>
      </c>
      <c r="AB525" s="2">
        <f t="shared" si="429"/>
        <v>4</v>
      </c>
      <c r="AC525" s="2">
        <f t="shared" si="429"/>
        <v>9</v>
      </c>
      <c r="AD525" s="2">
        <f t="shared" si="429"/>
        <v>3</v>
      </c>
      <c r="AE525" s="2">
        <f t="shared" si="429"/>
        <v>8</v>
      </c>
      <c r="AF525" s="2">
        <f t="shared" si="429"/>
        <v>6</v>
      </c>
      <c r="AG525" s="2">
        <f t="shared" si="429"/>
        <v>4</v>
      </c>
      <c r="AH525" s="2">
        <f t="shared" si="429"/>
        <v>4</v>
      </c>
      <c r="AI525" s="2">
        <f t="shared" si="429"/>
        <v>0</v>
      </c>
      <c r="AJ525" s="2">
        <f t="shared" si="429"/>
        <v>0</v>
      </c>
      <c r="AK525" s="2">
        <f t="shared" si="429"/>
        <v>0</v>
      </c>
      <c r="AL525" s="2">
        <f t="shared" si="429"/>
        <v>0</v>
      </c>
      <c r="AM525" s="2">
        <f t="shared" si="429"/>
        <v>8</v>
      </c>
      <c r="AN525" s="2">
        <f t="shared" si="429"/>
        <v>0</v>
      </c>
      <c r="AO525" s="2">
        <f t="shared" si="429"/>
        <v>6</v>
      </c>
      <c r="AP525" s="2">
        <f t="shared" si="429"/>
        <v>8</v>
      </c>
      <c r="AQ525" s="2">
        <f t="shared" si="429"/>
        <v>8</v>
      </c>
      <c r="AR525" s="2">
        <f t="shared" si="429"/>
        <v>6</v>
      </c>
    </row>
    <row r="529" spans="1:52" s="52" customFormat="1" ht="15" customHeight="1" x14ac:dyDescent="0.25">
      <c r="B529" s="54" t="s">
        <v>180</v>
      </c>
      <c r="D529" s="55"/>
      <c r="E529" s="56"/>
      <c r="F529" s="57"/>
      <c r="G529" s="57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</row>
    <row r="530" spans="1:52" s="37" customFormat="1" ht="15" x14ac:dyDescent="0.25">
      <c r="A530" s="62"/>
      <c r="B530" s="52"/>
      <c r="C530" s="63"/>
      <c r="D530" s="63"/>
      <c r="E530" s="192" t="s">
        <v>1</v>
      </c>
      <c r="F530" s="193"/>
      <c r="G530" s="193"/>
      <c r="H530" s="193"/>
      <c r="I530" s="193"/>
      <c r="J530" s="193"/>
      <c r="K530" s="193"/>
      <c r="L530" s="193"/>
      <c r="M530" s="193"/>
      <c r="N530" s="194"/>
      <c r="O530" s="183" t="s">
        <v>22</v>
      </c>
      <c r="P530" s="184"/>
      <c r="Q530" s="184"/>
      <c r="R530" s="184"/>
      <c r="S530" s="184"/>
      <c r="T530" s="184"/>
      <c r="U530" s="184"/>
      <c r="V530" s="184"/>
      <c r="W530" s="184"/>
      <c r="X530" s="185"/>
      <c r="Y530" s="195" t="s">
        <v>33</v>
      </c>
      <c r="Z530" s="196"/>
      <c r="AA530" s="196"/>
      <c r="AB530" s="196"/>
      <c r="AC530" s="196"/>
      <c r="AD530" s="196"/>
      <c r="AE530" s="196"/>
      <c r="AF530" s="196"/>
      <c r="AG530" s="196"/>
      <c r="AH530" s="197"/>
      <c r="AI530" s="198" t="s">
        <v>44</v>
      </c>
      <c r="AJ530" s="199"/>
      <c r="AK530" s="199"/>
      <c r="AL530" s="199"/>
      <c r="AM530" s="199"/>
      <c r="AN530" s="199"/>
      <c r="AO530" s="199"/>
      <c r="AP530" s="199"/>
      <c r="AQ530" s="199"/>
      <c r="AR530" s="199"/>
    </row>
    <row r="531" spans="1:52" s="61" customFormat="1" ht="43.9" customHeight="1" x14ac:dyDescent="0.25">
      <c r="A531" s="61" t="s">
        <v>172</v>
      </c>
      <c r="B531" s="61" t="s">
        <v>53</v>
      </c>
      <c r="C531" s="61" t="s">
        <v>0</v>
      </c>
      <c r="D531" s="32" t="s">
        <v>168</v>
      </c>
      <c r="E531" s="9" t="s">
        <v>2</v>
      </c>
      <c r="F531" s="25" t="s">
        <v>3</v>
      </c>
      <c r="G531" s="9" t="s">
        <v>4</v>
      </c>
      <c r="H531" s="25" t="s">
        <v>5</v>
      </c>
      <c r="I531" s="9" t="s">
        <v>6</v>
      </c>
      <c r="J531" s="25" t="s">
        <v>7</v>
      </c>
      <c r="K531" s="9" t="s">
        <v>8</v>
      </c>
      <c r="L531" s="25" t="s">
        <v>9</v>
      </c>
      <c r="M531" s="9" t="s">
        <v>10</v>
      </c>
      <c r="N531" s="25" t="s">
        <v>11</v>
      </c>
      <c r="O531" s="9" t="s">
        <v>12</v>
      </c>
      <c r="P531" s="25" t="s">
        <v>13</v>
      </c>
      <c r="Q531" s="9" t="s">
        <v>14</v>
      </c>
      <c r="R531" s="25" t="s">
        <v>15</v>
      </c>
      <c r="S531" s="9" t="s">
        <v>16</v>
      </c>
      <c r="T531" s="25" t="s">
        <v>17</v>
      </c>
      <c r="U531" s="9" t="s">
        <v>18</v>
      </c>
      <c r="V531" s="25" t="s">
        <v>19</v>
      </c>
      <c r="W531" s="9" t="s">
        <v>20</v>
      </c>
      <c r="X531" s="25" t="s">
        <v>21</v>
      </c>
      <c r="Y531" s="9" t="s">
        <v>23</v>
      </c>
      <c r="Z531" s="25" t="s">
        <v>24</v>
      </c>
      <c r="AA531" s="9" t="s">
        <v>25</v>
      </c>
      <c r="AB531" s="25" t="s">
        <v>26</v>
      </c>
      <c r="AC531" s="9" t="s">
        <v>27</v>
      </c>
      <c r="AD531" s="25" t="s">
        <v>28</v>
      </c>
      <c r="AE531" s="9" t="s">
        <v>29</v>
      </c>
      <c r="AF531" s="25" t="s">
        <v>30</v>
      </c>
      <c r="AG531" s="9" t="s">
        <v>31</v>
      </c>
      <c r="AH531" s="25" t="s">
        <v>32</v>
      </c>
      <c r="AI531" s="9" t="s">
        <v>34</v>
      </c>
      <c r="AJ531" s="25" t="s">
        <v>35</v>
      </c>
      <c r="AK531" s="9" t="s">
        <v>36</v>
      </c>
      <c r="AL531" s="25" t="s">
        <v>37</v>
      </c>
      <c r="AM531" s="9" t="s">
        <v>38</v>
      </c>
      <c r="AN531" s="25" t="s">
        <v>39</v>
      </c>
      <c r="AO531" s="9" t="s">
        <v>40</v>
      </c>
      <c r="AP531" s="25" t="s">
        <v>41</v>
      </c>
      <c r="AQ531" s="9" t="s">
        <v>42</v>
      </c>
      <c r="AR531" s="25" t="s">
        <v>43</v>
      </c>
    </row>
    <row r="532" spans="1:52" s="52" customFormat="1" ht="15" x14ac:dyDescent="0.25">
      <c r="A532" s="52">
        <v>1</v>
      </c>
      <c r="B532" s="37" t="s">
        <v>59</v>
      </c>
      <c r="C532" s="37" t="s">
        <v>159</v>
      </c>
      <c r="D532" s="58">
        <v>1</v>
      </c>
      <c r="E532" s="53">
        <f>IF(AND(G3="No",AK3="No"),1,0)</f>
        <v>1</v>
      </c>
      <c r="F532" s="53">
        <f>IF(AND(J3="No",AK3="No"),1,0)</f>
        <v>0</v>
      </c>
      <c r="G532" s="53">
        <f>IF(AND(M3="No",AK3="No"),1,0)</f>
        <v>1</v>
      </c>
      <c r="H532" s="53">
        <f>IF(AND(P3="No",AK3="No"),1,0)</f>
        <v>1</v>
      </c>
      <c r="I532" s="53">
        <f>IF(AND(S3="No",AK3="No"),1,0)</f>
        <v>1</v>
      </c>
      <c r="J532" s="53">
        <f>IF(AND(V3="No",AK3="No"),1,0)</f>
        <v>1</v>
      </c>
      <c r="K532" s="53">
        <f>IF(AND(Y3="No",AK3="No"),1,0)</f>
        <v>1</v>
      </c>
      <c r="L532" s="53">
        <f>IF(AND(AB3="No",AK3="No"),1,0)</f>
        <v>1</v>
      </c>
      <c r="M532" s="53">
        <f>IF(AND(AE3="No",AK3="No"),1,0)</f>
        <v>1</v>
      </c>
      <c r="N532" s="53">
        <f>IF(AND(AH3="No",AK3="No"),1,0)</f>
        <v>0</v>
      </c>
      <c r="O532" s="53">
        <f>IF(AND(AN3="No",BR3="No"),1,0)</f>
        <v>0</v>
      </c>
      <c r="P532" s="53">
        <f>IF(AND(AQ3="No",BR3="No"),1,0)</f>
        <v>0</v>
      </c>
      <c r="Q532" s="53">
        <f>IF(AND(AT3="No",BR3="No"),1,0)</f>
        <v>1</v>
      </c>
      <c r="R532" s="53">
        <f>IF(AND(AW3="No",BR3="No"),1,0)</f>
        <v>1</v>
      </c>
      <c r="S532" s="53">
        <f>IF(AND(AZ3="No",BR3="No"),1,0)</f>
        <v>1</v>
      </c>
      <c r="T532" s="53">
        <f>IF(AND(BC3="No",BR3="No"),1,0)</f>
        <v>1</v>
      </c>
      <c r="U532" s="53">
        <f>IF(AND(BF3="No",BR3="No"),1,0)</f>
        <v>1</v>
      </c>
      <c r="V532" s="53">
        <f>IF(AND(BI3="No",BR3="No"),1,0)</f>
        <v>0</v>
      </c>
      <c r="W532" s="53">
        <f>IF(AND(BL3="No",BR3="No"),1,0)</f>
        <v>1</v>
      </c>
      <c r="X532" s="53">
        <f>IF(AND(BO3="No",BR3="No"),1,0)</f>
        <v>1</v>
      </c>
      <c r="Y532" s="53">
        <f>IF(AND(BU3="No",CY3="No"),1,0)</f>
        <v>0</v>
      </c>
      <c r="Z532" s="53">
        <f>IF(AND(BX3="No",CY3="No"),1,0)</f>
        <v>1</v>
      </c>
      <c r="AA532" s="53">
        <f>IF(AND(CA3="No",CY3="No"),1,0)</f>
        <v>0</v>
      </c>
      <c r="AB532" s="53">
        <f>IF(AND(CD3="No",CY3="No"),1,0)</f>
        <v>1</v>
      </c>
      <c r="AC532" s="53">
        <f>IF(AND(CG3="No",BR3="No"),1,0)</f>
        <v>1</v>
      </c>
      <c r="AD532" s="53">
        <f>IF(AND(CJ3="No",CY3="No"),1,0)</f>
        <v>1</v>
      </c>
      <c r="AE532" s="53">
        <f>IF(AND(CM3="No",CY3="No"),1,0)</f>
        <v>0</v>
      </c>
      <c r="AF532" s="53">
        <f>IF(AND(CP3="No",CY3="No"),1,0)</f>
        <v>1</v>
      </c>
      <c r="AG532" s="53">
        <f>IF(AND(CS3="No",CY3="No"),1,0)</f>
        <v>1</v>
      </c>
      <c r="AH532" s="53">
        <f>IF(AND(CV3="No",CY3="No"),1,0)</f>
        <v>1</v>
      </c>
      <c r="AI532" s="53">
        <f>IF(AND(DB3="No",EF3="No"),1,0)</f>
        <v>0</v>
      </c>
      <c r="AJ532" s="53">
        <f>IF(AND(DE3="No",EF3="No"),1,0)</f>
        <v>0</v>
      </c>
      <c r="AK532" s="53">
        <f>IF(AND(DH3="No",EF3="No"),1,0)</f>
        <v>1</v>
      </c>
      <c r="AL532" s="53">
        <f>IF(AND(DK3="No",EF3="No"),1,0)</f>
        <v>1</v>
      </c>
      <c r="AM532" s="53">
        <f>IF(AND(DN3="No",EF3="No"),1,0)</f>
        <v>0</v>
      </c>
      <c r="AN532" s="53">
        <f>IF(AND(DQ3="No",EF3="No"),1,0)</f>
        <v>0</v>
      </c>
      <c r="AO532" s="53">
        <f>IF(AND(DT3="No",EF3="No"),1,0)</f>
        <v>1</v>
      </c>
      <c r="AP532" s="53">
        <f>IF(AND(DW3="No",EF3="No"),1,0)</f>
        <v>1</v>
      </c>
      <c r="AQ532" s="53">
        <f>IF(AND(DZ3="No",EF3="No"),1,0)</f>
        <v>1</v>
      </c>
      <c r="AR532" s="53">
        <f>IF(AND(EC3="No",EF3="No"),1,0)</f>
        <v>1</v>
      </c>
    </row>
    <row r="533" spans="1:52" s="52" customFormat="1" ht="15" x14ac:dyDescent="0.25">
      <c r="A533" s="52">
        <v>2</v>
      </c>
      <c r="B533" s="37" t="s">
        <v>48</v>
      </c>
      <c r="C533" s="37" t="s">
        <v>160</v>
      </c>
      <c r="D533" s="58">
        <v>1</v>
      </c>
      <c r="E533" s="53">
        <f t="shared" ref="E533:E596" si="430">IF(AND(G4="No",AK4="No"),1,0)</f>
        <v>1</v>
      </c>
      <c r="F533" s="53">
        <f t="shared" ref="F533:F596" si="431">IF(AND(J4="No",AK4="No"),1,0)</f>
        <v>1</v>
      </c>
      <c r="G533" s="53">
        <f t="shared" ref="G533:G596" si="432">IF(AND(M4="No",AK4="No"),1,0)</f>
        <v>1</v>
      </c>
      <c r="H533" s="53">
        <f t="shared" ref="H533:H596" si="433">IF(AND(P4="No",AK4="No"),1,0)</f>
        <v>1</v>
      </c>
      <c r="I533" s="53">
        <f t="shared" ref="I533:I596" si="434">IF(AND(S4="No",AK4="No"),1,0)</f>
        <v>1</v>
      </c>
      <c r="J533" s="53">
        <f t="shared" ref="J533:J596" si="435">IF(AND(V4="No",AK4="No"),1,0)</f>
        <v>0</v>
      </c>
      <c r="K533" s="53">
        <f t="shared" ref="K533:K596" si="436">IF(AND(Y4="No",AK4="No"),1,0)</f>
        <v>0</v>
      </c>
      <c r="L533" s="53">
        <f t="shared" ref="L533:L596" si="437">IF(AND(AB4="No",AK4="No"),1,0)</f>
        <v>1</v>
      </c>
      <c r="M533" s="53">
        <f t="shared" ref="M533:M596" si="438">IF(AND(AE4="No",AK4="No"),1,0)</f>
        <v>0</v>
      </c>
      <c r="N533" s="53">
        <f t="shared" ref="N533:N596" si="439">IF(AND(AH4="No",AK4="No"),1,0)</f>
        <v>1</v>
      </c>
      <c r="O533" s="53">
        <f t="shared" ref="O533:O596" si="440">IF(AND(AN4="No",BR4="No"),1,0)</f>
        <v>0</v>
      </c>
      <c r="P533" s="53">
        <f t="shared" ref="P533:P596" si="441">IF(AND(AQ4="No",BR4="No"),1,0)</f>
        <v>0</v>
      </c>
      <c r="Q533" s="53">
        <f t="shared" ref="Q533:Q596" si="442">IF(AND(AT4="No",BR4="No"),1,0)</f>
        <v>1</v>
      </c>
      <c r="R533" s="53">
        <f t="shared" ref="R533:R596" si="443">IF(AND(AW4="No",BR4="No"),1,0)</f>
        <v>1</v>
      </c>
      <c r="S533" s="53">
        <f t="shared" ref="S533:S596" si="444">IF(AND(AZ4="No",BR4="No"),1,0)</f>
        <v>1</v>
      </c>
      <c r="T533" s="53">
        <f t="shared" ref="T533:T596" si="445">IF(AND(BC4="No",BR4="No"),1,0)</f>
        <v>1</v>
      </c>
      <c r="U533" s="53">
        <f t="shared" ref="U533:U596" si="446">IF(AND(BF4="No",BR4="No"),1,0)</f>
        <v>1</v>
      </c>
      <c r="V533" s="53">
        <f t="shared" ref="V533:V596" si="447">IF(AND(BI4="No",BR4="No"),1,0)</f>
        <v>1</v>
      </c>
      <c r="W533" s="53">
        <f t="shared" ref="W533:W596" si="448">IF(AND(BL4="No",BR4="No"),1,0)</f>
        <v>1</v>
      </c>
      <c r="X533" s="53">
        <f t="shared" ref="X533:X596" si="449">IF(AND(BO4="No",BR4="No"),1,0)</f>
        <v>1</v>
      </c>
      <c r="Y533" s="53">
        <f t="shared" ref="Y533:Y596" si="450">IF(AND(BU4="No",CY4="No"),1,0)</f>
        <v>0</v>
      </c>
      <c r="Z533" s="53">
        <f t="shared" ref="Z533:Z596" si="451">IF(AND(BX4="No",CY4="No"),1,0)</f>
        <v>1</v>
      </c>
      <c r="AA533" s="53">
        <f t="shared" ref="AA533:AA596" si="452">IF(AND(CA4="No",CY4="No"),1,0)</f>
        <v>0</v>
      </c>
      <c r="AB533" s="53">
        <f t="shared" ref="AB533:AB596" si="453">IF(AND(CD4="No",CY4="No"),1,0)</f>
        <v>0</v>
      </c>
      <c r="AC533" s="53">
        <f t="shared" ref="AC533:AC596" si="454">IF(AND(CG4="No",BR4="No"),1,0)</f>
        <v>0</v>
      </c>
      <c r="AD533" s="53">
        <f t="shared" ref="AD533:AD596" si="455">IF(AND(CJ4="No",CY4="No"),1,0)</f>
        <v>1</v>
      </c>
      <c r="AE533" s="53">
        <f t="shared" ref="AE533:AE596" si="456">IF(AND(CM4="No",CY4="No"),1,0)</f>
        <v>1</v>
      </c>
      <c r="AF533" s="53">
        <f t="shared" ref="AF533:AF596" si="457">IF(AND(CP4="No",CY4="No"),1,0)</f>
        <v>1</v>
      </c>
      <c r="AG533" s="53">
        <f t="shared" ref="AG533:AG596" si="458">IF(AND(CS4="No",CY4="No"),1,0)</f>
        <v>1</v>
      </c>
      <c r="AH533" s="53">
        <f t="shared" ref="AH533:AH596" si="459">IF(AND(CV4="No",CY4="No"),1,0)</f>
        <v>1</v>
      </c>
      <c r="AI533" s="53">
        <f t="shared" ref="AI533:AI596" si="460">IF(AND(DB4="No",EF4="No"),1,0)</f>
        <v>0</v>
      </c>
      <c r="AJ533" s="53">
        <f t="shared" ref="AJ533:AJ596" si="461">IF(AND(DE4="No",EF4="No"),1,0)</f>
        <v>0</v>
      </c>
      <c r="AK533" s="53">
        <f t="shared" ref="AK533:AK596" si="462">IF(AND(DH4="No",EF4="No"),1,0)</f>
        <v>0</v>
      </c>
      <c r="AL533" s="53">
        <f t="shared" ref="AL533:AL596" si="463">IF(AND(DK4="No",EF4="No"),1,0)</f>
        <v>0</v>
      </c>
      <c r="AM533" s="53">
        <f t="shared" ref="AM533:AM596" si="464">IF(AND(DN4="No",EF4="No"),1,0)</f>
        <v>0</v>
      </c>
      <c r="AN533" s="53">
        <f t="shared" ref="AN533:AN596" si="465">IF(AND(DQ4="No",EF4="No"),1,0)</f>
        <v>0</v>
      </c>
      <c r="AO533" s="53">
        <f t="shared" ref="AO533:AO596" si="466">IF(AND(DT4="No",EF4="No"),1,0)</f>
        <v>1</v>
      </c>
      <c r="AP533" s="53">
        <f t="shared" ref="AP533:AP596" si="467">IF(AND(DW4="No",EF4="No"),1,0)</f>
        <v>1</v>
      </c>
      <c r="AQ533" s="53">
        <f t="shared" ref="AQ533:AQ596" si="468">IF(AND(DZ4="No",EF4="No"),1,0)</f>
        <v>1</v>
      </c>
      <c r="AR533" s="53">
        <f t="shared" ref="AR533:AR596" si="469">IF(AND(EC4="No",EF4="No"),1,0)</f>
        <v>1</v>
      </c>
    </row>
    <row r="534" spans="1:52" s="52" customFormat="1" ht="15" x14ac:dyDescent="0.25">
      <c r="A534" s="52">
        <v>3</v>
      </c>
      <c r="B534" s="37" t="s">
        <v>50</v>
      </c>
      <c r="C534" s="37" t="s">
        <v>161</v>
      </c>
      <c r="D534" s="58">
        <v>1</v>
      </c>
      <c r="E534" s="53">
        <f t="shared" si="430"/>
        <v>1</v>
      </c>
      <c r="F534" s="53">
        <f t="shared" si="431"/>
        <v>1</v>
      </c>
      <c r="G534" s="53">
        <f t="shared" si="432"/>
        <v>1</v>
      </c>
      <c r="H534" s="53">
        <f t="shared" si="433"/>
        <v>1</v>
      </c>
      <c r="I534" s="53">
        <f t="shared" si="434"/>
        <v>1</v>
      </c>
      <c r="J534" s="53">
        <f t="shared" si="435"/>
        <v>0</v>
      </c>
      <c r="K534" s="53">
        <f t="shared" si="436"/>
        <v>1</v>
      </c>
      <c r="L534" s="53">
        <f t="shared" si="437"/>
        <v>1</v>
      </c>
      <c r="M534" s="53">
        <f t="shared" si="438"/>
        <v>1</v>
      </c>
      <c r="N534" s="53">
        <f t="shared" si="439"/>
        <v>1</v>
      </c>
      <c r="O534" s="53">
        <f t="shared" si="440"/>
        <v>0</v>
      </c>
      <c r="P534" s="53">
        <f t="shared" si="441"/>
        <v>0</v>
      </c>
      <c r="Q534" s="53">
        <f t="shared" si="442"/>
        <v>0</v>
      </c>
      <c r="R534" s="53">
        <f t="shared" si="443"/>
        <v>0</v>
      </c>
      <c r="S534" s="53">
        <f t="shared" si="444"/>
        <v>0</v>
      </c>
      <c r="T534" s="53">
        <f t="shared" si="445"/>
        <v>0</v>
      </c>
      <c r="U534" s="53">
        <f t="shared" si="446"/>
        <v>0</v>
      </c>
      <c r="V534" s="53">
        <f t="shared" si="447"/>
        <v>0</v>
      </c>
      <c r="W534" s="53">
        <f t="shared" si="448"/>
        <v>0</v>
      </c>
      <c r="X534" s="53">
        <f t="shared" si="449"/>
        <v>0</v>
      </c>
      <c r="Y534" s="53">
        <f t="shared" si="450"/>
        <v>0</v>
      </c>
      <c r="Z534" s="53">
        <f t="shared" si="451"/>
        <v>1</v>
      </c>
      <c r="AA534" s="53">
        <f t="shared" si="452"/>
        <v>0</v>
      </c>
      <c r="AB534" s="53">
        <f t="shared" si="453"/>
        <v>1</v>
      </c>
      <c r="AC534" s="53">
        <f t="shared" si="454"/>
        <v>0</v>
      </c>
      <c r="AD534" s="53">
        <f t="shared" si="455"/>
        <v>1</v>
      </c>
      <c r="AE534" s="53">
        <f t="shared" si="456"/>
        <v>0</v>
      </c>
      <c r="AF534" s="53">
        <f t="shared" si="457"/>
        <v>1</v>
      </c>
      <c r="AG534" s="53">
        <f t="shared" si="458"/>
        <v>1</v>
      </c>
      <c r="AH534" s="53">
        <f t="shared" si="459"/>
        <v>1</v>
      </c>
      <c r="AI534" s="53">
        <f t="shared" si="460"/>
        <v>0</v>
      </c>
      <c r="AJ534" s="53">
        <f t="shared" si="461"/>
        <v>0</v>
      </c>
      <c r="AK534" s="53">
        <f t="shared" si="462"/>
        <v>0</v>
      </c>
      <c r="AL534" s="53">
        <f t="shared" si="463"/>
        <v>0</v>
      </c>
      <c r="AM534" s="53">
        <f t="shared" si="464"/>
        <v>0</v>
      </c>
      <c r="AN534" s="53">
        <f t="shared" si="465"/>
        <v>0</v>
      </c>
      <c r="AO534" s="53">
        <f t="shared" si="466"/>
        <v>1</v>
      </c>
      <c r="AP534" s="53">
        <f t="shared" si="467"/>
        <v>1</v>
      </c>
      <c r="AQ534" s="53">
        <f t="shared" si="468"/>
        <v>1</v>
      </c>
      <c r="AR534" s="53">
        <f t="shared" si="469"/>
        <v>1</v>
      </c>
    </row>
    <row r="535" spans="1:52" s="52" customFormat="1" ht="15" x14ac:dyDescent="0.25">
      <c r="A535" s="52">
        <v>4</v>
      </c>
      <c r="B535" s="37" t="s">
        <v>48</v>
      </c>
      <c r="C535" s="37" t="s">
        <v>162</v>
      </c>
      <c r="D535" s="58">
        <v>1</v>
      </c>
      <c r="E535" s="53">
        <f t="shared" si="430"/>
        <v>1</v>
      </c>
      <c r="F535" s="53">
        <f t="shared" si="431"/>
        <v>0</v>
      </c>
      <c r="G535" s="53">
        <f t="shared" si="432"/>
        <v>1</v>
      </c>
      <c r="H535" s="53">
        <f t="shared" si="433"/>
        <v>1</v>
      </c>
      <c r="I535" s="53">
        <f t="shared" si="434"/>
        <v>1</v>
      </c>
      <c r="J535" s="53">
        <f t="shared" si="435"/>
        <v>0</v>
      </c>
      <c r="K535" s="53">
        <f t="shared" si="436"/>
        <v>1</v>
      </c>
      <c r="L535" s="53">
        <f t="shared" si="437"/>
        <v>1</v>
      </c>
      <c r="M535" s="53">
        <f t="shared" si="438"/>
        <v>0</v>
      </c>
      <c r="N535" s="53">
        <f t="shared" si="439"/>
        <v>1</v>
      </c>
      <c r="O535" s="53">
        <f t="shared" si="440"/>
        <v>0</v>
      </c>
      <c r="P535" s="53">
        <f t="shared" si="441"/>
        <v>0</v>
      </c>
      <c r="Q535" s="53">
        <f t="shared" si="442"/>
        <v>1</v>
      </c>
      <c r="R535" s="53">
        <f t="shared" si="443"/>
        <v>1</v>
      </c>
      <c r="S535" s="53">
        <f t="shared" si="444"/>
        <v>1</v>
      </c>
      <c r="T535" s="53">
        <f t="shared" si="445"/>
        <v>0</v>
      </c>
      <c r="U535" s="53">
        <f t="shared" si="446"/>
        <v>0</v>
      </c>
      <c r="V535" s="53">
        <f t="shared" si="447"/>
        <v>0</v>
      </c>
      <c r="W535" s="53">
        <f t="shared" si="448"/>
        <v>1</v>
      </c>
      <c r="X535" s="53">
        <f t="shared" si="449"/>
        <v>1</v>
      </c>
      <c r="Y535" s="53">
        <f t="shared" si="450"/>
        <v>1</v>
      </c>
      <c r="Z535" s="53">
        <f t="shared" si="451"/>
        <v>1</v>
      </c>
      <c r="AA535" s="53">
        <f t="shared" si="452"/>
        <v>0</v>
      </c>
      <c r="AB535" s="53">
        <f t="shared" si="453"/>
        <v>0</v>
      </c>
      <c r="AC535" s="53">
        <f t="shared" si="454"/>
        <v>0</v>
      </c>
      <c r="AD535" s="53">
        <f t="shared" si="455"/>
        <v>1</v>
      </c>
      <c r="AE535" s="53">
        <f t="shared" si="456"/>
        <v>1</v>
      </c>
      <c r="AF535" s="53">
        <f t="shared" si="457"/>
        <v>1</v>
      </c>
      <c r="AG535" s="53">
        <f t="shared" si="458"/>
        <v>1</v>
      </c>
      <c r="AH535" s="53">
        <f t="shared" si="459"/>
        <v>1</v>
      </c>
      <c r="AI535" s="53">
        <f t="shared" si="460"/>
        <v>0</v>
      </c>
      <c r="AJ535" s="53">
        <f t="shared" si="461"/>
        <v>0</v>
      </c>
      <c r="AK535" s="53">
        <f t="shared" si="462"/>
        <v>0</v>
      </c>
      <c r="AL535" s="53">
        <f t="shared" si="463"/>
        <v>0</v>
      </c>
      <c r="AM535" s="53">
        <f t="shared" si="464"/>
        <v>0</v>
      </c>
      <c r="AN535" s="53">
        <f t="shared" si="465"/>
        <v>0</v>
      </c>
      <c r="AO535" s="53">
        <f t="shared" si="466"/>
        <v>1</v>
      </c>
      <c r="AP535" s="53">
        <f t="shared" si="467"/>
        <v>1</v>
      </c>
      <c r="AQ535" s="53">
        <f t="shared" si="468"/>
        <v>1</v>
      </c>
      <c r="AR535" s="53">
        <f t="shared" si="469"/>
        <v>1</v>
      </c>
    </row>
    <row r="536" spans="1:52" s="52" customFormat="1" ht="15" x14ac:dyDescent="0.25">
      <c r="A536" s="52">
        <v>5</v>
      </c>
      <c r="B536" s="37" t="s">
        <v>48</v>
      </c>
      <c r="C536" s="37" t="s">
        <v>163</v>
      </c>
      <c r="D536" s="58">
        <v>1</v>
      </c>
      <c r="E536" s="53">
        <f t="shared" si="430"/>
        <v>1</v>
      </c>
      <c r="F536" s="53">
        <f t="shared" si="431"/>
        <v>0</v>
      </c>
      <c r="G536" s="53">
        <f t="shared" si="432"/>
        <v>1</v>
      </c>
      <c r="H536" s="53">
        <f t="shared" si="433"/>
        <v>1</v>
      </c>
      <c r="I536" s="53">
        <f t="shared" si="434"/>
        <v>1</v>
      </c>
      <c r="J536" s="53">
        <f t="shared" si="435"/>
        <v>0</v>
      </c>
      <c r="K536" s="53">
        <f t="shared" si="436"/>
        <v>1</v>
      </c>
      <c r="L536" s="53">
        <f t="shared" si="437"/>
        <v>1</v>
      </c>
      <c r="M536" s="53">
        <f t="shared" si="438"/>
        <v>1</v>
      </c>
      <c r="N536" s="53">
        <f t="shared" si="439"/>
        <v>1</v>
      </c>
      <c r="O536" s="53">
        <f t="shared" si="440"/>
        <v>0</v>
      </c>
      <c r="P536" s="53">
        <f t="shared" si="441"/>
        <v>0</v>
      </c>
      <c r="Q536" s="53">
        <f t="shared" si="442"/>
        <v>1</v>
      </c>
      <c r="R536" s="53">
        <f t="shared" si="443"/>
        <v>1</v>
      </c>
      <c r="S536" s="53">
        <f t="shared" si="444"/>
        <v>1</v>
      </c>
      <c r="T536" s="53">
        <f t="shared" si="445"/>
        <v>0</v>
      </c>
      <c r="U536" s="53">
        <f t="shared" si="446"/>
        <v>0</v>
      </c>
      <c r="V536" s="53">
        <f t="shared" si="447"/>
        <v>1</v>
      </c>
      <c r="W536" s="53">
        <f t="shared" si="448"/>
        <v>1</v>
      </c>
      <c r="X536" s="53">
        <f t="shared" si="449"/>
        <v>1</v>
      </c>
      <c r="Y536" s="53">
        <f t="shared" si="450"/>
        <v>0</v>
      </c>
      <c r="Z536" s="53">
        <f t="shared" si="451"/>
        <v>1</v>
      </c>
      <c r="AA536" s="53">
        <f t="shared" si="452"/>
        <v>0</v>
      </c>
      <c r="AB536" s="53">
        <f t="shared" si="453"/>
        <v>1</v>
      </c>
      <c r="AC536" s="53">
        <f t="shared" si="454"/>
        <v>0</v>
      </c>
      <c r="AD536" s="53">
        <f t="shared" si="455"/>
        <v>1</v>
      </c>
      <c r="AE536" s="53">
        <f t="shared" si="456"/>
        <v>0</v>
      </c>
      <c r="AF536" s="53">
        <f t="shared" si="457"/>
        <v>0</v>
      </c>
      <c r="AG536" s="53">
        <f t="shared" si="458"/>
        <v>1</v>
      </c>
      <c r="AH536" s="53">
        <f t="shared" si="459"/>
        <v>1</v>
      </c>
      <c r="AI536" s="53">
        <f t="shared" si="460"/>
        <v>0</v>
      </c>
      <c r="AJ536" s="53">
        <f t="shared" si="461"/>
        <v>0</v>
      </c>
      <c r="AK536" s="53">
        <f t="shared" si="462"/>
        <v>0</v>
      </c>
      <c r="AL536" s="53">
        <f t="shared" si="463"/>
        <v>0</v>
      </c>
      <c r="AM536" s="53">
        <f t="shared" si="464"/>
        <v>0</v>
      </c>
      <c r="AN536" s="53">
        <f t="shared" si="465"/>
        <v>0</v>
      </c>
      <c r="AO536" s="53">
        <f t="shared" si="466"/>
        <v>1</v>
      </c>
      <c r="AP536" s="53">
        <f t="shared" si="467"/>
        <v>1</v>
      </c>
      <c r="AQ536" s="53">
        <f t="shared" si="468"/>
        <v>1</v>
      </c>
      <c r="AR536" s="53">
        <f t="shared" si="469"/>
        <v>1</v>
      </c>
      <c r="AS536" s="53"/>
    </row>
    <row r="537" spans="1:52" s="52" customFormat="1" ht="15" x14ac:dyDescent="0.25">
      <c r="A537" s="52">
        <v>6</v>
      </c>
      <c r="B537" s="37" t="s">
        <v>59</v>
      </c>
      <c r="C537" s="37" t="s">
        <v>164</v>
      </c>
      <c r="D537" s="58">
        <v>1</v>
      </c>
      <c r="E537" s="53">
        <f t="shared" si="430"/>
        <v>1</v>
      </c>
      <c r="F537" s="53">
        <f t="shared" si="431"/>
        <v>0</v>
      </c>
      <c r="G537" s="53">
        <f t="shared" si="432"/>
        <v>1</v>
      </c>
      <c r="H537" s="53">
        <f t="shared" si="433"/>
        <v>1</v>
      </c>
      <c r="I537" s="53">
        <f t="shared" si="434"/>
        <v>1</v>
      </c>
      <c r="J537" s="53">
        <f t="shared" si="435"/>
        <v>1</v>
      </c>
      <c r="K537" s="53">
        <f t="shared" si="436"/>
        <v>1</v>
      </c>
      <c r="L537" s="53">
        <f t="shared" si="437"/>
        <v>1</v>
      </c>
      <c r="M537" s="53">
        <f t="shared" si="438"/>
        <v>1</v>
      </c>
      <c r="N537" s="53">
        <f t="shared" si="439"/>
        <v>1</v>
      </c>
      <c r="O537" s="53">
        <f t="shared" si="440"/>
        <v>0</v>
      </c>
      <c r="P537" s="53">
        <f t="shared" si="441"/>
        <v>0</v>
      </c>
      <c r="Q537" s="53">
        <f t="shared" si="442"/>
        <v>0</v>
      </c>
      <c r="R537" s="53">
        <f t="shared" si="443"/>
        <v>0</v>
      </c>
      <c r="S537" s="53">
        <f t="shared" si="444"/>
        <v>0</v>
      </c>
      <c r="T537" s="53">
        <f t="shared" si="445"/>
        <v>0</v>
      </c>
      <c r="U537" s="53">
        <f t="shared" si="446"/>
        <v>0</v>
      </c>
      <c r="V537" s="53">
        <f t="shared" si="447"/>
        <v>0</v>
      </c>
      <c r="W537" s="53">
        <f t="shared" si="448"/>
        <v>0</v>
      </c>
      <c r="X537" s="53">
        <f t="shared" si="449"/>
        <v>0</v>
      </c>
      <c r="Y537" s="53">
        <f t="shared" si="450"/>
        <v>0</v>
      </c>
      <c r="Z537" s="53">
        <f t="shared" si="451"/>
        <v>0</v>
      </c>
      <c r="AA537" s="53">
        <f t="shared" si="452"/>
        <v>0</v>
      </c>
      <c r="AB537" s="53">
        <f t="shared" si="453"/>
        <v>0</v>
      </c>
      <c r="AC537" s="53">
        <f t="shared" si="454"/>
        <v>0</v>
      </c>
      <c r="AD537" s="53">
        <f t="shared" si="455"/>
        <v>0</v>
      </c>
      <c r="AE537" s="53">
        <f t="shared" si="456"/>
        <v>0</v>
      </c>
      <c r="AF537" s="53">
        <f t="shared" si="457"/>
        <v>0</v>
      </c>
      <c r="AG537" s="53">
        <f t="shared" si="458"/>
        <v>0</v>
      </c>
      <c r="AH537" s="53">
        <f t="shared" si="459"/>
        <v>0</v>
      </c>
      <c r="AI537" s="53">
        <f t="shared" si="460"/>
        <v>0</v>
      </c>
      <c r="AJ537" s="53">
        <f t="shared" si="461"/>
        <v>0</v>
      </c>
      <c r="AK537" s="53">
        <f t="shared" si="462"/>
        <v>0</v>
      </c>
      <c r="AL537" s="53">
        <f t="shared" si="463"/>
        <v>0</v>
      </c>
      <c r="AM537" s="53">
        <f t="shared" si="464"/>
        <v>0</v>
      </c>
      <c r="AN537" s="53">
        <f t="shared" si="465"/>
        <v>0</v>
      </c>
      <c r="AO537" s="53">
        <f t="shared" si="466"/>
        <v>1</v>
      </c>
      <c r="AP537" s="53">
        <f t="shared" si="467"/>
        <v>1</v>
      </c>
      <c r="AQ537" s="53">
        <f t="shared" si="468"/>
        <v>1</v>
      </c>
      <c r="AR537" s="53">
        <f t="shared" si="469"/>
        <v>0</v>
      </c>
      <c r="AS537" s="53"/>
    </row>
    <row r="538" spans="1:52" s="52" customFormat="1" ht="15" x14ac:dyDescent="0.25">
      <c r="A538" s="52">
        <v>7</v>
      </c>
      <c r="B538" s="37" t="s">
        <v>50</v>
      </c>
      <c r="C538" s="37" t="s">
        <v>165</v>
      </c>
      <c r="D538" s="58">
        <v>1</v>
      </c>
      <c r="E538" s="53">
        <f t="shared" si="430"/>
        <v>1</v>
      </c>
      <c r="F538" s="53">
        <f t="shared" si="431"/>
        <v>0</v>
      </c>
      <c r="G538" s="53">
        <f t="shared" si="432"/>
        <v>1</v>
      </c>
      <c r="H538" s="53">
        <f t="shared" si="433"/>
        <v>1</v>
      </c>
      <c r="I538" s="53">
        <f t="shared" si="434"/>
        <v>1</v>
      </c>
      <c r="J538" s="53">
        <f t="shared" si="435"/>
        <v>0</v>
      </c>
      <c r="K538" s="53">
        <f t="shared" si="436"/>
        <v>1</v>
      </c>
      <c r="L538" s="53">
        <f t="shared" si="437"/>
        <v>1</v>
      </c>
      <c r="M538" s="53">
        <f t="shared" si="438"/>
        <v>0</v>
      </c>
      <c r="N538" s="53">
        <f t="shared" si="439"/>
        <v>1</v>
      </c>
      <c r="O538" s="53">
        <f t="shared" si="440"/>
        <v>0</v>
      </c>
      <c r="P538" s="53">
        <f t="shared" si="441"/>
        <v>0</v>
      </c>
      <c r="Q538" s="53">
        <f t="shared" si="442"/>
        <v>0</v>
      </c>
      <c r="R538" s="53">
        <f t="shared" si="443"/>
        <v>0</v>
      </c>
      <c r="S538" s="53">
        <f t="shared" si="444"/>
        <v>0</v>
      </c>
      <c r="T538" s="53">
        <f t="shared" si="445"/>
        <v>0</v>
      </c>
      <c r="U538" s="53">
        <f t="shared" si="446"/>
        <v>0</v>
      </c>
      <c r="V538" s="53">
        <f t="shared" si="447"/>
        <v>0</v>
      </c>
      <c r="W538" s="53">
        <f t="shared" si="448"/>
        <v>0</v>
      </c>
      <c r="X538" s="53">
        <f t="shared" si="449"/>
        <v>0</v>
      </c>
      <c r="Y538" s="53">
        <f t="shared" si="450"/>
        <v>0</v>
      </c>
      <c r="Z538" s="53">
        <f t="shared" si="451"/>
        <v>0</v>
      </c>
      <c r="AA538" s="53">
        <f t="shared" si="452"/>
        <v>0</v>
      </c>
      <c r="AB538" s="53">
        <f t="shared" si="453"/>
        <v>0</v>
      </c>
      <c r="AC538" s="53">
        <f t="shared" si="454"/>
        <v>0</v>
      </c>
      <c r="AD538" s="53">
        <f t="shared" si="455"/>
        <v>0</v>
      </c>
      <c r="AE538" s="53">
        <f t="shared" si="456"/>
        <v>0</v>
      </c>
      <c r="AF538" s="53">
        <f t="shared" si="457"/>
        <v>0</v>
      </c>
      <c r="AG538" s="53">
        <f t="shared" si="458"/>
        <v>0</v>
      </c>
      <c r="AH538" s="53">
        <f t="shared" si="459"/>
        <v>0</v>
      </c>
      <c r="AI538" s="53">
        <f t="shared" si="460"/>
        <v>0</v>
      </c>
      <c r="AJ538" s="53">
        <f t="shared" si="461"/>
        <v>0</v>
      </c>
      <c r="AK538" s="53">
        <f t="shared" si="462"/>
        <v>0</v>
      </c>
      <c r="AL538" s="53">
        <f t="shared" si="463"/>
        <v>0</v>
      </c>
      <c r="AM538" s="53">
        <f t="shared" si="464"/>
        <v>0</v>
      </c>
      <c r="AN538" s="53">
        <f t="shared" si="465"/>
        <v>0</v>
      </c>
      <c r="AO538" s="53">
        <f t="shared" si="466"/>
        <v>1</v>
      </c>
      <c r="AP538" s="53">
        <f t="shared" si="467"/>
        <v>0</v>
      </c>
      <c r="AQ538" s="53">
        <f t="shared" si="468"/>
        <v>1</v>
      </c>
      <c r="AR538" s="53">
        <f t="shared" si="469"/>
        <v>0</v>
      </c>
      <c r="AS538" s="53"/>
    </row>
    <row r="539" spans="1:52" s="52" customFormat="1" ht="15" x14ac:dyDescent="0.25">
      <c r="A539" s="52">
        <v>8</v>
      </c>
      <c r="B539" s="37" t="s">
        <v>47</v>
      </c>
      <c r="C539" s="37" t="s">
        <v>166</v>
      </c>
      <c r="D539" s="58">
        <v>1</v>
      </c>
      <c r="E539" s="53">
        <f t="shared" si="430"/>
        <v>1</v>
      </c>
      <c r="F539" s="53">
        <f t="shared" si="431"/>
        <v>0</v>
      </c>
      <c r="G539" s="53">
        <f t="shared" si="432"/>
        <v>1</v>
      </c>
      <c r="H539" s="53">
        <f t="shared" si="433"/>
        <v>1</v>
      </c>
      <c r="I539" s="53">
        <f t="shared" si="434"/>
        <v>0</v>
      </c>
      <c r="J539" s="53">
        <f t="shared" si="435"/>
        <v>0</v>
      </c>
      <c r="K539" s="53">
        <f t="shared" si="436"/>
        <v>1</v>
      </c>
      <c r="L539" s="53">
        <f t="shared" si="437"/>
        <v>1</v>
      </c>
      <c r="M539" s="53">
        <f t="shared" si="438"/>
        <v>1</v>
      </c>
      <c r="N539" s="53">
        <f t="shared" si="439"/>
        <v>1</v>
      </c>
      <c r="O539" s="53">
        <f t="shared" si="440"/>
        <v>0</v>
      </c>
      <c r="P539" s="53">
        <f t="shared" si="441"/>
        <v>0</v>
      </c>
      <c r="Q539" s="53">
        <f t="shared" si="442"/>
        <v>0</v>
      </c>
      <c r="R539" s="53">
        <f t="shared" si="443"/>
        <v>0</v>
      </c>
      <c r="S539" s="53">
        <f t="shared" si="444"/>
        <v>0</v>
      </c>
      <c r="T539" s="53">
        <f t="shared" si="445"/>
        <v>0</v>
      </c>
      <c r="U539" s="53">
        <f t="shared" si="446"/>
        <v>0</v>
      </c>
      <c r="V539" s="53">
        <f t="shared" si="447"/>
        <v>0</v>
      </c>
      <c r="W539" s="53">
        <f t="shared" si="448"/>
        <v>0</v>
      </c>
      <c r="X539" s="53">
        <f t="shared" si="449"/>
        <v>0</v>
      </c>
      <c r="Y539" s="53">
        <f t="shared" si="450"/>
        <v>0</v>
      </c>
      <c r="Z539" s="53">
        <f t="shared" si="451"/>
        <v>0</v>
      </c>
      <c r="AA539" s="53">
        <f t="shared" si="452"/>
        <v>0</v>
      </c>
      <c r="AB539" s="53">
        <f t="shared" si="453"/>
        <v>0</v>
      </c>
      <c r="AC539" s="53">
        <f t="shared" si="454"/>
        <v>0</v>
      </c>
      <c r="AD539" s="53">
        <f t="shared" si="455"/>
        <v>0</v>
      </c>
      <c r="AE539" s="53">
        <f t="shared" si="456"/>
        <v>0</v>
      </c>
      <c r="AF539" s="53">
        <f t="shared" si="457"/>
        <v>0</v>
      </c>
      <c r="AG539" s="53">
        <f t="shared" si="458"/>
        <v>0</v>
      </c>
      <c r="AH539" s="53">
        <f t="shared" si="459"/>
        <v>0</v>
      </c>
      <c r="AI539" s="53">
        <f t="shared" si="460"/>
        <v>0</v>
      </c>
      <c r="AJ539" s="53">
        <f t="shared" si="461"/>
        <v>0</v>
      </c>
      <c r="AK539" s="53">
        <f t="shared" si="462"/>
        <v>0</v>
      </c>
      <c r="AL539" s="53">
        <f t="shared" si="463"/>
        <v>0</v>
      </c>
      <c r="AM539" s="53">
        <f t="shared" si="464"/>
        <v>0</v>
      </c>
      <c r="AN539" s="53">
        <f t="shared" si="465"/>
        <v>0</v>
      </c>
      <c r="AO539" s="53">
        <f t="shared" si="466"/>
        <v>1</v>
      </c>
      <c r="AP539" s="53">
        <f t="shared" si="467"/>
        <v>1</v>
      </c>
      <c r="AQ539" s="53">
        <f t="shared" si="468"/>
        <v>1</v>
      </c>
      <c r="AR539" s="53">
        <f t="shared" si="469"/>
        <v>1</v>
      </c>
      <c r="AS539" s="53"/>
    </row>
    <row r="540" spans="1:52" s="52" customFormat="1" ht="15" x14ac:dyDescent="0.25">
      <c r="A540" s="52">
        <v>9</v>
      </c>
      <c r="B540" s="37" t="s">
        <v>48</v>
      </c>
      <c r="C540" s="37" t="s">
        <v>167</v>
      </c>
      <c r="D540" s="58">
        <v>1</v>
      </c>
      <c r="E540" s="53">
        <f t="shared" si="430"/>
        <v>1</v>
      </c>
      <c r="F540" s="53">
        <f t="shared" si="431"/>
        <v>1</v>
      </c>
      <c r="G540" s="53">
        <f t="shared" si="432"/>
        <v>1</v>
      </c>
      <c r="H540" s="53">
        <f t="shared" si="433"/>
        <v>1</v>
      </c>
      <c r="I540" s="53">
        <f t="shared" si="434"/>
        <v>0</v>
      </c>
      <c r="J540" s="53">
        <f t="shared" si="435"/>
        <v>0</v>
      </c>
      <c r="K540" s="53">
        <f t="shared" si="436"/>
        <v>1</v>
      </c>
      <c r="L540" s="53">
        <f t="shared" si="437"/>
        <v>1</v>
      </c>
      <c r="M540" s="53">
        <f t="shared" si="438"/>
        <v>1</v>
      </c>
      <c r="N540" s="53">
        <f t="shared" si="439"/>
        <v>0</v>
      </c>
      <c r="O540" s="53">
        <f t="shared" si="440"/>
        <v>0</v>
      </c>
      <c r="P540" s="53">
        <f t="shared" si="441"/>
        <v>0</v>
      </c>
      <c r="Q540" s="53">
        <f t="shared" si="442"/>
        <v>0</v>
      </c>
      <c r="R540" s="53">
        <f t="shared" si="443"/>
        <v>0</v>
      </c>
      <c r="S540" s="53">
        <f t="shared" si="444"/>
        <v>0</v>
      </c>
      <c r="T540" s="53">
        <f t="shared" si="445"/>
        <v>0</v>
      </c>
      <c r="U540" s="53">
        <f t="shared" si="446"/>
        <v>0</v>
      </c>
      <c r="V540" s="53">
        <f t="shared" si="447"/>
        <v>0</v>
      </c>
      <c r="W540" s="53">
        <f t="shared" si="448"/>
        <v>0</v>
      </c>
      <c r="X540" s="53">
        <f t="shared" si="449"/>
        <v>0</v>
      </c>
      <c r="Y540" s="53">
        <f t="shared" si="450"/>
        <v>0</v>
      </c>
      <c r="Z540" s="53">
        <f t="shared" si="451"/>
        <v>0</v>
      </c>
      <c r="AA540" s="53">
        <f t="shared" si="452"/>
        <v>0</v>
      </c>
      <c r="AB540" s="53">
        <f t="shared" si="453"/>
        <v>0</v>
      </c>
      <c r="AC540" s="53">
        <f t="shared" si="454"/>
        <v>0</v>
      </c>
      <c r="AD540" s="53">
        <f t="shared" si="455"/>
        <v>0</v>
      </c>
      <c r="AE540" s="53">
        <f t="shared" si="456"/>
        <v>0</v>
      </c>
      <c r="AF540" s="53">
        <f t="shared" si="457"/>
        <v>0</v>
      </c>
      <c r="AG540" s="53">
        <f t="shared" si="458"/>
        <v>0</v>
      </c>
      <c r="AH540" s="53">
        <f t="shared" si="459"/>
        <v>0</v>
      </c>
      <c r="AI540" s="53">
        <f t="shared" si="460"/>
        <v>0</v>
      </c>
      <c r="AJ540" s="53">
        <f t="shared" si="461"/>
        <v>0</v>
      </c>
      <c r="AK540" s="53">
        <f t="shared" si="462"/>
        <v>0</v>
      </c>
      <c r="AL540" s="53">
        <f t="shared" si="463"/>
        <v>0</v>
      </c>
      <c r="AM540" s="53">
        <f t="shared" si="464"/>
        <v>0</v>
      </c>
      <c r="AN540" s="53">
        <f t="shared" si="465"/>
        <v>0</v>
      </c>
      <c r="AO540" s="53">
        <f t="shared" si="466"/>
        <v>0</v>
      </c>
      <c r="AP540" s="53">
        <f t="shared" si="467"/>
        <v>0</v>
      </c>
      <c r="AQ540" s="53">
        <f t="shared" si="468"/>
        <v>0</v>
      </c>
      <c r="AR540" s="53">
        <f t="shared" si="469"/>
        <v>0</v>
      </c>
      <c r="AS540" s="53"/>
    </row>
    <row r="541" spans="1:52" s="52" customFormat="1" ht="15" x14ac:dyDescent="0.25">
      <c r="A541" s="52">
        <v>10</v>
      </c>
      <c r="B541" s="37" t="s">
        <v>47</v>
      </c>
      <c r="C541" s="37" t="s">
        <v>45</v>
      </c>
      <c r="D541" s="58">
        <v>2</v>
      </c>
      <c r="E541" s="53">
        <f t="shared" si="430"/>
        <v>0</v>
      </c>
      <c r="F541" s="53">
        <f t="shared" si="431"/>
        <v>0</v>
      </c>
      <c r="G541" s="53">
        <f t="shared" si="432"/>
        <v>0</v>
      </c>
      <c r="H541" s="53">
        <f t="shared" si="433"/>
        <v>0</v>
      </c>
      <c r="I541" s="53">
        <f t="shared" si="434"/>
        <v>0</v>
      </c>
      <c r="J541" s="53">
        <f t="shared" si="435"/>
        <v>0</v>
      </c>
      <c r="K541" s="53">
        <f t="shared" si="436"/>
        <v>0</v>
      </c>
      <c r="L541" s="53">
        <f t="shared" si="437"/>
        <v>0</v>
      </c>
      <c r="M541" s="53">
        <f t="shared" si="438"/>
        <v>0</v>
      </c>
      <c r="N541" s="53">
        <f t="shared" si="439"/>
        <v>0</v>
      </c>
      <c r="O541" s="53">
        <f t="shared" si="440"/>
        <v>0</v>
      </c>
      <c r="P541" s="53">
        <f t="shared" si="441"/>
        <v>0</v>
      </c>
      <c r="Q541" s="53">
        <f t="shared" si="442"/>
        <v>0</v>
      </c>
      <c r="R541" s="53">
        <f t="shared" si="443"/>
        <v>0</v>
      </c>
      <c r="S541" s="53">
        <f t="shared" si="444"/>
        <v>0</v>
      </c>
      <c r="T541" s="53">
        <f t="shared" si="445"/>
        <v>0</v>
      </c>
      <c r="U541" s="53">
        <f t="shared" si="446"/>
        <v>0</v>
      </c>
      <c r="V541" s="53">
        <f t="shared" si="447"/>
        <v>0</v>
      </c>
      <c r="W541" s="53">
        <f t="shared" si="448"/>
        <v>0</v>
      </c>
      <c r="X541" s="53">
        <f t="shared" si="449"/>
        <v>0</v>
      </c>
      <c r="Y541" s="53">
        <f t="shared" si="450"/>
        <v>0</v>
      </c>
      <c r="Z541" s="53">
        <f t="shared" si="451"/>
        <v>0</v>
      </c>
      <c r="AA541" s="53">
        <f t="shared" si="452"/>
        <v>0</v>
      </c>
      <c r="AB541" s="53">
        <f t="shared" si="453"/>
        <v>0</v>
      </c>
      <c r="AC541" s="53">
        <f t="shared" si="454"/>
        <v>0</v>
      </c>
      <c r="AD541" s="53">
        <f t="shared" si="455"/>
        <v>0</v>
      </c>
      <c r="AE541" s="53">
        <f t="shared" si="456"/>
        <v>0</v>
      </c>
      <c r="AF541" s="53">
        <f t="shared" si="457"/>
        <v>0</v>
      </c>
      <c r="AG541" s="53">
        <f t="shared" si="458"/>
        <v>0</v>
      </c>
      <c r="AH541" s="53">
        <f t="shared" si="459"/>
        <v>0</v>
      </c>
      <c r="AI541" s="53">
        <f t="shared" si="460"/>
        <v>0</v>
      </c>
      <c r="AJ541" s="53">
        <f t="shared" si="461"/>
        <v>0</v>
      </c>
      <c r="AK541" s="53">
        <f t="shared" si="462"/>
        <v>0</v>
      </c>
      <c r="AL541" s="53">
        <f t="shared" si="463"/>
        <v>0</v>
      </c>
      <c r="AM541" s="53">
        <f t="shared" si="464"/>
        <v>0</v>
      </c>
      <c r="AN541" s="53">
        <f t="shared" si="465"/>
        <v>0</v>
      </c>
      <c r="AO541" s="53">
        <f t="shared" si="466"/>
        <v>0</v>
      </c>
      <c r="AP541" s="53">
        <f t="shared" si="467"/>
        <v>0</v>
      </c>
      <c r="AQ541" s="53">
        <f t="shared" si="468"/>
        <v>0</v>
      </c>
      <c r="AR541" s="53">
        <f t="shared" si="469"/>
        <v>0</v>
      </c>
      <c r="AS541" s="53"/>
    </row>
    <row r="542" spans="1:52" s="52" customFormat="1" ht="15" x14ac:dyDescent="0.25">
      <c r="A542" s="52">
        <v>11</v>
      </c>
      <c r="B542" s="37" t="s">
        <v>48</v>
      </c>
      <c r="C542" s="37" t="s">
        <v>46</v>
      </c>
      <c r="D542" s="58">
        <v>2</v>
      </c>
      <c r="E542" s="53">
        <f t="shared" si="430"/>
        <v>0</v>
      </c>
      <c r="F542" s="53">
        <f t="shared" si="431"/>
        <v>0</v>
      </c>
      <c r="G542" s="53">
        <f t="shared" si="432"/>
        <v>0</v>
      </c>
      <c r="H542" s="53">
        <f t="shared" si="433"/>
        <v>0</v>
      </c>
      <c r="I542" s="53">
        <f t="shared" si="434"/>
        <v>0</v>
      </c>
      <c r="J542" s="53">
        <f t="shared" si="435"/>
        <v>0</v>
      </c>
      <c r="K542" s="53">
        <f t="shared" si="436"/>
        <v>0</v>
      </c>
      <c r="L542" s="53">
        <f t="shared" si="437"/>
        <v>0</v>
      </c>
      <c r="M542" s="53">
        <f t="shared" si="438"/>
        <v>0</v>
      </c>
      <c r="N542" s="53">
        <f t="shared" si="439"/>
        <v>0</v>
      </c>
      <c r="O542" s="53">
        <f t="shared" si="440"/>
        <v>0</v>
      </c>
      <c r="P542" s="53">
        <f t="shared" si="441"/>
        <v>0</v>
      </c>
      <c r="Q542" s="53">
        <f t="shared" si="442"/>
        <v>0</v>
      </c>
      <c r="R542" s="53">
        <f t="shared" si="443"/>
        <v>0</v>
      </c>
      <c r="S542" s="53">
        <f t="shared" si="444"/>
        <v>0</v>
      </c>
      <c r="T542" s="53">
        <f t="shared" si="445"/>
        <v>0</v>
      </c>
      <c r="U542" s="53">
        <f t="shared" si="446"/>
        <v>0</v>
      </c>
      <c r="V542" s="53">
        <f t="shared" si="447"/>
        <v>0</v>
      </c>
      <c r="W542" s="53">
        <f t="shared" si="448"/>
        <v>0</v>
      </c>
      <c r="X542" s="53">
        <f t="shared" si="449"/>
        <v>0</v>
      </c>
      <c r="Y542" s="53">
        <f t="shared" si="450"/>
        <v>0</v>
      </c>
      <c r="Z542" s="53">
        <f t="shared" si="451"/>
        <v>0</v>
      </c>
      <c r="AA542" s="53">
        <f t="shared" si="452"/>
        <v>0</v>
      </c>
      <c r="AB542" s="53">
        <f t="shared" si="453"/>
        <v>0</v>
      </c>
      <c r="AC542" s="53">
        <f t="shared" si="454"/>
        <v>0</v>
      </c>
      <c r="AD542" s="53">
        <f t="shared" si="455"/>
        <v>0</v>
      </c>
      <c r="AE542" s="53">
        <f t="shared" si="456"/>
        <v>0</v>
      </c>
      <c r="AF542" s="53">
        <f t="shared" si="457"/>
        <v>0</v>
      </c>
      <c r="AG542" s="53">
        <f t="shared" si="458"/>
        <v>0</v>
      </c>
      <c r="AH542" s="53">
        <f t="shared" si="459"/>
        <v>0</v>
      </c>
      <c r="AI542" s="53">
        <f t="shared" si="460"/>
        <v>0</v>
      </c>
      <c r="AJ542" s="53">
        <f t="shared" si="461"/>
        <v>0</v>
      </c>
      <c r="AK542" s="53">
        <f t="shared" si="462"/>
        <v>0</v>
      </c>
      <c r="AL542" s="53">
        <f t="shared" si="463"/>
        <v>0</v>
      </c>
      <c r="AM542" s="53">
        <f t="shared" si="464"/>
        <v>1</v>
      </c>
      <c r="AN542" s="53">
        <f t="shared" si="465"/>
        <v>0</v>
      </c>
      <c r="AO542" s="53">
        <f t="shared" si="466"/>
        <v>1</v>
      </c>
      <c r="AP542" s="53">
        <f t="shared" si="467"/>
        <v>1</v>
      </c>
      <c r="AQ542" s="53">
        <f t="shared" si="468"/>
        <v>0</v>
      </c>
      <c r="AR542" s="53">
        <f t="shared" si="469"/>
        <v>1</v>
      </c>
      <c r="AS542" s="53"/>
    </row>
    <row r="543" spans="1:52" s="52" customFormat="1" ht="15" x14ac:dyDescent="0.25">
      <c r="A543" s="52">
        <v>12</v>
      </c>
      <c r="B543" s="37" t="s">
        <v>48</v>
      </c>
      <c r="C543" s="37" t="s">
        <v>49</v>
      </c>
      <c r="D543" s="58">
        <v>2</v>
      </c>
      <c r="E543" s="53">
        <f t="shared" si="430"/>
        <v>0</v>
      </c>
      <c r="F543" s="53">
        <f t="shared" si="431"/>
        <v>0</v>
      </c>
      <c r="G543" s="53">
        <f t="shared" si="432"/>
        <v>0</v>
      </c>
      <c r="H543" s="53">
        <f t="shared" si="433"/>
        <v>0</v>
      </c>
      <c r="I543" s="53">
        <f t="shared" si="434"/>
        <v>0</v>
      </c>
      <c r="J543" s="53">
        <f t="shared" si="435"/>
        <v>0</v>
      </c>
      <c r="K543" s="53">
        <f t="shared" si="436"/>
        <v>0</v>
      </c>
      <c r="L543" s="53">
        <f t="shared" si="437"/>
        <v>0</v>
      </c>
      <c r="M543" s="53">
        <f t="shared" si="438"/>
        <v>0</v>
      </c>
      <c r="N543" s="53">
        <f t="shared" si="439"/>
        <v>0</v>
      </c>
      <c r="O543" s="53">
        <f t="shared" si="440"/>
        <v>0</v>
      </c>
      <c r="P543" s="53">
        <f t="shared" si="441"/>
        <v>0</v>
      </c>
      <c r="Q543" s="53">
        <f t="shared" si="442"/>
        <v>1</v>
      </c>
      <c r="R543" s="53">
        <f t="shared" si="443"/>
        <v>1</v>
      </c>
      <c r="S543" s="53">
        <f t="shared" si="444"/>
        <v>1</v>
      </c>
      <c r="T543" s="53">
        <f t="shared" si="445"/>
        <v>1</v>
      </c>
      <c r="U543" s="53">
        <f t="shared" si="446"/>
        <v>1</v>
      </c>
      <c r="V543" s="53">
        <f t="shared" si="447"/>
        <v>1</v>
      </c>
      <c r="W543" s="53">
        <f t="shared" si="448"/>
        <v>1</v>
      </c>
      <c r="X543" s="53">
        <f t="shared" si="449"/>
        <v>0</v>
      </c>
      <c r="Y543" s="53">
        <f t="shared" si="450"/>
        <v>0</v>
      </c>
      <c r="Z543" s="53">
        <f t="shared" si="451"/>
        <v>0</v>
      </c>
      <c r="AA543" s="53">
        <f t="shared" si="452"/>
        <v>0</v>
      </c>
      <c r="AB543" s="53">
        <f t="shared" si="453"/>
        <v>0</v>
      </c>
      <c r="AC543" s="53">
        <f t="shared" si="454"/>
        <v>1</v>
      </c>
      <c r="AD543" s="53">
        <f t="shared" si="455"/>
        <v>0</v>
      </c>
      <c r="AE543" s="53">
        <f t="shared" si="456"/>
        <v>0</v>
      </c>
      <c r="AF543" s="53">
        <f t="shared" si="457"/>
        <v>0</v>
      </c>
      <c r="AG543" s="53">
        <f t="shared" si="458"/>
        <v>0</v>
      </c>
      <c r="AH543" s="53">
        <f t="shared" si="459"/>
        <v>0</v>
      </c>
      <c r="AI543" s="53">
        <f t="shared" si="460"/>
        <v>0</v>
      </c>
      <c r="AJ543" s="53">
        <f t="shared" si="461"/>
        <v>0</v>
      </c>
      <c r="AK543" s="53">
        <f t="shared" si="462"/>
        <v>0</v>
      </c>
      <c r="AL543" s="53">
        <f t="shared" si="463"/>
        <v>0</v>
      </c>
      <c r="AM543" s="53">
        <f t="shared" si="464"/>
        <v>1</v>
      </c>
      <c r="AN543" s="53">
        <f t="shared" si="465"/>
        <v>0</v>
      </c>
      <c r="AO543" s="53">
        <f t="shared" si="466"/>
        <v>1</v>
      </c>
      <c r="AP543" s="53">
        <f t="shared" si="467"/>
        <v>0</v>
      </c>
      <c r="AQ543" s="53">
        <f t="shared" si="468"/>
        <v>0</v>
      </c>
      <c r="AR543" s="53">
        <f t="shared" si="469"/>
        <v>1</v>
      </c>
      <c r="AS543" s="53"/>
    </row>
    <row r="544" spans="1:52" s="52" customFormat="1" ht="15" x14ac:dyDescent="0.25">
      <c r="A544" s="52">
        <v>13</v>
      </c>
      <c r="B544" s="37" t="s">
        <v>50</v>
      </c>
      <c r="C544" s="37" t="s">
        <v>51</v>
      </c>
      <c r="D544" s="58">
        <v>2</v>
      </c>
      <c r="E544" s="53">
        <f t="shared" si="430"/>
        <v>0</v>
      </c>
      <c r="F544" s="53">
        <f t="shared" si="431"/>
        <v>0</v>
      </c>
      <c r="G544" s="53">
        <f t="shared" si="432"/>
        <v>0</v>
      </c>
      <c r="H544" s="53">
        <f t="shared" si="433"/>
        <v>0</v>
      </c>
      <c r="I544" s="53">
        <f t="shared" si="434"/>
        <v>0</v>
      </c>
      <c r="J544" s="53">
        <f t="shared" si="435"/>
        <v>0</v>
      </c>
      <c r="K544" s="53">
        <f t="shared" si="436"/>
        <v>0</v>
      </c>
      <c r="L544" s="53">
        <f t="shared" si="437"/>
        <v>0</v>
      </c>
      <c r="M544" s="53">
        <f t="shared" si="438"/>
        <v>0</v>
      </c>
      <c r="N544" s="53">
        <f t="shared" si="439"/>
        <v>0</v>
      </c>
      <c r="O544" s="53">
        <f t="shared" si="440"/>
        <v>0</v>
      </c>
      <c r="P544" s="53">
        <f t="shared" si="441"/>
        <v>0</v>
      </c>
      <c r="Q544" s="53">
        <f t="shared" si="442"/>
        <v>1</v>
      </c>
      <c r="R544" s="53">
        <f t="shared" si="443"/>
        <v>1</v>
      </c>
      <c r="S544" s="53">
        <f t="shared" si="444"/>
        <v>0</v>
      </c>
      <c r="T544" s="53">
        <f t="shared" si="445"/>
        <v>1</v>
      </c>
      <c r="U544" s="53">
        <f t="shared" si="446"/>
        <v>1</v>
      </c>
      <c r="V544" s="53">
        <f t="shared" si="447"/>
        <v>1</v>
      </c>
      <c r="W544" s="53">
        <f t="shared" si="448"/>
        <v>1</v>
      </c>
      <c r="X544" s="53">
        <f t="shared" si="449"/>
        <v>1</v>
      </c>
      <c r="Y544" s="53">
        <f t="shared" si="450"/>
        <v>1</v>
      </c>
      <c r="Z544" s="53">
        <f t="shared" si="451"/>
        <v>1</v>
      </c>
      <c r="AA544" s="53">
        <f t="shared" si="452"/>
        <v>0</v>
      </c>
      <c r="AB544" s="53">
        <f t="shared" si="453"/>
        <v>1</v>
      </c>
      <c r="AC544" s="53">
        <f t="shared" si="454"/>
        <v>1</v>
      </c>
      <c r="AD544" s="53">
        <f t="shared" si="455"/>
        <v>1</v>
      </c>
      <c r="AE544" s="53">
        <f t="shared" si="456"/>
        <v>1</v>
      </c>
      <c r="AF544" s="53">
        <f t="shared" si="457"/>
        <v>1</v>
      </c>
      <c r="AG544" s="53">
        <f t="shared" si="458"/>
        <v>1</v>
      </c>
      <c r="AH544" s="53">
        <f t="shared" si="459"/>
        <v>1</v>
      </c>
      <c r="AI544" s="53">
        <f t="shared" si="460"/>
        <v>0</v>
      </c>
      <c r="AJ544" s="53">
        <f t="shared" si="461"/>
        <v>0</v>
      </c>
      <c r="AK544" s="53">
        <f t="shared" si="462"/>
        <v>0</v>
      </c>
      <c r="AL544" s="53">
        <f t="shared" si="463"/>
        <v>0</v>
      </c>
      <c r="AM544" s="53">
        <f t="shared" si="464"/>
        <v>0</v>
      </c>
      <c r="AN544" s="53">
        <f t="shared" si="465"/>
        <v>0</v>
      </c>
      <c r="AO544" s="53">
        <f t="shared" si="466"/>
        <v>0</v>
      </c>
      <c r="AP544" s="53">
        <f t="shared" si="467"/>
        <v>0</v>
      </c>
      <c r="AQ544" s="53">
        <f t="shared" si="468"/>
        <v>0</v>
      </c>
      <c r="AR544" s="53">
        <f t="shared" si="469"/>
        <v>0</v>
      </c>
      <c r="AS544" s="53"/>
    </row>
    <row r="545" spans="1:45" s="52" customFormat="1" ht="15" x14ac:dyDescent="0.25">
      <c r="A545" s="52">
        <v>14</v>
      </c>
      <c r="B545" s="37" t="s">
        <v>47</v>
      </c>
      <c r="C545" s="37" t="s">
        <v>52</v>
      </c>
      <c r="D545" s="58">
        <v>2</v>
      </c>
      <c r="E545" s="53">
        <f t="shared" si="430"/>
        <v>0</v>
      </c>
      <c r="F545" s="53">
        <f t="shared" si="431"/>
        <v>0</v>
      </c>
      <c r="G545" s="53">
        <f t="shared" si="432"/>
        <v>0</v>
      </c>
      <c r="H545" s="53">
        <f t="shared" si="433"/>
        <v>0</v>
      </c>
      <c r="I545" s="53">
        <f t="shared" si="434"/>
        <v>0</v>
      </c>
      <c r="J545" s="53">
        <f t="shared" si="435"/>
        <v>0</v>
      </c>
      <c r="K545" s="53">
        <f t="shared" si="436"/>
        <v>0</v>
      </c>
      <c r="L545" s="53">
        <f t="shared" si="437"/>
        <v>0</v>
      </c>
      <c r="M545" s="53">
        <f t="shared" si="438"/>
        <v>0</v>
      </c>
      <c r="N545" s="53">
        <f t="shared" si="439"/>
        <v>0</v>
      </c>
      <c r="O545" s="53">
        <f t="shared" si="440"/>
        <v>0</v>
      </c>
      <c r="P545" s="53">
        <f t="shared" si="441"/>
        <v>0</v>
      </c>
      <c r="Q545" s="53">
        <f t="shared" si="442"/>
        <v>1</v>
      </c>
      <c r="R545" s="53">
        <f t="shared" si="443"/>
        <v>1</v>
      </c>
      <c r="S545" s="53">
        <f t="shared" si="444"/>
        <v>1</v>
      </c>
      <c r="T545" s="53">
        <f t="shared" si="445"/>
        <v>1</v>
      </c>
      <c r="U545" s="53">
        <f t="shared" si="446"/>
        <v>1</v>
      </c>
      <c r="V545" s="53">
        <f t="shared" si="447"/>
        <v>1</v>
      </c>
      <c r="W545" s="53">
        <f t="shared" si="448"/>
        <v>1</v>
      </c>
      <c r="X545" s="53">
        <f t="shared" si="449"/>
        <v>0</v>
      </c>
      <c r="Y545" s="53">
        <f t="shared" si="450"/>
        <v>1</v>
      </c>
      <c r="Z545" s="53">
        <f t="shared" si="451"/>
        <v>0</v>
      </c>
      <c r="AA545" s="53">
        <f t="shared" si="452"/>
        <v>0</v>
      </c>
      <c r="AB545" s="53">
        <f t="shared" si="453"/>
        <v>1</v>
      </c>
      <c r="AC545" s="53">
        <f t="shared" si="454"/>
        <v>1</v>
      </c>
      <c r="AD545" s="53">
        <f t="shared" si="455"/>
        <v>1</v>
      </c>
      <c r="AE545" s="53">
        <f t="shared" si="456"/>
        <v>1</v>
      </c>
      <c r="AF545" s="53">
        <f t="shared" si="457"/>
        <v>0</v>
      </c>
      <c r="AG545" s="53">
        <f t="shared" si="458"/>
        <v>0</v>
      </c>
      <c r="AH545" s="53">
        <f t="shared" si="459"/>
        <v>1</v>
      </c>
      <c r="AI545" s="53">
        <f t="shared" si="460"/>
        <v>0</v>
      </c>
      <c r="AJ545" s="53">
        <f t="shared" si="461"/>
        <v>0</v>
      </c>
      <c r="AK545" s="53">
        <f t="shared" si="462"/>
        <v>0</v>
      </c>
      <c r="AL545" s="53">
        <f t="shared" si="463"/>
        <v>0</v>
      </c>
      <c r="AM545" s="53">
        <f t="shared" si="464"/>
        <v>1</v>
      </c>
      <c r="AN545" s="53">
        <f t="shared" si="465"/>
        <v>0</v>
      </c>
      <c r="AO545" s="53">
        <f t="shared" si="466"/>
        <v>1</v>
      </c>
      <c r="AP545" s="53">
        <f t="shared" si="467"/>
        <v>1</v>
      </c>
      <c r="AQ545" s="53">
        <f t="shared" si="468"/>
        <v>1</v>
      </c>
      <c r="AR545" s="53">
        <f t="shared" si="469"/>
        <v>1</v>
      </c>
      <c r="AS545" s="53"/>
    </row>
    <row r="546" spans="1:45" s="52" customFormat="1" ht="15" x14ac:dyDescent="0.25">
      <c r="A546" s="52">
        <v>15</v>
      </c>
      <c r="B546" s="37" t="s">
        <v>48</v>
      </c>
      <c r="C546" s="37" t="s">
        <v>54</v>
      </c>
      <c r="D546" s="58">
        <v>2</v>
      </c>
      <c r="E546" s="53">
        <f t="shared" si="430"/>
        <v>1</v>
      </c>
      <c r="F546" s="53">
        <f t="shared" si="431"/>
        <v>1</v>
      </c>
      <c r="G546" s="53">
        <f t="shared" si="432"/>
        <v>1</v>
      </c>
      <c r="H546" s="53">
        <f t="shared" si="433"/>
        <v>0</v>
      </c>
      <c r="I546" s="53">
        <f t="shared" si="434"/>
        <v>1</v>
      </c>
      <c r="J546" s="53">
        <f t="shared" si="435"/>
        <v>0</v>
      </c>
      <c r="K546" s="53">
        <f t="shared" si="436"/>
        <v>1</v>
      </c>
      <c r="L546" s="53">
        <f t="shared" si="437"/>
        <v>1</v>
      </c>
      <c r="M546" s="53">
        <f t="shared" si="438"/>
        <v>1</v>
      </c>
      <c r="N546" s="53">
        <f t="shared" si="439"/>
        <v>1</v>
      </c>
      <c r="O546" s="53">
        <f t="shared" si="440"/>
        <v>0</v>
      </c>
      <c r="P546" s="53">
        <f t="shared" si="441"/>
        <v>0</v>
      </c>
      <c r="Q546" s="53">
        <f t="shared" si="442"/>
        <v>0</v>
      </c>
      <c r="R546" s="53">
        <f t="shared" si="443"/>
        <v>0</v>
      </c>
      <c r="S546" s="53">
        <f t="shared" si="444"/>
        <v>0</v>
      </c>
      <c r="T546" s="53">
        <f t="shared" si="445"/>
        <v>0</v>
      </c>
      <c r="U546" s="53">
        <f t="shared" si="446"/>
        <v>0</v>
      </c>
      <c r="V546" s="53">
        <f t="shared" si="447"/>
        <v>0</v>
      </c>
      <c r="W546" s="53">
        <f t="shared" si="448"/>
        <v>0</v>
      </c>
      <c r="X546" s="53">
        <f t="shared" si="449"/>
        <v>0</v>
      </c>
      <c r="Y546" s="53">
        <f t="shared" si="450"/>
        <v>0</v>
      </c>
      <c r="Z546" s="53">
        <f t="shared" si="451"/>
        <v>0</v>
      </c>
      <c r="AA546" s="53">
        <f t="shared" si="452"/>
        <v>0</v>
      </c>
      <c r="AB546" s="53">
        <f t="shared" si="453"/>
        <v>0</v>
      </c>
      <c r="AC546" s="53">
        <f t="shared" si="454"/>
        <v>0</v>
      </c>
      <c r="AD546" s="53">
        <f t="shared" si="455"/>
        <v>0</v>
      </c>
      <c r="AE546" s="53">
        <f t="shared" si="456"/>
        <v>0</v>
      </c>
      <c r="AF546" s="53">
        <f t="shared" si="457"/>
        <v>0</v>
      </c>
      <c r="AG546" s="53">
        <f t="shared" si="458"/>
        <v>0</v>
      </c>
      <c r="AH546" s="53">
        <f t="shared" si="459"/>
        <v>0</v>
      </c>
      <c r="AI546" s="53">
        <f t="shared" si="460"/>
        <v>0</v>
      </c>
      <c r="AJ546" s="53">
        <f t="shared" si="461"/>
        <v>0</v>
      </c>
      <c r="AK546" s="53">
        <f t="shared" si="462"/>
        <v>0</v>
      </c>
      <c r="AL546" s="53">
        <f t="shared" si="463"/>
        <v>0</v>
      </c>
      <c r="AM546" s="53">
        <f t="shared" si="464"/>
        <v>1</v>
      </c>
      <c r="AN546" s="53">
        <f t="shared" si="465"/>
        <v>0</v>
      </c>
      <c r="AO546" s="53">
        <f t="shared" si="466"/>
        <v>1</v>
      </c>
      <c r="AP546" s="53">
        <f t="shared" si="467"/>
        <v>1</v>
      </c>
      <c r="AQ546" s="53">
        <f t="shared" si="468"/>
        <v>0</v>
      </c>
      <c r="AR546" s="53">
        <f t="shared" si="469"/>
        <v>1</v>
      </c>
      <c r="AS546" s="53"/>
    </row>
    <row r="547" spans="1:45" s="52" customFormat="1" ht="15" x14ac:dyDescent="0.25">
      <c r="A547" s="52">
        <v>16</v>
      </c>
      <c r="B547" s="37" t="s">
        <v>48</v>
      </c>
      <c r="C547" s="37" t="s">
        <v>55</v>
      </c>
      <c r="D547" s="58">
        <v>2</v>
      </c>
      <c r="E547" s="53">
        <f t="shared" si="430"/>
        <v>1</v>
      </c>
      <c r="F547" s="53">
        <f t="shared" si="431"/>
        <v>1</v>
      </c>
      <c r="G547" s="53">
        <f t="shared" si="432"/>
        <v>1</v>
      </c>
      <c r="H547" s="53">
        <f t="shared" si="433"/>
        <v>1</v>
      </c>
      <c r="I547" s="53">
        <f t="shared" si="434"/>
        <v>1</v>
      </c>
      <c r="J547" s="53">
        <f t="shared" si="435"/>
        <v>0</v>
      </c>
      <c r="K547" s="53">
        <f t="shared" si="436"/>
        <v>1</v>
      </c>
      <c r="L547" s="53">
        <f t="shared" si="437"/>
        <v>1</v>
      </c>
      <c r="M547" s="53">
        <f t="shared" si="438"/>
        <v>1</v>
      </c>
      <c r="N547" s="53">
        <f t="shared" si="439"/>
        <v>1</v>
      </c>
      <c r="O547" s="53">
        <f t="shared" si="440"/>
        <v>0</v>
      </c>
      <c r="P547" s="53">
        <f t="shared" si="441"/>
        <v>0</v>
      </c>
      <c r="Q547" s="53">
        <f t="shared" si="442"/>
        <v>1</v>
      </c>
      <c r="R547" s="53">
        <f t="shared" si="443"/>
        <v>1</v>
      </c>
      <c r="S547" s="53">
        <f t="shared" si="444"/>
        <v>0</v>
      </c>
      <c r="T547" s="53">
        <f t="shared" si="445"/>
        <v>1</v>
      </c>
      <c r="U547" s="53">
        <f t="shared" si="446"/>
        <v>1</v>
      </c>
      <c r="V547" s="53">
        <f t="shared" si="447"/>
        <v>1</v>
      </c>
      <c r="W547" s="53">
        <f t="shared" si="448"/>
        <v>1</v>
      </c>
      <c r="X547" s="53">
        <f t="shared" si="449"/>
        <v>0</v>
      </c>
      <c r="Y547" s="53">
        <f t="shared" si="450"/>
        <v>0</v>
      </c>
      <c r="Z547" s="53">
        <f t="shared" si="451"/>
        <v>0</v>
      </c>
      <c r="AA547" s="53">
        <f t="shared" si="452"/>
        <v>0</v>
      </c>
      <c r="AB547" s="53">
        <f t="shared" si="453"/>
        <v>0</v>
      </c>
      <c r="AC547" s="53">
        <f t="shared" si="454"/>
        <v>0</v>
      </c>
      <c r="AD547" s="53">
        <f t="shared" si="455"/>
        <v>0</v>
      </c>
      <c r="AE547" s="53">
        <f t="shared" si="456"/>
        <v>0</v>
      </c>
      <c r="AF547" s="53">
        <f t="shared" si="457"/>
        <v>0</v>
      </c>
      <c r="AG547" s="53">
        <f t="shared" si="458"/>
        <v>0</v>
      </c>
      <c r="AH547" s="53">
        <f t="shared" si="459"/>
        <v>0</v>
      </c>
      <c r="AI547" s="53">
        <f t="shared" si="460"/>
        <v>0</v>
      </c>
      <c r="AJ547" s="53">
        <f t="shared" si="461"/>
        <v>0</v>
      </c>
      <c r="AK547" s="53">
        <f t="shared" si="462"/>
        <v>0</v>
      </c>
      <c r="AL547" s="53">
        <f t="shared" si="463"/>
        <v>0</v>
      </c>
      <c r="AM547" s="53">
        <f t="shared" si="464"/>
        <v>1</v>
      </c>
      <c r="AN547" s="53">
        <f t="shared" si="465"/>
        <v>0</v>
      </c>
      <c r="AO547" s="53">
        <f t="shared" si="466"/>
        <v>1</v>
      </c>
      <c r="AP547" s="53">
        <f t="shared" si="467"/>
        <v>1</v>
      </c>
      <c r="AQ547" s="53">
        <f t="shared" si="468"/>
        <v>0</v>
      </c>
      <c r="AR547" s="53">
        <f t="shared" si="469"/>
        <v>1</v>
      </c>
      <c r="AS547" s="53"/>
    </row>
    <row r="548" spans="1:45" s="52" customFormat="1" ht="15" x14ac:dyDescent="0.25">
      <c r="A548" s="52">
        <v>17</v>
      </c>
      <c r="B548" s="37" t="s">
        <v>47</v>
      </c>
      <c r="C548" s="37" t="s">
        <v>56</v>
      </c>
      <c r="D548" s="58">
        <v>2</v>
      </c>
      <c r="E548" s="53">
        <f t="shared" si="430"/>
        <v>1</v>
      </c>
      <c r="F548" s="53">
        <f t="shared" si="431"/>
        <v>1</v>
      </c>
      <c r="G548" s="53">
        <f t="shared" si="432"/>
        <v>1</v>
      </c>
      <c r="H548" s="53">
        <f t="shared" si="433"/>
        <v>1</v>
      </c>
      <c r="I548" s="53">
        <f t="shared" si="434"/>
        <v>1</v>
      </c>
      <c r="J548" s="53">
        <f t="shared" si="435"/>
        <v>0</v>
      </c>
      <c r="K548" s="53">
        <f t="shared" si="436"/>
        <v>1</v>
      </c>
      <c r="L548" s="53">
        <f t="shared" si="437"/>
        <v>1</v>
      </c>
      <c r="M548" s="53">
        <f t="shared" si="438"/>
        <v>1</v>
      </c>
      <c r="N548" s="53">
        <f t="shared" si="439"/>
        <v>1</v>
      </c>
      <c r="O548" s="53">
        <f t="shared" si="440"/>
        <v>0</v>
      </c>
      <c r="P548" s="53">
        <f t="shared" si="441"/>
        <v>0</v>
      </c>
      <c r="Q548" s="53">
        <f t="shared" si="442"/>
        <v>1</v>
      </c>
      <c r="R548" s="53">
        <f t="shared" si="443"/>
        <v>1</v>
      </c>
      <c r="S548" s="53">
        <f t="shared" si="444"/>
        <v>1</v>
      </c>
      <c r="T548" s="53">
        <f t="shared" si="445"/>
        <v>1</v>
      </c>
      <c r="U548" s="53">
        <f t="shared" si="446"/>
        <v>1</v>
      </c>
      <c r="V548" s="53">
        <f t="shared" si="447"/>
        <v>0</v>
      </c>
      <c r="W548" s="53">
        <f t="shared" si="448"/>
        <v>1</v>
      </c>
      <c r="X548" s="53">
        <f t="shared" si="449"/>
        <v>1</v>
      </c>
      <c r="Y548" s="53">
        <f t="shared" si="450"/>
        <v>1</v>
      </c>
      <c r="Z548" s="53">
        <f t="shared" si="451"/>
        <v>1</v>
      </c>
      <c r="AA548" s="53">
        <f t="shared" si="452"/>
        <v>0</v>
      </c>
      <c r="AB548" s="53">
        <f t="shared" si="453"/>
        <v>1</v>
      </c>
      <c r="AC548" s="53">
        <f t="shared" si="454"/>
        <v>1</v>
      </c>
      <c r="AD548" s="53">
        <f t="shared" si="455"/>
        <v>1</v>
      </c>
      <c r="AE548" s="53">
        <f t="shared" si="456"/>
        <v>1</v>
      </c>
      <c r="AF548" s="53">
        <f t="shared" si="457"/>
        <v>1</v>
      </c>
      <c r="AG548" s="53">
        <f t="shared" si="458"/>
        <v>1</v>
      </c>
      <c r="AH548" s="53">
        <f t="shared" si="459"/>
        <v>1</v>
      </c>
      <c r="AI548" s="53">
        <f t="shared" si="460"/>
        <v>0</v>
      </c>
      <c r="AJ548" s="53">
        <f t="shared" si="461"/>
        <v>0</v>
      </c>
      <c r="AK548" s="53">
        <f t="shared" si="462"/>
        <v>0</v>
      </c>
      <c r="AL548" s="53">
        <f t="shared" si="463"/>
        <v>0</v>
      </c>
      <c r="AM548" s="53">
        <f t="shared" si="464"/>
        <v>0</v>
      </c>
      <c r="AN548" s="53">
        <f t="shared" si="465"/>
        <v>0</v>
      </c>
      <c r="AO548" s="53">
        <f t="shared" si="466"/>
        <v>0</v>
      </c>
      <c r="AP548" s="53">
        <f t="shared" si="467"/>
        <v>0</v>
      </c>
      <c r="AQ548" s="53">
        <f t="shared" si="468"/>
        <v>0</v>
      </c>
      <c r="AR548" s="53">
        <f t="shared" si="469"/>
        <v>0</v>
      </c>
      <c r="AS548" s="53"/>
    </row>
    <row r="549" spans="1:45" s="52" customFormat="1" ht="15" x14ac:dyDescent="0.25">
      <c r="A549" s="52">
        <v>18</v>
      </c>
      <c r="B549" s="37" t="s">
        <v>50</v>
      </c>
      <c r="C549" s="37" t="s">
        <v>57</v>
      </c>
      <c r="D549" s="58">
        <v>2</v>
      </c>
      <c r="E549" s="53">
        <f t="shared" si="430"/>
        <v>0</v>
      </c>
      <c r="F549" s="53">
        <f t="shared" si="431"/>
        <v>0</v>
      </c>
      <c r="G549" s="53">
        <f t="shared" si="432"/>
        <v>0</v>
      </c>
      <c r="H549" s="53">
        <f t="shared" si="433"/>
        <v>0</v>
      </c>
      <c r="I549" s="53">
        <f t="shared" si="434"/>
        <v>0</v>
      </c>
      <c r="J549" s="53">
        <f t="shared" si="435"/>
        <v>0</v>
      </c>
      <c r="K549" s="53">
        <f t="shared" si="436"/>
        <v>0</v>
      </c>
      <c r="L549" s="53">
        <f t="shared" si="437"/>
        <v>0</v>
      </c>
      <c r="M549" s="53">
        <f t="shared" si="438"/>
        <v>0</v>
      </c>
      <c r="N549" s="53">
        <f t="shared" si="439"/>
        <v>0</v>
      </c>
      <c r="O549" s="53">
        <f t="shared" si="440"/>
        <v>0</v>
      </c>
      <c r="P549" s="53">
        <f t="shared" si="441"/>
        <v>0</v>
      </c>
      <c r="Q549" s="53">
        <f t="shared" si="442"/>
        <v>1</v>
      </c>
      <c r="R549" s="53">
        <f t="shared" si="443"/>
        <v>1</v>
      </c>
      <c r="S549" s="53">
        <f t="shared" si="444"/>
        <v>0</v>
      </c>
      <c r="T549" s="53">
        <f t="shared" si="445"/>
        <v>1</v>
      </c>
      <c r="U549" s="53">
        <f t="shared" si="446"/>
        <v>1</v>
      </c>
      <c r="V549" s="53">
        <f t="shared" si="447"/>
        <v>1</v>
      </c>
      <c r="W549" s="53">
        <f t="shared" si="448"/>
        <v>1</v>
      </c>
      <c r="X549" s="53">
        <f t="shared" si="449"/>
        <v>1</v>
      </c>
      <c r="Y549" s="53">
        <f t="shared" si="450"/>
        <v>1</v>
      </c>
      <c r="Z549" s="53">
        <f t="shared" si="451"/>
        <v>1</v>
      </c>
      <c r="AA549" s="53">
        <f t="shared" si="452"/>
        <v>0</v>
      </c>
      <c r="AB549" s="53">
        <f t="shared" si="453"/>
        <v>1</v>
      </c>
      <c r="AC549" s="53">
        <f t="shared" si="454"/>
        <v>1</v>
      </c>
      <c r="AD549" s="53">
        <f t="shared" si="455"/>
        <v>1</v>
      </c>
      <c r="AE549" s="53">
        <f t="shared" si="456"/>
        <v>1</v>
      </c>
      <c r="AF549" s="53">
        <f t="shared" si="457"/>
        <v>1</v>
      </c>
      <c r="AG549" s="53">
        <f t="shared" si="458"/>
        <v>1</v>
      </c>
      <c r="AH549" s="53">
        <f t="shared" si="459"/>
        <v>1</v>
      </c>
      <c r="AI549" s="53">
        <f t="shared" si="460"/>
        <v>0</v>
      </c>
      <c r="AJ549" s="53">
        <f t="shared" si="461"/>
        <v>0</v>
      </c>
      <c r="AK549" s="53">
        <f t="shared" si="462"/>
        <v>0</v>
      </c>
      <c r="AL549" s="53">
        <f t="shared" si="463"/>
        <v>0</v>
      </c>
      <c r="AM549" s="53">
        <f t="shared" si="464"/>
        <v>1</v>
      </c>
      <c r="AN549" s="53">
        <f t="shared" si="465"/>
        <v>0</v>
      </c>
      <c r="AO549" s="53">
        <f t="shared" si="466"/>
        <v>1</v>
      </c>
      <c r="AP549" s="53">
        <f t="shared" si="467"/>
        <v>1</v>
      </c>
      <c r="AQ549" s="53">
        <f t="shared" si="468"/>
        <v>1</v>
      </c>
      <c r="AR549" s="53">
        <f t="shared" si="469"/>
        <v>1</v>
      </c>
      <c r="AS549" s="53"/>
    </row>
    <row r="550" spans="1:45" s="52" customFormat="1" ht="15" x14ac:dyDescent="0.25">
      <c r="A550" s="52">
        <v>19</v>
      </c>
      <c r="B550" s="37" t="s">
        <v>50</v>
      </c>
      <c r="C550" s="37" t="s">
        <v>58</v>
      </c>
      <c r="D550" s="58">
        <v>2</v>
      </c>
      <c r="E550" s="53">
        <f t="shared" si="430"/>
        <v>1</v>
      </c>
      <c r="F550" s="53">
        <f t="shared" si="431"/>
        <v>1</v>
      </c>
      <c r="G550" s="53">
        <f t="shared" si="432"/>
        <v>0</v>
      </c>
      <c r="H550" s="53">
        <f t="shared" si="433"/>
        <v>1</v>
      </c>
      <c r="I550" s="53">
        <f t="shared" si="434"/>
        <v>0</v>
      </c>
      <c r="J550" s="53">
        <f t="shared" si="435"/>
        <v>0</v>
      </c>
      <c r="K550" s="53">
        <f t="shared" si="436"/>
        <v>1</v>
      </c>
      <c r="L550" s="53">
        <f t="shared" si="437"/>
        <v>1</v>
      </c>
      <c r="M550" s="53">
        <f t="shared" si="438"/>
        <v>1</v>
      </c>
      <c r="N550" s="53">
        <f t="shared" si="439"/>
        <v>0</v>
      </c>
      <c r="O550" s="53">
        <f t="shared" si="440"/>
        <v>0</v>
      </c>
      <c r="P550" s="53">
        <f t="shared" si="441"/>
        <v>0</v>
      </c>
      <c r="Q550" s="53">
        <f t="shared" si="442"/>
        <v>1</v>
      </c>
      <c r="R550" s="53">
        <f t="shared" si="443"/>
        <v>1</v>
      </c>
      <c r="S550" s="53">
        <f t="shared" si="444"/>
        <v>1</v>
      </c>
      <c r="T550" s="53">
        <f t="shared" si="445"/>
        <v>1</v>
      </c>
      <c r="U550" s="53">
        <f t="shared" si="446"/>
        <v>1</v>
      </c>
      <c r="V550" s="53">
        <f t="shared" si="447"/>
        <v>0</v>
      </c>
      <c r="W550" s="53">
        <f t="shared" si="448"/>
        <v>1</v>
      </c>
      <c r="X550" s="53">
        <f t="shared" si="449"/>
        <v>1</v>
      </c>
      <c r="Y550" s="53">
        <f t="shared" si="450"/>
        <v>1</v>
      </c>
      <c r="Z550" s="53">
        <f t="shared" si="451"/>
        <v>1</v>
      </c>
      <c r="AA550" s="53">
        <f t="shared" si="452"/>
        <v>0</v>
      </c>
      <c r="AB550" s="53">
        <f t="shared" si="453"/>
        <v>1</v>
      </c>
      <c r="AC550" s="53">
        <f t="shared" si="454"/>
        <v>1</v>
      </c>
      <c r="AD550" s="53">
        <f t="shared" si="455"/>
        <v>1</v>
      </c>
      <c r="AE550" s="53">
        <f t="shared" si="456"/>
        <v>1</v>
      </c>
      <c r="AF550" s="53">
        <f t="shared" si="457"/>
        <v>1</v>
      </c>
      <c r="AG550" s="53">
        <f t="shared" si="458"/>
        <v>1</v>
      </c>
      <c r="AH550" s="53">
        <f t="shared" si="459"/>
        <v>1</v>
      </c>
      <c r="AI550" s="53">
        <f t="shared" si="460"/>
        <v>0</v>
      </c>
      <c r="AJ550" s="53">
        <f t="shared" si="461"/>
        <v>0</v>
      </c>
      <c r="AK550" s="53">
        <f t="shared" si="462"/>
        <v>0</v>
      </c>
      <c r="AL550" s="53">
        <f t="shared" si="463"/>
        <v>0</v>
      </c>
      <c r="AM550" s="53">
        <f t="shared" si="464"/>
        <v>0</v>
      </c>
      <c r="AN550" s="53">
        <f t="shared" si="465"/>
        <v>0</v>
      </c>
      <c r="AO550" s="53">
        <f t="shared" si="466"/>
        <v>0</v>
      </c>
      <c r="AP550" s="53">
        <f t="shared" si="467"/>
        <v>0</v>
      </c>
      <c r="AQ550" s="53">
        <f t="shared" si="468"/>
        <v>0</v>
      </c>
      <c r="AR550" s="53">
        <f t="shared" si="469"/>
        <v>0</v>
      </c>
      <c r="AS550" s="53"/>
    </row>
    <row r="551" spans="1:45" s="52" customFormat="1" ht="15" x14ac:dyDescent="0.25">
      <c r="A551" s="52">
        <v>20</v>
      </c>
      <c r="B551" s="37" t="s">
        <v>59</v>
      </c>
      <c r="C551" s="37" t="s">
        <v>60</v>
      </c>
      <c r="D551" s="58">
        <v>2</v>
      </c>
      <c r="E551" s="53">
        <f t="shared" si="430"/>
        <v>0</v>
      </c>
      <c r="F551" s="53">
        <f t="shared" si="431"/>
        <v>1</v>
      </c>
      <c r="G551" s="53">
        <f t="shared" si="432"/>
        <v>1</v>
      </c>
      <c r="H551" s="53">
        <f t="shared" si="433"/>
        <v>0</v>
      </c>
      <c r="I551" s="53">
        <f t="shared" si="434"/>
        <v>0</v>
      </c>
      <c r="J551" s="53">
        <f t="shared" si="435"/>
        <v>0</v>
      </c>
      <c r="K551" s="53">
        <f t="shared" si="436"/>
        <v>1</v>
      </c>
      <c r="L551" s="53">
        <f t="shared" si="437"/>
        <v>1</v>
      </c>
      <c r="M551" s="53">
        <f t="shared" si="438"/>
        <v>1</v>
      </c>
      <c r="N551" s="53">
        <f t="shared" si="439"/>
        <v>1</v>
      </c>
      <c r="O551" s="53">
        <f t="shared" si="440"/>
        <v>0</v>
      </c>
      <c r="P551" s="53">
        <f t="shared" si="441"/>
        <v>0</v>
      </c>
      <c r="Q551" s="53">
        <f t="shared" si="442"/>
        <v>1</v>
      </c>
      <c r="R551" s="53">
        <f t="shared" si="443"/>
        <v>1</v>
      </c>
      <c r="S551" s="53">
        <f t="shared" si="444"/>
        <v>1</v>
      </c>
      <c r="T551" s="53">
        <f t="shared" si="445"/>
        <v>1</v>
      </c>
      <c r="U551" s="53">
        <f t="shared" si="446"/>
        <v>1</v>
      </c>
      <c r="V551" s="53">
        <f t="shared" si="447"/>
        <v>1</v>
      </c>
      <c r="W551" s="53">
        <f t="shared" si="448"/>
        <v>1</v>
      </c>
      <c r="X551" s="53">
        <f t="shared" si="449"/>
        <v>1</v>
      </c>
      <c r="Y551" s="53">
        <f t="shared" si="450"/>
        <v>1</v>
      </c>
      <c r="Z551" s="53">
        <f t="shared" si="451"/>
        <v>0</v>
      </c>
      <c r="AA551" s="53">
        <f t="shared" si="452"/>
        <v>0</v>
      </c>
      <c r="AB551" s="53">
        <f t="shared" si="453"/>
        <v>1</v>
      </c>
      <c r="AC551" s="53">
        <f t="shared" si="454"/>
        <v>1</v>
      </c>
      <c r="AD551" s="53">
        <f t="shared" si="455"/>
        <v>1</v>
      </c>
      <c r="AE551" s="53">
        <f t="shared" si="456"/>
        <v>1</v>
      </c>
      <c r="AF551" s="53">
        <f t="shared" si="457"/>
        <v>1</v>
      </c>
      <c r="AG551" s="53">
        <f t="shared" si="458"/>
        <v>0</v>
      </c>
      <c r="AH551" s="53">
        <f t="shared" si="459"/>
        <v>0</v>
      </c>
      <c r="AI551" s="53">
        <f t="shared" si="460"/>
        <v>0</v>
      </c>
      <c r="AJ551" s="53">
        <f t="shared" si="461"/>
        <v>0</v>
      </c>
      <c r="AK551" s="53">
        <f t="shared" si="462"/>
        <v>0</v>
      </c>
      <c r="AL551" s="53">
        <f t="shared" si="463"/>
        <v>0</v>
      </c>
      <c r="AM551" s="53">
        <f t="shared" si="464"/>
        <v>1</v>
      </c>
      <c r="AN551" s="53">
        <f t="shared" si="465"/>
        <v>0</v>
      </c>
      <c r="AO551" s="53">
        <f t="shared" si="466"/>
        <v>1</v>
      </c>
      <c r="AP551" s="53">
        <f t="shared" si="467"/>
        <v>1</v>
      </c>
      <c r="AQ551" s="53">
        <f t="shared" si="468"/>
        <v>0</v>
      </c>
      <c r="AR551" s="53">
        <f t="shared" si="469"/>
        <v>1</v>
      </c>
      <c r="AS551" s="53"/>
    </row>
    <row r="552" spans="1:45" s="52" customFormat="1" ht="15" x14ac:dyDescent="0.25">
      <c r="A552" s="52">
        <v>21</v>
      </c>
      <c r="B552" s="37" t="s">
        <v>47</v>
      </c>
      <c r="C552" s="37" t="s">
        <v>61</v>
      </c>
      <c r="D552" s="58">
        <v>2</v>
      </c>
      <c r="E552" s="53">
        <f t="shared" si="430"/>
        <v>0</v>
      </c>
      <c r="F552" s="53">
        <f t="shared" si="431"/>
        <v>0</v>
      </c>
      <c r="G552" s="53">
        <f t="shared" si="432"/>
        <v>1</v>
      </c>
      <c r="H552" s="53">
        <f t="shared" si="433"/>
        <v>1</v>
      </c>
      <c r="I552" s="53">
        <f t="shared" si="434"/>
        <v>1</v>
      </c>
      <c r="J552" s="53">
        <f t="shared" si="435"/>
        <v>0</v>
      </c>
      <c r="K552" s="53">
        <f t="shared" si="436"/>
        <v>1</v>
      </c>
      <c r="L552" s="53">
        <f t="shared" si="437"/>
        <v>1</v>
      </c>
      <c r="M552" s="53">
        <f t="shared" si="438"/>
        <v>1</v>
      </c>
      <c r="N552" s="53">
        <f t="shared" si="439"/>
        <v>0</v>
      </c>
      <c r="O552" s="53">
        <f t="shared" si="440"/>
        <v>0</v>
      </c>
      <c r="P552" s="53">
        <f t="shared" si="441"/>
        <v>0</v>
      </c>
      <c r="Q552" s="53">
        <f t="shared" si="442"/>
        <v>1</v>
      </c>
      <c r="R552" s="53">
        <f t="shared" si="443"/>
        <v>1</v>
      </c>
      <c r="S552" s="53">
        <f t="shared" si="444"/>
        <v>1</v>
      </c>
      <c r="T552" s="53">
        <f t="shared" si="445"/>
        <v>1</v>
      </c>
      <c r="U552" s="53">
        <f t="shared" si="446"/>
        <v>1</v>
      </c>
      <c r="V552" s="53">
        <f t="shared" si="447"/>
        <v>0</v>
      </c>
      <c r="W552" s="53">
        <f t="shared" si="448"/>
        <v>1</v>
      </c>
      <c r="X552" s="53">
        <f t="shared" si="449"/>
        <v>1</v>
      </c>
      <c r="Y552" s="53">
        <f t="shared" si="450"/>
        <v>1</v>
      </c>
      <c r="Z552" s="53">
        <f t="shared" si="451"/>
        <v>1</v>
      </c>
      <c r="AA552" s="53">
        <f t="shared" si="452"/>
        <v>0</v>
      </c>
      <c r="AB552" s="53">
        <f t="shared" si="453"/>
        <v>1</v>
      </c>
      <c r="AC552" s="53">
        <f t="shared" si="454"/>
        <v>1</v>
      </c>
      <c r="AD552" s="53">
        <f t="shared" si="455"/>
        <v>1</v>
      </c>
      <c r="AE552" s="53">
        <f t="shared" si="456"/>
        <v>1</v>
      </c>
      <c r="AF552" s="53">
        <f t="shared" si="457"/>
        <v>0</v>
      </c>
      <c r="AG552" s="53">
        <f t="shared" si="458"/>
        <v>1</v>
      </c>
      <c r="AH552" s="53">
        <f t="shared" si="459"/>
        <v>1</v>
      </c>
      <c r="AI552" s="53">
        <f t="shared" si="460"/>
        <v>0</v>
      </c>
      <c r="AJ552" s="53">
        <f t="shared" si="461"/>
        <v>0</v>
      </c>
      <c r="AK552" s="53">
        <f t="shared" si="462"/>
        <v>0</v>
      </c>
      <c r="AL552" s="53">
        <f t="shared" si="463"/>
        <v>0</v>
      </c>
      <c r="AM552" s="53">
        <f t="shared" si="464"/>
        <v>1</v>
      </c>
      <c r="AN552" s="53">
        <f t="shared" si="465"/>
        <v>0</v>
      </c>
      <c r="AO552" s="53">
        <f t="shared" si="466"/>
        <v>1</v>
      </c>
      <c r="AP552" s="53">
        <f t="shared" si="467"/>
        <v>1</v>
      </c>
      <c r="AQ552" s="53">
        <f t="shared" si="468"/>
        <v>1</v>
      </c>
      <c r="AR552" s="53">
        <f t="shared" si="469"/>
        <v>1</v>
      </c>
      <c r="AS552" s="53"/>
    </row>
    <row r="553" spans="1:45" s="52" customFormat="1" ht="15" x14ac:dyDescent="0.25">
      <c r="A553" s="52">
        <v>22</v>
      </c>
      <c r="B553" s="37" t="s">
        <v>47</v>
      </c>
      <c r="C553" s="37" t="s">
        <v>62</v>
      </c>
      <c r="D553" s="58">
        <v>2</v>
      </c>
      <c r="E553" s="53">
        <f t="shared" si="430"/>
        <v>0</v>
      </c>
      <c r="F553" s="53">
        <f t="shared" si="431"/>
        <v>1</v>
      </c>
      <c r="G553" s="53">
        <f t="shared" si="432"/>
        <v>1</v>
      </c>
      <c r="H553" s="53">
        <f t="shared" si="433"/>
        <v>1</v>
      </c>
      <c r="I553" s="53">
        <f t="shared" si="434"/>
        <v>1</v>
      </c>
      <c r="J553" s="53">
        <f t="shared" si="435"/>
        <v>0</v>
      </c>
      <c r="K553" s="53">
        <f t="shared" si="436"/>
        <v>1</v>
      </c>
      <c r="L553" s="53">
        <f t="shared" si="437"/>
        <v>1</v>
      </c>
      <c r="M553" s="53">
        <f t="shared" si="438"/>
        <v>1</v>
      </c>
      <c r="N553" s="53">
        <f t="shared" si="439"/>
        <v>1</v>
      </c>
      <c r="O553" s="53">
        <f t="shared" si="440"/>
        <v>0</v>
      </c>
      <c r="P553" s="53">
        <f t="shared" si="441"/>
        <v>0</v>
      </c>
      <c r="Q553" s="53">
        <f t="shared" si="442"/>
        <v>1</v>
      </c>
      <c r="R553" s="53">
        <f t="shared" si="443"/>
        <v>1</v>
      </c>
      <c r="S553" s="53">
        <f t="shared" si="444"/>
        <v>1</v>
      </c>
      <c r="T553" s="53">
        <f t="shared" si="445"/>
        <v>1</v>
      </c>
      <c r="U553" s="53">
        <f t="shared" si="446"/>
        <v>1</v>
      </c>
      <c r="V553" s="53">
        <f t="shared" si="447"/>
        <v>1</v>
      </c>
      <c r="W553" s="53">
        <f t="shared" si="448"/>
        <v>1</v>
      </c>
      <c r="X553" s="53">
        <f t="shared" si="449"/>
        <v>1</v>
      </c>
      <c r="Y553" s="53">
        <f t="shared" si="450"/>
        <v>1</v>
      </c>
      <c r="Z553" s="53">
        <f t="shared" si="451"/>
        <v>1</v>
      </c>
      <c r="AA553" s="53">
        <f t="shared" si="452"/>
        <v>0</v>
      </c>
      <c r="AB553" s="53">
        <f t="shared" si="453"/>
        <v>1</v>
      </c>
      <c r="AC553" s="53">
        <f t="shared" si="454"/>
        <v>1</v>
      </c>
      <c r="AD553" s="53">
        <f t="shared" si="455"/>
        <v>1</v>
      </c>
      <c r="AE553" s="53">
        <f t="shared" si="456"/>
        <v>1</v>
      </c>
      <c r="AF553" s="53">
        <f t="shared" si="457"/>
        <v>1</v>
      </c>
      <c r="AG553" s="53">
        <f t="shared" si="458"/>
        <v>1</v>
      </c>
      <c r="AH553" s="53">
        <f t="shared" si="459"/>
        <v>1</v>
      </c>
      <c r="AI553" s="53">
        <f t="shared" si="460"/>
        <v>0</v>
      </c>
      <c r="AJ553" s="53">
        <f t="shared" si="461"/>
        <v>0</v>
      </c>
      <c r="AK553" s="53">
        <f t="shared" si="462"/>
        <v>0</v>
      </c>
      <c r="AL553" s="53">
        <f t="shared" si="463"/>
        <v>0</v>
      </c>
      <c r="AM553" s="53">
        <f t="shared" si="464"/>
        <v>0</v>
      </c>
      <c r="AN553" s="53">
        <f t="shared" si="465"/>
        <v>0</v>
      </c>
      <c r="AO553" s="53">
        <f t="shared" si="466"/>
        <v>0</v>
      </c>
      <c r="AP553" s="53">
        <f t="shared" si="467"/>
        <v>0</v>
      </c>
      <c r="AQ553" s="53">
        <f t="shared" si="468"/>
        <v>0</v>
      </c>
      <c r="AR553" s="53">
        <f t="shared" si="469"/>
        <v>0</v>
      </c>
      <c r="AS553" s="53"/>
    </row>
    <row r="554" spans="1:45" s="52" customFormat="1" ht="15" x14ac:dyDescent="0.25">
      <c r="A554" s="52">
        <v>23</v>
      </c>
      <c r="B554" s="37" t="s">
        <v>47</v>
      </c>
      <c r="C554" s="37" t="s">
        <v>63</v>
      </c>
      <c r="D554" s="58">
        <v>2</v>
      </c>
      <c r="E554" s="53">
        <f t="shared" si="430"/>
        <v>1</v>
      </c>
      <c r="F554" s="53">
        <f t="shared" si="431"/>
        <v>1</v>
      </c>
      <c r="G554" s="53">
        <f t="shared" si="432"/>
        <v>0</v>
      </c>
      <c r="H554" s="53">
        <f t="shared" si="433"/>
        <v>1</v>
      </c>
      <c r="I554" s="53">
        <f t="shared" si="434"/>
        <v>1</v>
      </c>
      <c r="J554" s="53">
        <f t="shared" si="435"/>
        <v>0</v>
      </c>
      <c r="K554" s="53">
        <f t="shared" si="436"/>
        <v>1</v>
      </c>
      <c r="L554" s="53">
        <f t="shared" si="437"/>
        <v>1</v>
      </c>
      <c r="M554" s="53">
        <f t="shared" si="438"/>
        <v>1</v>
      </c>
      <c r="N554" s="53">
        <f t="shared" si="439"/>
        <v>1</v>
      </c>
      <c r="O554" s="53">
        <f t="shared" si="440"/>
        <v>0</v>
      </c>
      <c r="P554" s="53">
        <f t="shared" si="441"/>
        <v>0</v>
      </c>
      <c r="Q554" s="53">
        <f t="shared" si="442"/>
        <v>1</v>
      </c>
      <c r="R554" s="53">
        <f t="shared" si="443"/>
        <v>1</v>
      </c>
      <c r="S554" s="53">
        <f t="shared" si="444"/>
        <v>1</v>
      </c>
      <c r="T554" s="53">
        <f t="shared" si="445"/>
        <v>1</v>
      </c>
      <c r="U554" s="53">
        <f t="shared" si="446"/>
        <v>1</v>
      </c>
      <c r="V554" s="53">
        <f t="shared" si="447"/>
        <v>0</v>
      </c>
      <c r="W554" s="53">
        <f t="shared" si="448"/>
        <v>1</v>
      </c>
      <c r="X554" s="53">
        <f t="shared" si="449"/>
        <v>1</v>
      </c>
      <c r="Y554" s="53">
        <f t="shared" si="450"/>
        <v>1</v>
      </c>
      <c r="Z554" s="53">
        <f t="shared" si="451"/>
        <v>1</v>
      </c>
      <c r="AA554" s="53">
        <f t="shared" si="452"/>
        <v>0</v>
      </c>
      <c r="AB554" s="53">
        <f t="shared" si="453"/>
        <v>1</v>
      </c>
      <c r="AC554" s="53">
        <f t="shared" si="454"/>
        <v>1</v>
      </c>
      <c r="AD554" s="53">
        <f t="shared" si="455"/>
        <v>1</v>
      </c>
      <c r="AE554" s="53">
        <f t="shared" si="456"/>
        <v>1</v>
      </c>
      <c r="AF554" s="53">
        <f t="shared" si="457"/>
        <v>1</v>
      </c>
      <c r="AG554" s="53">
        <f t="shared" si="458"/>
        <v>0</v>
      </c>
      <c r="AH554" s="53">
        <f t="shared" si="459"/>
        <v>1</v>
      </c>
      <c r="AI554" s="53">
        <f t="shared" si="460"/>
        <v>0</v>
      </c>
      <c r="AJ554" s="53">
        <f t="shared" si="461"/>
        <v>0</v>
      </c>
      <c r="AK554" s="53">
        <f t="shared" si="462"/>
        <v>0</v>
      </c>
      <c r="AL554" s="53">
        <f t="shared" si="463"/>
        <v>0</v>
      </c>
      <c r="AM554" s="53">
        <f t="shared" si="464"/>
        <v>1</v>
      </c>
      <c r="AN554" s="53">
        <f t="shared" si="465"/>
        <v>0</v>
      </c>
      <c r="AO554" s="53">
        <f t="shared" si="466"/>
        <v>1</v>
      </c>
      <c r="AP554" s="53">
        <f t="shared" si="467"/>
        <v>1</v>
      </c>
      <c r="AQ554" s="53">
        <f t="shared" si="468"/>
        <v>1</v>
      </c>
      <c r="AR554" s="53">
        <f t="shared" si="469"/>
        <v>1</v>
      </c>
      <c r="AS554" s="53"/>
    </row>
    <row r="555" spans="1:45" s="52" customFormat="1" ht="15" x14ac:dyDescent="0.25">
      <c r="A555" s="52">
        <v>24</v>
      </c>
      <c r="B555" s="37" t="s">
        <v>48</v>
      </c>
      <c r="C555" s="37" t="s">
        <v>60</v>
      </c>
      <c r="D555" s="58">
        <v>2</v>
      </c>
      <c r="E555" s="53">
        <f t="shared" si="430"/>
        <v>1</v>
      </c>
      <c r="F555" s="53">
        <f t="shared" si="431"/>
        <v>1</v>
      </c>
      <c r="G555" s="53">
        <f t="shared" si="432"/>
        <v>1</v>
      </c>
      <c r="H555" s="53">
        <f t="shared" si="433"/>
        <v>1</v>
      </c>
      <c r="I555" s="53">
        <f t="shared" si="434"/>
        <v>1</v>
      </c>
      <c r="J555" s="53">
        <f t="shared" si="435"/>
        <v>0</v>
      </c>
      <c r="K555" s="53">
        <f t="shared" si="436"/>
        <v>1</v>
      </c>
      <c r="L555" s="53">
        <f t="shared" si="437"/>
        <v>1</v>
      </c>
      <c r="M555" s="53">
        <f t="shared" si="438"/>
        <v>1</v>
      </c>
      <c r="N555" s="53">
        <f t="shared" si="439"/>
        <v>1</v>
      </c>
      <c r="O555" s="53">
        <f t="shared" si="440"/>
        <v>0</v>
      </c>
      <c r="P555" s="53">
        <f t="shared" si="441"/>
        <v>0</v>
      </c>
      <c r="Q555" s="53">
        <f t="shared" si="442"/>
        <v>1</v>
      </c>
      <c r="R555" s="53">
        <f t="shared" si="443"/>
        <v>0</v>
      </c>
      <c r="S555" s="53">
        <f t="shared" si="444"/>
        <v>1</v>
      </c>
      <c r="T555" s="53">
        <f t="shared" si="445"/>
        <v>1</v>
      </c>
      <c r="U555" s="53">
        <f t="shared" si="446"/>
        <v>1</v>
      </c>
      <c r="V555" s="53">
        <f t="shared" si="447"/>
        <v>0</v>
      </c>
      <c r="W555" s="53">
        <f t="shared" si="448"/>
        <v>1</v>
      </c>
      <c r="X555" s="53">
        <f t="shared" si="449"/>
        <v>1</v>
      </c>
      <c r="Y555" s="53">
        <f t="shared" si="450"/>
        <v>1</v>
      </c>
      <c r="Z555" s="53">
        <f t="shared" si="451"/>
        <v>1</v>
      </c>
      <c r="AA555" s="53">
        <f t="shared" si="452"/>
        <v>0</v>
      </c>
      <c r="AB555" s="53">
        <f t="shared" si="453"/>
        <v>1</v>
      </c>
      <c r="AC555" s="53">
        <f t="shared" si="454"/>
        <v>1</v>
      </c>
      <c r="AD555" s="53">
        <f t="shared" si="455"/>
        <v>1</v>
      </c>
      <c r="AE555" s="53">
        <f t="shared" si="456"/>
        <v>1</v>
      </c>
      <c r="AF555" s="53">
        <f t="shared" si="457"/>
        <v>1</v>
      </c>
      <c r="AG555" s="53">
        <f t="shared" si="458"/>
        <v>1</v>
      </c>
      <c r="AH555" s="53">
        <f t="shared" si="459"/>
        <v>1</v>
      </c>
      <c r="AI555" s="53">
        <f t="shared" si="460"/>
        <v>0</v>
      </c>
      <c r="AJ555" s="53">
        <f t="shared" si="461"/>
        <v>0</v>
      </c>
      <c r="AK555" s="53">
        <f t="shared" si="462"/>
        <v>0</v>
      </c>
      <c r="AL555" s="53">
        <f t="shared" si="463"/>
        <v>0</v>
      </c>
      <c r="AM555" s="53">
        <f t="shared" si="464"/>
        <v>1</v>
      </c>
      <c r="AN555" s="53">
        <f t="shared" si="465"/>
        <v>0</v>
      </c>
      <c r="AO555" s="53">
        <f t="shared" si="466"/>
        <v>1</v>
      </c>
      <c r="AP555" s="53">
        <f t="shared" si="467"/>
        <v>1</v>
      </c>
      <c r="AQ555" s="53">
        <f t="shared" si="468"/>
        <v>1</v>
      </c>
      <c r="AR555" s="53">
        <f t="shared" si="469"/>
        <v>1</v>
      </c>
      <c r="AS555" s="53"/>
    </row>
    <row r="556" spans="1:45" s="52" customFormat="1" ht="15" x14ac:dyDescent="0.25">
      <c r="A556" s="52">
        <v>25</v>
      </c>
      <c r="B556" s="37" t="s">
        <v>48</v>
      </c>
      <c r="C556" s="37" t="s">
        <v>64</v>
      </c>
      <c r="D556" s="58">
        <v>2</v>
      </c>
      <c r="E556" s="53">
        <f t="shared" si="430"/>
        <v>0</v>
      </c>
      <c r="F556" s="53">
        <f t="shared" si="431"/>
        <v>1</v>
      </c>
      <c r="G556" s="53">
        <f t="shared" si="432"/>
        <v>0</v>
      </c>
      <c r="H556" s="53">
        <f t="shared" si="433"/>
        <v>1</v>
      </c>
      <c r="I556" s="53">
        <f t="shared" si="434"/>
        <v>1</v>
      </c>
      <c r="J556" s="53">
        <f t="shared" si="435"/>
        <v>0</v>
      </c>
      <c r="K556" s="53">
        <f t="shared" si="436"/>
        <v>1</v>
      </c>
      <c r="L556" s="53">
        <f t="shared" si="437"/>
        <v>1</v>
      </c>
      <c r="M556" s="53">
        <f t="shared" si="438"/>
        <v>0</v>
      </c>
      <c r="N556" s="53">
        <f t="shared" si="439"/>
        <v>1</v>
      </c>
      <c r="O556" s="53">
        <f t="shared" si="440"/>
        <v>0</v>
      </c>
      <c r="P556" s="53">
        <f t="shared" si="441"/>
        <v>0</v>
      </c>
      <c r="Q556" s="53">
        <f t="shared" si="442"/>
        <v>1</v>
      </c>
      <c r="R556" s="53">
        <f t="shared" si="443"/>
        <v>0</v>
      </c>
      <c r="S556" s="53">
        <f t="shared" si="444"/>
        <v>1</v>
      </c>
      <c r="T556" s="53">
        <f t="shared" si="445"/>
        <v>1</v>
      </c>
      <c r="U556" s="53">
        <f t="shared" si="446"/>
        <v>1</v>
      </c>
      <c r="V556" s="53">
        <f t="shared" si="447"/>
        <v>1</v>
      </c>
      <c r="W556" s="53">
        <f t="shared" si="448"/>
        <v>1</v>
      </c>
      <c r="X556" s="53">
        <f t="shared" si="449"/>
        <v>1</v>
      </c>
      <c r="Y556" s="53">
        <f t="shared" si="450"/>
        <v>1</v>
      </c>
      <c r="Z556" s="53">
        <f t="shared" si="451"/>
        <v>1</v>
      </c>
      <c r="AA556" s="53">
        <f t="shared" si="452"/>
        <v>0</v>
      </c>
      <c r="AB556" s="53">
        <f t="shared" si="453"/>
        <v>1</v>
      </c>
      <c r="AC556" s="53">
        <f t="shared" si="454"/>
        <v>1</v>
      </c>
      <c r="AD556" s="53">
        <f t="shared" si="455"/>
        <v>1</v>
      </c>
      <c r="AE556" s="53">
        <f t="shared" si="456"/>
        <v>1</v>
      </c>
      <c r="AF556" s="53">
        <f t="shared" si="457"/>
        <v>1</v>
      </c>
      <c r="AG556" s="53">
        <f t="shared" si="458"/>
        <v>1</v>
      </c>
      <c r="AH556" s="53">
        <f t="shared" si="459"/>
        <v>1</v>
      </c>
      <c r="AI556" s="53">
        <f t="shared" si="460"/>
        <v>0</v>
      </c>
      <c r="AJ556" s="53">
        <f t="shared" si="461"/>
        <v>0</v>
      </c>
      <c r="AK556" s="53">
        <f t="shared" si="462"/>
        <v>0</v>
      </c>
      <c r="AL556" s="53">
        <f t="shared" si="463"/>
        <v>0</v>
      </c>
      <c r="AM556" s="53">
        <f t="shared" si="464"/>
        <v>1</v>
      </c>
      <c r="AN556" s="53">
        <f t="shared" si="465"/>
        <v>0</v>
      </c>
      <c r="AO556" s="53">
        <f t="shared" si="466"/>
        <v>1</v>
      </c>
      <c r="AP556" s="53">
        <f t="shared" si="467"/>
        <v>1</v>
      </c>
      <c r="AQ556" s="53">
        <f t="shared" si="468"/>
        <v>1</v>
      </c>
      <c r="AR556" s="53">
        <f t="shared" si="469"/>
        <v>1</v>
      </c>
      <c r="AS556" s="53"/>
    </row>
    <row r="557" spans="1:45" s="52" customFormat="1" ht="15" x14ac:dyDescent="0.25">
      <c r="A557" s="52">
        <v>26</v>
      </c>
      <c r="B557" s="37" t="s">
        <v>48</v>
      </c>
      <c r="C557" s="37" t="s">
        <v>65</v>
      </c>
      <c r="D557" s="58">
        <v>2</v>
      </c>
      <c r="E557" s="53">
        <f t="shared" si="430"/>
        <v>1</v>
      </c>
      <c r="F557" s="53">
        <f t="shared" si="431"/>
        <v>1</v>
      </c>
      <c r="G557" s="53">
        <f t="shared" si="432"/>
        <v>1</v>
      </c>
      <c r="H557" s="53">
        <f t="shared" si="433"/>
        <v>1</v>
      </c>
      <c r="I557" s="53">
        <f t="shared" si="434"/>
        <v>1</v>
      </c>
      <c r="J557" s="53">
        <f t="shared" si="435"/>
        <v>0</v>
      </c>
      <c r="K557" s="53">
        <f t="shared" si="436"/>
        <v>1</v>
      </c>
      <c r="L557" s="53">
        <f t="shared" si="437"/>
        <v>1</v>
      </c>
      <c r="M557" s="53">
        <f t="shared" si="438"/>
        <v>1</v>
      </c>
      <c r="N557" s="53">
        <f t="shared" si="439"/>
        <v>1</v>
      </c>
      <c r="O557" s="53">
        <f t="shared" si="440"/>
        <v>1</v>
      </c>
      <c r="P557" s="53">
        <f t="shared" si="441"/>
        <v>0</v>
      </c>
      <c r="Q557" s="53">
        <f t="shared" si="442"/>
        <v>1</v>
      </c>
      <c r="R557" s="53">
        <f t="shared" si="443"/>
        <v>1</v>
      </c>
      <c r="S557" s="53">
        <f t="shared" si="444"/>
        <v>1</v>
      </c>
      <c r="T557" s="53">
        <f t="shared" si="445"/>
        <v>1</v>
      </c>
      <c r="U557" s="53">
        <f t="shared" si="446"/>
        <v>1</v>
      </c>
      <c r="V557" s="53">
        <f t="shared" si="447"/>
        <v>1</v>
      </c>
      <c r="W557" s="53">
        <f t="shared" si="448"/>
        <v>1</v>
      </c>
      <c r="X557" s="53">
        <f t="shared" si="449"/>
        <v>1</v>
      </c>
      <c r="Y557" s="53">
        <f t="shared" si="450"/>
        <v>1</v>
      </c>
      <c r="Z557" s="53">
        <f t="shared" si="451"/>
        <v>1</v>
      </c>
      <c r="AA557" s="53">
        <f t="shared" si="452"/>
        <v>0</v>
      </c>
      <c r="AB557" s="53">
        <f t="shared" si="453"/>
        <v>1</v>
      </c>
      <c r="AC557" s="53">
        <f t="shared" si="454"/>
        <v>1</v>
      </c>
      <c r="AD557" s="53">
        <f t="shared" si="455"/>
        <v>1</v>
      </c>
      <c r="AE557" s="53">
        <f t="shared" si="456"/>
        <v>1</v>
      </c>
      <c r="AF557" s="53">
        <f t="shared" si="457"/>
        <v>1</v>
      </c>
      <c r="AG557" s="53">
        <f t="shared" si="458"/>
        <v>0</v>
      </c>
      <c r="AH557" s="53">
        <f t="shared" si="459"/>
        <v>1</v>
      </c>
      <c r="AI557" s="53">
        <f t="shared" si="460"/>
        <v>0</v>
      </c>
      <c r="AJ557" s="53">
        <f t="shared" si="461"/>
        <v>0</v>
      </c>
      <c r="AK557" s="53">
        <f t="shared" si="462"/>
        <v>0</v>
      </c>
      <c r="AL557" s="53">
        <f t="shared" si="463"/>
        <v>0</v>
      </c>
      <c r="AM557" s="53">
        <f t="shared" si="464"/>
        <v>0</v>
      </c>
      <c r="AN557" s="53">
        <f t="shared" si="465"/>
        <v>0</v>
      </c>
      <c r="AO557" s="53">
        <f t="shared" si="466"/>
        <v>0</v>
      </c>
      <c r="AP557" s="53">
        <f t="shared" si="467"/>
        <v>0</v>
      </c>
      <c r="AQ557" s="53">
        <f t="shared" si="468"/>
        <v>0</v>
      </c>
      <c r="AR557" s="53">
        <f t="shared" si="469"/>
        <v>0</v>
      </c>
      <c r="AS557" s="53"/>
    </row>
    <row r="558" spans="1:45" s="52" customFormat="1" ht="15" x14ac:dyDescent="0.25">
      <c r="A558" s="52">
        <v>27</v>
      </c>
      <c r="B558" s="37" t="s">
        <v>50</v>
      </c>
      <c r="C558" s="37" t="s">
        <v>66</v>
      </c>
      <c r="D558" s="58">
        <v>2</v>
      </c>
      <c r="E558" s="53">
        <f t="shared" si="430"/>
        <v>1</v>
      </c>
      <c r="F558" s="53">
        <f t="shared" si="431"/>
        <v>1</v>
      </c>
      <c r="G558" s="53">
        <f t="shared" si="432"/>
        <v>1</v>
      </c>
      <c r="H558" s="53">
        <f t="shared" si="433"/>
        <v>1</v>
      </c>
      <c r="I558" s="53">
        <f t="shared" si="434"/>
        <v>1</v>
      </c>
      <c r="J558" s="53">
        <f t="shared" si="435"/>
        <v>0</v>
      </c>
      <c r="K558" s="53">
        <f t="shared" si="436"/>
        <v>1</v>
      </c>
      <c r="L558" s="53">
        <f t="shared" si="437"/>
        <v>1</v>
      </c>
      <c r="M558" s="53">
        <f t="shared" si="438"/>
        <v>1</v>
      </c>
      <c r="N558" s="53">
        <f t="shared" si="439"/>
        <v>1</v>
      </c>
      <c r="O558" s="53">
        <f t="shared" si="440"/>
        <v>0</v>
      </c>
      <c r="P558" s="53">
        <f t="shared" si="441"/>
        <v>0</v>
      </c>
      <c r="Q558" s="53">
        <f t="shared" si="442"/>
        <v>1</v>
      </c>
      <c r="R558" s="53">
        <f t="shared" si="443"/>
        <v>1</v>
      </c>
      <c r="S558" s="53">
        <f t="shared" si="444"/>
        <v>1</v>
      </c>
      <c r="T558" s="53">
        <f t="shared" si="445"/>
        <v>1</v>
      </c>
      <c r="U558" s="53">
        <f t="shared" si="446"/>
        <v>1</v>
      </c>
      <c r="V558" s="53">
        <f t="shared" si="447"/>
        <v>0</v>
      </c>
      <c r="W558" s="53">
        <f t="shared" si="448"/>
        <v>1</v>
      </c>
      <c r="X558" s="53">
        <f t="shared" si="449"/>
        <v>1</v>
      </c>
      <c r="Y558" s="53">
        <f t="shared" si="450"/>
        <v>1</v>
      </c>
      <c r="Z558" s="53">
        <f t="shared" si="451"/>
        <v>1</v>
      </c>
      <c r="AA558" s="53">
        <f t="shared" si="452"/>
        <v>0</v>
      </c>
      <c r="AB558" s="53">
        <f t="shared" si="453"/>
        <v>1</v>
      </c>
      <c r="AC558" s="53">
        <f t="shared" si="454"/>
        <v>1</v>
      </c>
      <c r="AD558" s="53">
        <f t="shared" si="455"/>
        <v>0</v>
      </c>
      <c r="AE558" s="53">
        <f t="shared" si="456"/>
        <v>1</v>
      </c>
      <c r="AF558" s="53">
        <f t="shared" si="457"/>
        <v>1</v>
      </c>
      <c r="AG558" s="53">
        <f t="shared" si="458"/>
        <v>1</v>
      </c>
      <c r="AH558" s="53">
        <f t="shared" si="459"/>
        <v>1</v>
      </c>
      <c r="AI558" s="53">
        <f t="shared" si="460"/>
        <v>1</v>
      </c>
      <c r="AJ558" s="53">
        <f t="shared" si="461"/>
        <v>0</v>
      </c>
      <c r="AK558" s="53">
        <f t="shared" si="462"/>
        <v>0</v>
      </c>
      <c r="AL558" s="53">
        <f t="shared" si="463"/>
        <v>0</v>
      </c>
      <c r="AM558" s="53">
        <f t="shared" si="464"/>
        <v>1</v>
      </c>
      <c r="AN558" s="53">
        <f t="shared" si="465"/>
        <v>0</v>
      </c>
      <c r="AO558" s="53">
        <f t="shared" si="466"/>
        <v>1</v>
      </c>
      <c r="AP558" s="53">
        <f t="shared" si="467"/>
        <v>1</v>
      </c>
      <c r="AQ558" s="53">
        <f t="shared" si="468"/>
        <v>1</v>
      </c>
      <c r="AR558" s="53">
        <f t="shared" si="469"/>
        <v>1</v>
      </c>
      <c r="AS558" s="53"/>
    </row>
    <row r="559" spans="1:45" s="52" customFormat="1" ht="15" x14ac:dyDescent="0.25">
      <c r="A559" s="52">
        <v>28</v>
      </c>
      <c r="B559" s="37" t="s">
        <v>48</v>
      </c>
      <c r="C559" s="37" t="s">
        <v>67</v>
      </c>
      <c r="D559" s="58">
        <v>2</v>
      </c>
      <c r="E559" s="53">
        <f t="shared" si="430"/>
        <v>0</v>
      </c>
      <c r="F559" s="53">
        <f t="shared" si="431"/>
        <v>0</v>
      </c>
      <c r="G559" s="53">
        <f t="shared" si="432"/>
        <v>0</v>
      </c>
      <c r="H559" s="53">
        <f t="shared" si="433"/>
        <v>0</v>
      </c>
      <c r="I559" s="53">
        <f t="shared" si="434"/>
        <v>0</v>
      </c>
      <c r="J559" s="53">
        <f t="shared" si="435"/>
        <v>0</v>
      </c>
      <c r="K559" s="53">
        <f t="shared" si="436"/>
        <v>0</v>
      </c>
      <c r="L559" s="53">
        <f t="shared" si="437"/>
        <v>0</v>
      </c>
      <c r="M559" s="53">
        <f t="shared" si="438"/>
        <v>0</v>
      </c>
      <c r="N559" s="53">
        <f t="shared" si="439"/>
        <v>0</v>
      </c>
      <c r="O559" s="53">
        <f t="shared" si="440"/>
        <v>0</v>
      </c>
      <c r="P559" s="53">
        <f t="shared" si="441"/>
        <v>0</v>
      </c>
      <c r="Q559" s="53">
        <f t="shared" si="442"/>
        <v>1</v>
      </c>
      <c r="R559" s="53">
        <f t="shared" si="443"/>
        <v>1</v>
      </c>
      <c r="S559" s="53">
        <f t="shared" si="444"/>
        <v>1</v>
      </c>
      <c r="T559" s="53">
        <f t="shared" si="445"/>
        <v>1</v>
      </c>
      <c r="U559" s="53">
        <f t="shared" si="446"/>
        <v>1</v>
      </c>
      <c r="V559" s="53">
        <f t="shared" si="447"/>
        <v>0</v>
      </c>
      <c r="W559" s="53">
        <f t="shared" si="448"/>
        <v>1</v>
      </c>
      <c r="X559" s="53">
        <f t="shared" si="449"/>
        <v>1</v>
      </c>
      <c r="Y559" s="53">
        <f t="shared" si="450"/>
        <v>1</v>
      </c>
      <c r="Z559" s="53">
        <f t="shared" si="451"/>
        <v>1</v>
      </c>
      <c r="AA559" s="53">
        <f t="shared" si="452"/>
        <v>0</v>
      </c>
      <c r="AB559" s="53">
        <f t="shared" si="453"/>
        <v>1</v>
      </c>
      <c r="AC559" s="53">
        <f t="shared" si="454"/>
        <v>1</v>
      </c>
      <c r="AD559" s="53">
        <f t="shared" si="455"/>
        <v>1</v>
      </c>
      <c r="AE559" s="53">
        <f t="shared" si="456"/>
        <v>1</v>
      </c>
      <c r="AF559" s="53">
        <f t="shared" si="457"/>
        <v>1</v>
      </c>
      <c r="AG559" s="53">
        <f t="shared" si="458"/>
        <v>0</v>
      </c>
      <c r="AH559" s="53">
        <f t="shared" si="459"/>
        <v>1</v>
      </c>
      <c r="AI559" s="53">
        <f t="shared" si="460"/>
        <v>0</v>
      </c>
      <c r="AJ559" s="53">
        <f t="shared" si="461"/>
        <v>0</v>
      </c>
      <c r="AK559" s="53">
        <f t="shared" si="462"/>
        <v>1</v>
      </c>
      <c r="AL559" s="53">
        <f t="shared" si="463"/>
        <v>0</v>
      </c>
      <c r="AM559" s="53">
        <f t="shared" si="464"/>
        <v>1</v>
      </c>
      <c r="AN559" s="53">
        <f t="shared" si="465"/>
        <v>0</v>
      </c>
      <c r="AO559" s="53">
        <f t="shared" si="466"/>
        <v>1</v>
      </c>
      <c r="AP559" s="53">
        <f t="shared" si="467"/>
        <v>1</v>
      </c>
      <c r="AQ559" s="53">
        <f t="shared" si="468"/>
        <v>1</v>
      </c>
      <c r="AR559" s="53">
        <f t="shared" si="469"/>
        <v>1</v>
      </c>
      <c r="AS559" s="53"/>
    </row>
    <row r="560" spans="1:45" s="52" customFormat="1" ht="15" x14ac:dyDescent="0.25">
      <c r="A560" s="52">
        <v>29</v>
      </c>
      <c r="B560" s="37" t="s">
        <v>47</v>
      </c>
      <c r="C560" s="37" t="s">
        <v>68</v>
      </c>
      <c r="D560" s="58">
        <v>2</v>
      </c>
      <c r="E560" s="53">
        <f t="shared" si="430"/>
        <v>1</v>
      </c>
      <c r="F560" s="53">
        <f t="shared" si="431"/>
        <v>1</v>
      </c>
      <c r="G560" s="53">
        <f t="shared" si="432"/>
        <v>1</v>
      </c>
      <c r="H560" s="53">
        <f t="shared" si="433"/>
        <v>1</v>
      </c>
      <c r="I560" s="53">
        <f t="shared" si="434"/>
        <v>1</v>
      </c>
      <c r="J560" s="53">
        <f t="shared" si="435"/>
        <v>0</v>
      </c>
      <c r="K560" s="53">
        <f t="shared" si="436"/>
        <v>0</v>
      </c>
      <c r="L560" s="53">
        <f t="shared" si="437"/>
        <v>1</v>
      </c>
      <c r="M560" s="53">
        <f t="shared" si="438"/>
        <v>1</v>
      </c>
      <c r="N560" s="53">
        <f t="shared" si="439"/>
        <v>1</v>
      </c>
      <c r="O560" s="53">
        <f t="shared" si="440"/>
        <v>0</v>
      </c>
      <c r="P560" s="53">
        <f t="shared" si="441"/>
        <v>0</v>
      </c>
      <c r="Q560" s="53">
        <f t="shared" si="442"/>
        <v>1</v>
      </c>
      <c r="R560" s="53">
        <f t="shared" si="443"/>
        <v>1</v>
      </c>
      <c r="S560" s="53">
        <f t="shared" si="444"/>
        <v>1</v>
      </c>
      <c r="T560" s="53">
        <f t="shared" si="445"/>
        <v>1</v>
      </c>
      <c r="U560" s="53">
        <f t="shared" si="446"/>
        <v>1</v>
      </c>
      <c r="V560" s="53">
        <f t="shared" si="447"/>
        <v>1</v>
      </c>
      <c r="W560" s="53">
        <f t="shared" si="448"/>
        <v>1</v>
      </c>
      <c r="X560" s="53">
        <f t="shared" si="449"/>
        <v>1</v>
      </c>
      <c r="Y560" s="53">
        <f t="shared" si="450"/>
        <v>1</v>
      </c>
      <c r="Z560" s="53">
        <f t="shared" si="451"/>
        <v>1</v>
      </c>
      <c r="AA560" s="53">
        <f t="shared" si="452"/>
        <v>0</v>
      </c>
      <c r="AB560" s="53">
        <f t="shared" si="453"/>
        <v>1</v>
      </c>
      <c r="AC560" s="53">
        <f t="shared" si="454"/>
        <v>1</v>
      </c>
      <c r="AD560" s="53">
        <f t="shared" si="455"/>
        <v>1</v>
      </c>
      <c r="AE560" s="53">
        <f t="shared" si="456"/>
        <v>1</v>
      </c>
      <c r="AF560" s="53">
        <f t="shared" si="457"/>
        <v>1</v>
      </c>
      <c r="AG560" s="53">
        <f t="shared" si="458"/>
        <v>1</v>
      </c>
      <c r="AH560" s="53">
        <f t="shared" si="459"/>
        <v>1</v>
      </c>
      <c r="AI560" s="53">
        <f t="shared" si="460"/>
        <v>0</v>
      </c>
      <c r="AJ560" s="53">
        <f t="shared" si="461"/>
        <v>0</v>
      </c>
      <c r="AK560" s="53">
        <f t="shared" si="462"/>
        <v>0</v>
      </c>
      <c r="AL560" s="53">
        <f t="shared" si="463"/>
        <v>0</v>
      </c>
      <c r="AM560" s="53">
        <f t="shared" si="464"/>
        <v>1</v>
      </c>
      <c r="AN560" s="53">
        <f t="shared" si="465"/>
        <v>0</v>
      </c>
      <c r="AO560" s="53">
        <f t="shared" si="466"/>
        <v>1</v>
      </c>
      <c r="AP560" s="53">
        <f t="shared" si="467"/>
        <v>1</v>
      </c>
      <c r="AQ560" s="53">
        <f t="shared" si="468"/>
        <v>1</v>
      </c>
      <c r="AR560" s="53">
        <f t="shared" si="469"/>
        <v>0</v>
      </c>
      <c r="AS560" s="53"/>
    </row>
    <row r="561" spans="1:45" s="52" customFormat="1" ht="15" x14ac:dyDescent="0.25">
      <c r="A561" s="52">
        <v>30</v>
      </c>
      <c r="B561" s="37" t="s">
        <v>48</v>
      </c>
      <c r="C561" s="37" t="s">
        <v>69</v>
      </c>
      <c r="D561" s="58">
        <v>2</v>
      </c>
      <c r="E561" s="53">
        <f t="shared" si="430"/>
        <v>1</v>
      </c>
      <c r="F561" s="53">
        <f t="shared" si="431"/>
        <v>1</v>
      </c>
      <c r="G561" s="53">
        <f t="shared" si="432"/>
        <v>1</v>
      </c>
      <c r="H561" s="53">
        <f t="shared" si="433"/>
        <v>0</v>
      </c>
      <c r="I561" s="53">
        <f t="shared" si="434"/>
        <v>1</v>
      </c>
      <c r="J561" s="53">
        <f t="shared" si="435"/>
        <v>0</v>
      </c>
      <c r="K561" s="53">
        <f t="shared" si="436"/>
        <v>1</v>
      </c>
      <c r="L561" s="53">
        <f t="shared" si="437"/>
        <v>0</v>
      </c>
      <c r="M561" s="53">
        <f t="shared" si="438"/>
        <v>1</v>
      </c>
      <c r="N561" s="53">
        <f t="shared" si="439"/>
        <v>1</v>
      </c>
      <c r="O561" s="53">
        <f t="shared" si="440"/>
        <v>0</v>
      </c>
      <c r="P561" s="53">
        <f t="shared" si="441"/>
        <v>0</v>
      </c>
      <c r="Q561" s="53">
        <f t="shared" si="442"/>
        <v>1</v>
      </c>
      <c r="R561" s="53">
        <f t="shared" si="443"/>
        <v>1</v>
      </c>
      <c r="S561" s="53">
        <f t="shared" si="444"/>
        <v>1</v>
      </c>
      <c r="T561" s="53">
        <f t="shared" si="445"/>
        <v>1</v>
      </c>
      <c r="U561" s="53">
        <f t="shared" si="446"/>
        <v>1</v>
      </c>
      <c r="V561" s="53">
        <f t="shared" si="447"/>
        <v>1</v>
      </c>
      <c r="W561" s="53">
        <f t="shared" si="448"/>
        <v>1</v>
      </c>
      <c r="X561" s="53">
        <f t="shared" si="449"/>
        <v>1</v>
      </c>
      <c r="Y561" s="53">
        <f t="shared" si="450"/>
        <v>1</v>
      </c>
      <c r="Z561" s="53">
        <f t="shared" si="451"/>
        <v>1</v>
      </c>
      <c r="AA561" s="53">
        <f t="shared" si="452"/>
        <v>0</v>
      </c>
      <c r="AB561" s="53">
        <f t="shared" si="453"/>
        <v>0</v>
      </c>
      <c r="AC561" s="53">
        <f t="shared" si="454"/>
        <v>1</v>
      </c>
      <c r="AD561" s="53">
        <f t="shared" si="455"/>
        <v>1</v>
      </c>
      <c r="AE561" s="53">
        <f t="shared" si="456"/>
        <v>1</v>
      </c>
      <c r="AF561" s="53">
        <f t="shared" si="457"/>
        <v>1</v>
      </c>
      <c r="AG561" s="53">
        <f t="shared" si="458"/>
        <v>1</v>
      </c>
      <c r="AH561" s="53">
        <f t="shared" si="459"/>
        <v>1</v>
      </c>
      <c r="AI561" s="53">
        <f t="shared" si="460"/>
        <v>0</v>
      </c>
      <c r="AJ561" s="53">
        <f t="shared" si="461"/>
        <v>0</v>
      </c>
      <c r="AK561" s="53">
        <f t="shared" si="462"/>
        <v>1</v>
      </c>
      <c r="AL561" s="53">
        <f t="shared" si="463"/>
        <v>0</v>
      </c>
      <c r="AM561" s="53">
        <f t="shared" si="464"/>
        <v>1</v>
      </c>
      <c r="AN561" s="53">
        <f t="shared" si="465"/>
        <v>0</v>
      </c>
      <c r="AO561" s="53">
        <f t="shared" si="466"/>
        <v>0</v>
      </c>
      <c r="AP561" s="53">
        <f t="shared" si="467"/>
        <v>1</v>
      </c>
      <c r="AQ561" s="53">
        <f t="shared" si="468"/>
        <v>1</v>
      </c>
      <c r="AR561" s="53">
        <f t="shared" si="469"/>
        <v>1</v>
      </c>
      <c r="AS561" s="53"/>
    </row>
    <row r="562" spans="1:45" s="52" customFormat="1" ht="15" x14ac:dyDescent="0.25">
      <c r="A562" s="52">
        <v>31</v>
      </c>
      <c r="B562" s="37" t="s">
        <v>48</v>
      </c>
      <c r="C562" s="37" t="s">
        <v>70</v>
      </c>
      <c r="D562" s="58">
        <v>2</v>
      </c>
      <c r="E562" s="53">
        <f t="shared" si="430"/>
        <v>0</v>
      </c>
      <c r="F562" s="53">
        <f t="shared" si="431"/>
        <v>0</v>
      </c>
      <c r="G562" s="53">
        <f t="shared" si="432"/>
        <v>0</v>
      </c>
      <c r="H562" s="53">
        <f t="shared" si="433"/>
        <v>0</v>
      </c>
      <c r="I562" s="53">
        <f t="shared" si="434"/>
        <v>0</v>
      </c>
      <c r="J562" s="53">
        <f t="shared" si="435"/>
        <v>0</v>
      </c>
      <c r="K562" s="53">
        <f t="shared" si="436"/>
        <v>0</v>
      </c>
      <c r="L562" s="53">
        <f t="shared" si="437"/>
        <v>0</v>
      </c>
      <c r="M562" s="53">
        <f t="shared" si="438"/>
        <v>0</v>
      </c>
      <c r="N562" s="53">
        <f t="shared" si="439"/>
        <v>0</v>
      </c>
      <c r="O562" s="53">
        <f t="shared" si="440"/>
        <v>0</v>
      </c>
      <c r="P562" s="53">
        <f t="shared" si="441"/>
        <v>1</v>
      </c>
      <c r="Q562" s="53">
        <f t="shared" si="442"/>
        <v>1</v>
      </c>
      <c r="R562" s="53">
        <f t="shared" si="443"/>
        <v>1</v>
      </c>
      <c r="S562" s="53">
        <f t="shared" si="444"/>
        <v>0</v>
      </c>
      <c r="T562" s="53">
        <f t="shared" si="445"/>
        <v>1</v>
      </c>
      <c r="U562" s="53">
        <f t="shared" si="446"/>
        <v>1</v>
      </c>
      <c r="V562" s="53">
        <f t="shared" si="447"/>
        <v>1</v>
      </c>
      <c r="W562" s="53">
        <f t="shared" si="448"/>
        <v>1</v>
      </c>
      <c r="X562" s="53">
        <f t="shared" si="449"/>
        <v>1</v>
      </c>
      <c r="Y562" s="53">
        <f t="shared" si="450"/>
        <v>0</v>
      </c>
      <c r="Z562" s="53">
        <f t="shared" si="451"/>
        <v>0</v>
      </c>
      <c r="AA562" s="53">
        <f t="shared" si="452"/>
        <v>0</v>
      </c>
      <c r="AB562" s="53">
        <f t="shared" si="453"/>
        <v>0</v>
      </c>
      <c r="AC562" s="53">
        <f t="shared" si="454"/>
        <v>1</v>
      </c>
      <c r="AD562" s="53">
        <f t="shared" si="455"/>
        <v>0</v>
      </c>
      <c r="AE562" s="53">
        <f t="shared" si="456"/>
        <v>0</v>
      </c>
      <c r="AF562" s="53">
        <f t="shared" si="457"/>
        <v>0</v>
      </c>
      <c r="AG562" s="53">
        <f t="shared" si="458"/>
        <v>0</v>
      </c>
      <c r="AH562" s="53">
        <f t="shared" si="459"/>
        <v>0</v>
      </c>
      <c r="AI562" s="53">
        <f t="shared" si="460"/>
        <v>1</v>
      </c>
      <c r="AJ562" s="53">
        <f t="shared" si="461"/>
        <v>0</v>
      </c>
      <c r="AK562" s="53">
        <f t="shared" si="462"/>
        <v>0</v>
      </c>
      <c r="AL562" s="53">
        <f t="shared" si="463"/>
        <v>0</v>
      </c>
      <c r="AM562" s="53">
        <f t="shared" si="464"/>
        <v>1</v>
      </c>
      <c r="AN562" s="53">
        <f t="shared" si="465"/>
        <v>0</v>
      </c>
      <c r="AO562" s="53">
        <f t="shared" si="466"/>
        <v>1</v>
      </c>
      <c r="AP562" s="53">
        <f t="shared" si="467"/>
        <v>1</v>
      </c>
      <c r="AQ562" s="53">
        <f t="shared" si="468"/>
        <v>1</v>
      </c>
      <c r="AR562" s="53">
        <f t="shared" si="469"/>
        <v>1</v>
      </c>
      <c r="AS562" s="53"/>
    </row>
    <row r="563" spans="1:45" s="52" customFormat="1" ht="15" x14ac:dyDescent="0.25">
      <c r="A563" s="52">
        <v>32</v>
      </c>
      <c r="B563" s="37" t="s">
        <v>48</v>
      </c>
      <c r="C563" s="37" t="s">
        <v>71</v>
      </c>
      <c r="D563" s="58">
        <v>2</v>
      </c>
      <c r="E563" s="53">
        <f t="shared" si="430"/>
        <v>0</v>
      </c>
      <c r="F563" s="53">
        <f t="shared" si="431"/>
        <v>1</v>
      </c>
      <c r="G563" s="53">
        <f t="shared" si="432"/>
        <v>1</v>
      </c>
      <c r="H563" s="53">
        <f t="shared" si="433"/>
        <v>1</v>
      </c>
      <c r="I563" s="53">
        <f t="shared" si="434"/>
        <v>1</v>
      </c>
      <c r="J563" s="53">
        <f t="shared" si="435"/>
        <v>0</v>
      </c>
      <c r="K563" s="53">
        <f t="shared" si="436"/>
        <v>1</v>
      </c>
      <c r="L563" s="53">
        <f t="shared" si="437"/>
        <v>1</v>
      </c>
      <c r="M563" s="53">
        <f t="shared" si="438"/>
        <v>0</v>
      </c>
      <c r="N563" s="53">
        <f t="shared" si="439"/>
        <v>1</v>
      </c>
      <c r="O563" s="53">
        <f t="shared" si="440"/>
        <v>1</v>
      </c>
      <c r="P563" s="53">
        <f t="shared" si="441"/>
        <v>1</v>
      </c>
      <c r="Q563" s="53">
        <f t="shared" si="442"/>
        <v>1</v>
      </c>
      <c r="R563" s="53">
        <f t="shared" si="443"/>
        <v>0</v>
      </c>
      <c r="S563" s="53">
        <f t="shared" si="444"/>
        <v>1</v>
      </c>
      <c r="T563" s="53">
        <f t="shared" si="445"/>
        <v>0</v>
      </c>
      <c r="U563" s="53">
        <f t="shared" si="446"/>
        <v>0</v>
      </c>
      <c r="V563" s="53">
        <f t="shared" si="447"/>
        <v>1</v>
      </c>
      <c r="W563" s="53">
        <f t="shared" si="448"/>
        <v>1</v>
      </c>
      <c r="X563" s="53">
        <f t="shared" si="449"/>
        <v>1</v>
      </c>
      <c r="Y563" s="53">
        <f t="shared" si="450"/>
        <v>1</v>
      </c>
      <c r="Z563" s="53">
        <f t="shared" si="451"/>
        <v>1</v>
      </c>
      <c r="AA563" s="53">
        <f t="shared" si="452"/>
        <v>0</v>
      </c>
      <c r="AB563" s="53">
        <f t="shared" si="453"/>
        <v>1</v>
      </c>
      <c r="AC563" s="53">
        <f t="shared" si="454"/>
        <v>1</v>
      </c>
      <c r="AD563" s="53">
        <f t="shared" si="455"/>
        <v>1</v>
      </c>
      <c r="AE563" s="53">
        <f t="shared" si="456"/>
        <v>1</v>
      </c>
      <c r="AF563" s="53">
        <f t="shared" si="457"/>
        <v>1</v>
      </c>
      <c r="AG563" s="53">
        <f t="shared" si="458"/>
        <v>0</v>
      </c>
      <c r="AH563" s="53">
        <f t="shared" si="459"/>
        <v>1</v>
      </c>
      <c r="AI563" s="53">
        <f t="shared" si="460"/>
        <v>1</v>
      </c>
      <c r="AJ563" s="53">
        <f t="shared" si="461"/>
        <v>0</v>
      </c>
      <c r="AK563" s="53">
        <f t="shared" si="462"/>
        <v>0</v>
      </c>
      <c r="AL563" s="53">
        <f t="shared" si="463"/>
        <v>0</v>
      </c>
      <c r="AM563" s="53">
        <f t="shared" si="464"/>
        <v>1</v>
      </c>
      <c r="AN563" s="53">
        <f t="shared" si="465"/>
        <v>0</v>
      </c>
      <c r="AO563" s="53">
        <f t="shared" si="466"/>
        <v>1</v>
      </c>
      <c r="AP563" s="53">
        <f t="shared" si="467"/>
        <v>1</v>
      </c>
      <c r="AQ563" s="53">
        <f t="shared" si="468"/>
        <v>1</v>
      </c>
      <c r="AR563" s="53">
        <f t="shared" si="469"/>
        <v>1</v>
      </c>
      <c r="AS563" s="53"/>
    </row>
    <row r="564" spans="1:45" s="52" customFormat="1" ht="15" x14ac:dyDescent="0.25">
      <c r="A564" s="52">
        <v>33</v>
      </c>
      <c r="B564" s="37" t="s">
        <v>47</v>
      </c>
      <c r="C564" s="37" t="s">
        <v>72</v>
      </c>
      <c r="D564" s="58">
        <v>2</v>
      </c>
      <c r="E564" s="53">
        <f t="shared" si="430"/>
        <v>1</v>
      </c>
      <c r="F564" s="53">
        <f t="shared" si="431"/>
        <v>1</v>
      </c>
      <c r="G564" s="53">
        <f t="shared" si="432"/>
        <v>1</v>
      </c>
      <c r="H564" s="53">
        <f t="shared" si="433"/>
        <v>1</v>
      </c>
      <c r="I564" s="53">
        <f t="shared" si="434"/>
        <v>1</v>
      </c>
      <c r="J564" s="53">
        <f t="shared" si="435"/>
        <v>0</v>
      </c>
      <c r="K564" s="53">
        <f t="shared" si="436"/>
        <v>1</v>
      </c>
      <c r="L564" s="53">
        <f t="shared" si="437"/>
        <v>1</v>
      </c>
      <c r="M564" s="53">
        <f t="shared" si="438"/>
        <v>1</v>
      </c>
      <c r="N564" s="53">
        <f t="shared" si="439"/>
        <v>1</v>
      </c>
      <c r="O564" s="53">
        <f t="shared" si="440"/>
        <v>0</v>
      </c>
      <c r="P564" s="53">
        <f t="shared" si="441"/>
        <v>0</v>
      </c>
      <c r="Q564" s="53">
        <f t="shared" si="442"/>
        <v>1</v>
      </c>
      <c r="R564" s="53">
        <f t="shared" si="443"/>
        <v>1</v>
      </c>
      <c r="S564" s="53">
        <f t="shared" si="444"/>
        <v>1</v>
      </c>
      <c r="T564" s="53">
        <f t="shared" si="445"/>
        <v>1</v>
      </c>
      <c r="U564" s="53">
        <f t="shared" si="446"/>
        <v>1</v>
      </c>
      <c r="V564" s="53">
        <f t="shared" si="447"/>
        <v>1</v>
      </c>
      <c r="W564" s="53">
        <f t="shared" si="448"/>
        <v>1</v>
      </c>
      <c r="X564" s="53">
        <f t="shared" si="449"/>
        <v>1</v>
      </c>
      <c r="Y564" s="53">
        <f t="shared" si="450"/>
        <v>1</v>
      </c>
      <c r="Z564" s="53">
        <f t="shared" si="451"/>
        <v>0</v>
      </c>
      <c r="AA564" s="53">
        <f t="shared" si="452"/>
        <v>0</v>
      </c>
      <c r="AB564" s="53">
        <f t="shared" si="453"/>
        <v>1</v>
      </c>
      <c r="AC564" s="53">
        <f t="shared" si="454"/>
        <v>1</v>
      </c>
      <c r="AD564" s="53">
        <f t="shared" si="455"/>
        <v>1</v>
      </c>
      <c r="AE564" s="53">
        <f t="shared" si="456"/>
        <v>1</v>
      </c>
      <c r="AF564" s="53">
        <f t="shared" si="457"/>
        <v>1</v>
      </c>
      <c r="AG564" s="53">
        <f t="shared" si="458"/>
        <v>1</v>
      </c>
      <c r="AH564" s="53">
        <f t="shared" si="459"/>
        <v>1</v>
      </c>
      <c r="AI564" s="53">
        <f t="shared" si="460"/>
        <v>0</v>
      </c>
      <c r="AJ564" s="53">
        <f t="shared" si="461"/>
        <v>0</v>
      </c>
      <c r="AK564" s="53">
        <f t="shared" si="462"/>
        <v>1</v>
      </c>
      <c r="AL564" s="53">
        <f t="shared" si="463"/>
        <v>0</v>
      </c>
      <c r="AM564" s="53">
        <f t="shared" si="464"/>
        <v>1</v>
      </c>
      <c r="AN564" s="53">
        <f t="shared" si="465"/>
        <v>0</v>
      </c>
      <c r="AO564" s="53">
        <f t="shared" si="466"/>
        <v>1</v>
      </c>
      <c r="AP564" s="53">
        <f t="shared" si="467"/>
        <v>1</v>
      </c>
      <c r="AQ564" s="53">
        <f t="shared" si="468"/>
        <v>1</v>
      </c>
      <c r="AR564" s="53">
        <f t="shared" si="469"/>
        <v>1</v>
      </c>
      <c r="AS564" s="53"/>
    </row>
    <row r="565" spans="1:45" s="52" customFormat="1" ht="15" x14ac:dyDescent="0.25">
      <c r="A565" s="52">
        <v>34</v>
      </c>
      <c r="B565" s="37" t="s">
        <v>48</v>
      </c>
      <c r="C565" s="37" t="s">
        <v>73</v>
      </c>
      <c r="D565" s="58">
        <v>2</v>
      </c>
      <c r="E565" s="53">
        <f t="shared" si="430"/>
        <v>1</v>
      </c>
      <c r="F565" s="53">
        <f t="shared" si="431"/>
        <v>1</v>
      </c>
      <c r="G565" s="53">
        <f t="shared" si="432"/>
        <v>1</v>
      </c>
      <c r="H565" s="53">
        <f t="shared" si="433"/>
        <v>1</v>
      </c>
      <c r="I565" s="53">
        <f t="shared" si="434"/>
        <v>1</v>
      </c>
      <c r="J565" s="53">
        <f t="shared" si="435"/>
        <v>0</v>
      </c>
      <c r="K565" s="53">
        <f t="shared" si="436"/>
        <v>1</v>
      </c>
      <c r="L565" s="53">
        <f t="shared" si="437"/>
        <v>1</v>
      </c>
      <c r="M565" s="53">
        <f t="shared" si="438"/>
        <v>1</v>
      </c>
      <c r="N565" s="53">
        <f t="shared" si="439"/>
        <v>1</v>
      </c>
      <c r="O565" s="53">
        <f t="shared" si="440"/>
        <v>1</v>
      </c>
      <c r="P565" s="53">
        <f t="shared" si="441"/>
        <v>0</v>
      </c>
      <c r="Q565" s="53">
        <f t="shared" si="442"/>
        <v>1</v>
      </c>
      <c r="R565" s="53">
        <f t="shared" si="443"/>
        <v>1</v>
      </c>
      <c r="S565" s="53">
        <f t="shared" si="444"/>
        <v>1</v>
      </c>
      <c r="T565" s="53">
        <f t="shared" si="445"/>
        <v>1</v>
      </c>
      <c r="U565" s="53">
        <f t="shared" si="446"/>
        <v>1</v>
      </c>
      <c r="V565" s="53">
        <f t="shared" si="447"/>
        <v>0</v>
      </c>
      <c r="W565" s="53">
        <f t="shared" si="448"/>
        <v>1</v>
      </c>
      <c r="X565" s="53">
        <f t="shared" si="449"/>
        <v>1</v>
      </c>
      <c r="Y565" s="53">
        <f t="shared" si="450"/>
        <v>1</v>
      </c>
      <c r="Z565" s="53">
        <f t="shared" si="451"/>
        <v>1</v>
      </c>
      <c r="AA565" s="53">
        <f t="shared" si="452"/>
        <v>0</v>
      </c>
      <c r="AB565" s="53">
        <f t="shared" si="453"/>
        <v>1</v>
      </c>
      <c r="AC565" s="53">
        <f t="shared" si="454"/>
        <v>0</v>
      </c>
      <c r="AD565" s="53">
        <f t="shared" si="455"/>
        <v>1</v>
      </c>
      <c r="AE565" s="53">
        <f t="shared" si="456"/>
        <v>1</v>
      </c>
      <c r="AF565" s="53">
        <f t="shared" si="457"/>
        <v>1</v>
      </c>
      <c r="AG565" s="53">
        <f t="shared" si="458"/>
        <v>0</v>
      </c>
      <c r="AH565" s="53">
        <f t="shared" si="459"/>
        <v>1</v>
      </c>
      <c r="AI565" s="53">
        <f t="shared" si="460"/>
        <v>0</v>
      </c>
      <c r="AJ565" s="53">
        <f t="shared" si="461"/>
        <v>0</v>
      </c>
      <c r="AK565" s="53">
        <f t="shared" si="462"/>
        <v>1</v>
      </c>
      <c r="AL565" s="53">
        <f t="shared" si="463"/>
        <v>0</v>
      </c>
      <c r="AM565" s="53">
        <f t="shared" si="464"/>
        <v>1</v>
      </c>
      <c r="AN565" s="53">
        <f t="shared" si="465"/>
        <v>0</v>
      </c>
      <c r="AO565" s="53">
        <f t="shared" si="466"/>
        <v>1</v>
      </c>
      <c r="AP565" s="53">
        <f t="shared" si="467"/>
        <v>1</v>
      </c>
      <c r="AQ565" s="53">
        <f t="shared" si="468"/>
        <v>1</v>
      </c>
      <c r="AR565" s="53">
        <f t="shared" si="469"/>
        <v>1</v>
      </c>
      <c r="AS565" s="53"/>
    </row>
    <row r="566" spans="1:45" s="52" customFormat="1" ht="15" x14ac:dyDescent="0.25">
      <c r="A566" s="52">
        <v>35</v>
      </c>
      <c r="B566" s="37" t="s">
        <v>48</v>
      </c>
      <c r="C566" s="37" t="s">
        <v>74</v>
      </c>
      <c r="D566" s="58">
        <v>2</v>
      </c>
      <c r="E566" s="53">
        <f t="shared" si="430"/>
        <v>1</v>
      </c>
      <c r="F566" s="53">
        <f t="shared" si="431"/>
        <v>1</v>
      </c>
      <c r="G566" s="53">
        <f t="shared" si="432"/>
        <v>1</v>
      </c>
      <c r="H566" s="53">
        <f t="shared" si="433"/>
        <v>1</v>
      </c>
      <c r="I566" s="53">
        <f t="shared" si="434"/>
        <v>1</v>
      </c>
      <c r="J566" s="53">
        <f t="shared" si="435"/>
        <v>0</v>
      </c>
      <c r="K566" s="53">
        <f t="shared" si="436"/>
        <v>1</v>
      </c>
      <c r="L566" s="53">
        <f t="shared" si="437"/>
        <v>1</v>
      </c>
      <c r="M566" s="53">
        <f t="shared" si="438"/>
        <v>1</v>
      </c>
      <c r="N566" s="53">
        <f t="shared" si="439"/>
        <v>1</v>
      </c>
      <c r="O566" s="53">
        <f t="shared" si="440"/>
        <v>0</v>
      </c>
      <c r="P566" s="53">
        <f t="shared" si="441"/>
        <v>0</v>
      </c>
      <c r="Q566" s="53">
        <f t="shared" si="442"/>
        <v>1</v>
      </c>
      <c r="R566" s="53">
        <f t="shared" si="443"/>
        <v>1</v>
      </c>
      <c r="S566" s="53">
        <f t="shared" si="444"/>
        <v>1</v>
      </c>
      <c r="T566" s="53">
        <f t="shared" si="445"/>
        <v>1</v>
      </c>
      <c r="U566" s="53">
        <f t="shared" si="446"/>
        <v>1</v>
      </c>
      <c r="V566" s="53">
        <f t="shared" si="447"/>
        <v>1</v>
      </c>
      <c r="W566" s="53">
        <f t="shared" si="448"/>
        <v>1</v>
      </c>
      <c r="X566" s="53">
        <f t="shared" si="449"/>
        <v>1</v>
      </c>
      <c r="Y566" s="53">
        <f t="shared" si="450"/>
        <v>1</v>
      </c>
      <c r="Z566" s="53">
        <f t="shared" si="451"/>
        <v>1</v>
      </c>
      <c r="AA566" s="53">
        <f t="shared" si="452"/>
        <v>0</v>
      </c>
      <c r="AB566" s="53">
        <f t="shared" si="453"/>
        <v>1</v>
      </c>
      <c r="AC566" s="53">
        <f t="shared" si="454"/>
        <v>0</v>
      </c>
      <c r="AD566" s="53">
        <f t="shared" si="455"/>
        <v>1</v>
      </c>
      <c r="AE566" s="53">
        <f t="shared" si="456"/>
        <v>1</v>
      </c>
      <c r="AF566" s="53">
        <f t="shared" si="457"/>
        <v>1</v>
      </c>
      <c r="AG566" s="53">
        <f t="shared" si="458"/>
        <v>0</v>
      </c>
      <c r="AH566" s="53">
        <f t="shared" si="459"/>
        <v>1</v>
      </c>
      <c r="AI566" s="53">
        <f t="shared" si="460"/>
        <v>0</v>
      </c>
      <c r="AJ566" s="53">
        <f t="shared" si="461"/>
        <v>0</v>
      </c>
      <c r="AK566" s="53">
        <f t="shared" si="462"/>
        <v>0</v>
      </c>
      <c r="AL566" s="53">
        <f t="shared" si="463"/>
        <v>0</v>
      </c>
      <c r="AM566" s="53">
        <f t="shared" si="464"/>
        <v>1</v>
      </c>
      <c r="AN566" s="53">
        <f t="shared" si="465"/>
        <v>0</v>
      </c>
      <c r="AO566" s="53">
        <f t="shared" si="466"/>
        <v>0</v>
      </c>
      <c r="AP566" s="53">
        <f t="shared" si="467"/>
        <v>0</v>
      </c>
      <c r="AQ566" s="53">
        <f t="shared" si="468"/>
        <v>1</v>
      </c>
      <c r="AR566" s="53">
        <f t="shared" si="469"/>
        <v>1</v>
      </c>
      <c r="AS566" s="53"/>
    </row>
    <row r="567" spans="1:45" s="52" customFormat="1" ht="15" x14ac:dyDescent="0.25">
      <c r="A567" s="52">
        <v>36</v>
      </c>
      <c r="B567" s="37" t="s">
        <v>48</v>
      </c>
      <c r="C567" s="37" t="s">
        <v>75</v>
      </c>
      <c r="D567" s="58">
        <v>2</v>
      </c>
      <c r="E567" s="53">
        <f t="shared" si="430"/>
        <v>0</v>
      </c>
      <c r="F567" s="53">
        <f t="shared" si="431"/>
        <v>0</v>
      </c>
      <c r="G567" s="53">
        <f t="shared" si="432"/>
        <v>0</v>
      </c>
      <c r="H567" s="53">
        <f t="shared" si="433"/>
        <v>0</v>
      </c>
      <c r="I567" s="53">
        <f t="shared" si="434"/>
        <v>0</v>
      </c>
      <c r="J567" s="53">
        <f t="shared" si="435"/>
        <v>0</v>
      </c>
      <c r="K567" s="53">
        <f t="shared" si="436"/>
        <v>0</v>
      </c>
      <c r="L567" s="53">
        <f t="shared" si="437"/>
        <v>0</v>
      </c>
      <c r="M567" s="53">
        <f t="shared" si="438"/>
        <v>0</v>
      </c>
      <c r="N567" s="53">
        <f t="shared" si="439"/>
        <v>0</v>
      </c>
      <c r="O567" s="53">
        <f t="shared" si="440"/>
        <v>0</v>
      </c>
      <c r="P567" s="53">
        <f t="shared" si="441"/>
        <v>0</v>
      </c>
      <c r="Q567" s="53">
        <f t="shared" si="442"/>
        <v>1</v>
      </c>
      <c r="R567" s="53">
        <f t="shared" si="443"/>
        <v>1</v>
      </c>
      <c r="S567" s="53">
        <f t="shared" si="444"/>
        <v>1</v>
      </c>
      <c r="T567" s="53">
        <f t="shared" si="445"/>
        <v>1</v>
      </c>
      <c r="U567" s="53">
        <f t="shared" si="446"/>
        <v>1</v>
      </c>
      <c r="V567" s="53">
        <f t="shared" si="447"/>
        <v>1</v>
      </c>
      <c r="W567" s="53">
        <f t="shared" si="448"/>
        <v>1</v>
      </c>
      <c r="X567" s="53">
        <f t="shared" si="449"/>
        <v>0</v>
      </c>
      <c r="Y567" s="53">
        <f t="shared" si="450"/>
        <v>1</v>
      </c>
      <c r="Z567" s="53">
        <f t="shared" si="451"/>
        <v>1</v>
      </c>
      <c r="AA567" s="53">
        <f t="shared" si="452"/>
        <v>1</v>
      </c>
      <c r="AB567" s="53">
        <f t="shared" si="453"/>
        <v>0</v>
      </c>
      <c r="AC567" s="53">
        <f t="shared" si="454"/>
        <v>1</v>
      </c>
      <c r="AD567" s="53">
        <f t="shared" si="455"/>
        <v>1</v>
      </c>
      <c r="AE567" s="53">
        <f t="shared" si="456"/>
        <v>1</v>
      </c>
      <c r="AF567" s="53">
        <f t="shared" si="457"/>
        <v>1</v>
      </c>
      <c r="AG567" s="53">
        <f t="shared" si="458"/>
        <v>0</v>
      </c>
      <c r="AH567" s="53">
        <f t="shared" si="459"/>
        <v>0</v>
      </c>
      <c r="AI567" s="53">
        <f t="shared" si="460"/>
        <v>0</v>
      </c>
      <c r="AJ567" s="53">
        <f t="shared" si="461"/>
        <v>0</v>
      </c>
      <c r="AK567" s="53">
        <f t="shared" si="462"/>
        <v>0</v>
      </c>
      <c r="AL567" s="53">
        <f t="shared" si="463"/>
        <v>0</v>
      </c>
      <c r="AM567" s="53">
        <f t="shared" si="464"/>
        <v>1</v>
      </c>
      <c r="AN567" s="53">
        <f t="shared" si="465"/>
        <v>0</v>
      </c>
      <c r="AO567" s="53">
        <f t="shared" si="466"/>
        <v>1</v>
      </c>
      <c r="AP567" s="53">
        <f t="shared" si="467"/>
        <v>1</v>
      </c>
      <c r="AQ567" s="53">
        <f t="shared" si="468"/>
        <v>0</v>
      </c>
      <c r="AR567" s="53">
        <f t="shared" si="469"/>
        <v>1</v>
      </c>
      <c r="AS567" s="53"/>
    </row>
    <row r="568" spans="1:45" s="52" customFormat="1" ht="15" x14ac:dyDescent="0.25">
      <c r="A568" s="52">
        <v>37</v>
      </c>
      <c r="B568" s="37" t="s">
        <v>48</v>
      </c>
      <c r="C568" s="37" t="s">
        <v>76</v>
      </c>
      <c r="D568" s="58">
        <v>2</v>
      </c>
      <c r="E568" s="53">
        <f t="shared" si="430"/>
        <v>1</v>
      </c>
      <c r="F568" s="53">
        <f t="shared" si="431"/>
        <v>1</v>
      </c>
      <c r="G568" s="53">
        <f t="shared" si="432"/>
        <v>1</v>
      </c>
      <c r="H568" s="53">
        <f t="shared" si="433"/>
        <v>0</v>
      </c>
      <c r="I568" s="53">
        <f t="shared" si="434"/>
        <v>1</v>
      </c>
      <c r="J568" s="53">
        <f t="shared" si="435"/>
        <v>0</v>
      </c>
      <c r="K568" s="53">
        <f t="shared" si="436"/>
        <v>1</v>
      </c>
      <c r="L568" s="53">
        <f t="shared" si="437"/>
        <v>1</v>
      </c>
      <c r="M568" s="53">
        <f t="shared" si="438"/>
        <v>1</v>
      </c>
      <c r="N568" s="53">
        <f t="shared" si="439"/>
        <v>1</v>
      </c>
      <c r="O568" s="53">
        <f t="shared" si="440"/>
        <v>0</v>
      </c>
      <c r="P568" s="53">
        <f t="shared" si="441"/>
        <v>1</v>
      </c>
      <c r="Q568" s="53">
        <f t="shared" si="442"/>
        <v>1</v>
      </c>
      <c r="R568" s="53">
        <f t="shared" si="443"/>
        <v>1</v>
      </c>
      <c r="S568" s="53">
        <f t="shared" si="444"/>
        <v>1</v>
      </c>
      <c r="T568" s="53">
        <f t="shared" si="445"/>
        <v>1</v>
      </c>
      <c r="U568" s="53">
        <f t="shared" si="446"/>
        <v>1</v>
      </c>
      <c r="V568" s="53">
        <f t="shared" si="447"/>
        <v>0</v>
      </c>
      <c r="W568" s="53">
        <f t="shared" si="448"/>
        <v>1</v>
      </c>
      <c r="X568" s="53">
        <f t="shared" si="449"/>
        <v>0</v>
      </c>
      <c r="Y568" s="53">
        <f t="shared" si="450"/>
        <v>1</v>
      </c>
      <c r="Z568" s="53">
        <f t="shared" si="451"/>
        <v>1</v>
      </c>
      <c r="AA568" s="53">
        <f t="shared" si="452"/>
        <v>0</v>
      </c>
      <c r="AB568" s="53">
        <f t="shared" si="453"/>
        <v>1</v>
      </c>
      <c r="AC568" s="53">
        <f t="shared" si="454"/>
        <v>0</v>
      </c>
      <c r="AD568" s="53">
        <f t="shared" si="455"/>
        <v>1</v>
      </c>
      <c r="AE568" s="53">
        <f t="shared" si="456"/>
        <v>1</v>
      </c>
      <c r="AF568" s="53">
        <f t="shared" si="457"/>
        <v>1</v>
      </c>
      <c r="AG568" s="53">
        <f t="shared" si="458"/>
        <v>0</v>
      </c>
      <c r="AH568" s="53">
        <f t="shared" si="459"/>
        <v>1</v>
      </c>
      <c r="AI568" s="53">
        <f t="shared" si="460"/>
        <v>0</v>
      </c>
      <c r="AJ568" s="53">
        <f t="shared" si="461"/>
        <v>0</v>
      </c>
      <c r="AK568" s="53">
        <f t="shared" si="462"/>
        <v>1</v>
      </c>
      <c r="AL568" s="53">
        <f t="shared" si="463"/>
        <v>0</v>
      </c>
      <c r="AM568" s="53">
        <f t="shared" si="464"/>
        <v>1</v>
      </c>
      <c r="AN568" s="53">
        <f t="shared" si="465"/>
        <v>0</v>
      </c>
      <c r="AO568" s="53">
        <f t="shared" si="466"/>
        <v>1</v>
      </c>
      <c r="AP568" s="53">
        <f t="shared" si="467"/>
        <v>1</v>
      </c>
      <c r="AQ568" s="53">
        <f t="shared" si="468"/>
        <v>1</v>
      </c>
      <c r="AR568" s="53">
        <f t="shared" si="469"/>
        <v>1</v>
      </c>
      <c r="AS568" s="53"/>
    </row>
    <row r="569" spans="1:45" s="52" customFormat="1" ht="15" x14ac:dyDescent="0.25">
      <c r="A569" s="52">
        <v>38</v>
      </c>
      <c r="B569" s="37" t="s">
        <v>48</v>
      </c>
      <c r="C569" s="37" t="s">
        <v>77</v>
      </c>
      <c r="D569" s="58">
        <v>2</v>
      </c>
      <c r="E569" s="53">
        <f t="shared" si="430"/>
        <v>1</v>
      </c>
      <c r="F569" s="53">
        <f t="shared" si="431"/>
        <v>1</v>
      </c>
      <c r="G569" s="53">
        <f t="shared" si="432"/>
        <v>1</v>
      </c>
      <c r="H569" s="53">
        <f t="shared" si="433"/>
        <v>1</v>
      </c>
      <c r="I569" s="53">
        <f t="shared" si="434"/>
        <v>0</v>
      </c>
      <c r="J569" s="53">
        <f t="shared" si="435"/>
        <v>0</v>
      </c>
      <c r="K569" s="53">
        <f t="shared" si="436"/>
        <v>1</v>
      </c>
      <c r="L569" s="53">
        <f t="shared" si="437"/>
        <v>1</v>
      </c>
      <c r="M569" s="53">
        <f t="shared" si="438"/>
        <v>1</v>
      </c>
      <c r="N569" s="53">
        <f t="shared" si="439"/>
        <v>1</v>
      </c>
      <c r="O569" s="53">
        <f t="shared" si="440"/>
        <v>0</v>
      </c>
      <c r="P569" s="53">
        <f t="shared" si="441"/>
        <v>0</v>
      </c>
      <c r="Q569" s="53">
        <f t="shared" si="442"/>
        <v>1</v>
      </c>
      <c r="R569" s="53">
        <f t="shared" si="443"/>
        <v>1</v>
      </c>
      <c r="S569" s="53">
        <f t="shared" si="444"/>
        <v>1</v>
      </c>
      <c r="T569" s="53">
        <f t="shared" si="445"/>
        <v>0</v>
      </c>
      <c r="U569" s="53">
        <f t="shared" si="446"/>
        <v>0</v>
      </c>
      <c r="V569" s="53">
        <f t="shared" si="447"/>
        <v>1</v>
      </c>
      <c r="W569" s="53">
        <f t="shared" si="448"/>
        <v>1</v>
      </c>
      <c r="X569" s="53">
        <f t="shared" si="449"/>
        <v>0</v>
      </c>
      <c r="Y569" s="53">
        <f t="shared" si="450"/>
        <v>1</v>
      </c>
      <c r="Z569" s="53">
        <f t="shared" si="451"/>
        <v>1</v>
      </c>
      <c r="AA569" s="53">
        <f t="shared" si="452"/>
        <v>0</v>
      </c>
      <c r="AB569" s="53">
        <f t="shared" si="453"/>
        <v>1</v>
      </c>
      <c r="AC569" s="53">
        <f t="shared" si="454"/>
        <v>1</v>
      </c>
      <c r="AD569" s="53">
        <f t="shared" si="455"/>
        <v>1</v>
      </c>
      <c r="AE569" s="53">
        <f t="shared" si="456"/>
        <v>1</v>
      </c>
      <c r="AF569" s="53">
        <f t="shared" si="457"/>
        <v>1</v>
      </c>
      <c r="AG569" s="53">
        <f t="shared" si="458"/>
        <v>0</v>
      </c>
      <c r="AH569" s="53">
        <f t="shared" si="459"/>
        <v>1</v>
      </c>
      <c r="AI569" s="53">
        <f t="shared" si="460"/>
        <v>0</v>
      </c>
      <c r="AJ569" s="53">
        <f t="shared" si="461"/>
        <v>0</v>
      </c>
      <c r="AK569" s="53">
        <f t="shared" si="462"/>
        <v>0</v>
      </c>
      <c r="AL569" s="53">
        <f t="shared" si="463"/>
        <v>0</v>
      </c>
      <c r="AM569" s="53">
        <f t="shared" si="464"/>
        <v>1</v>
      </c>
      <c r="AN569" s="53">
        <f t="shared" si="465"/>
        <v>0</v>
      </c>
      <c r="AO569" s="53">
        <f t="shared" si="466"/>
        <v>1</v>
      </c>
      <c r="AP569" s="53">
        <f t="shared" si="467"/>
        <v>1</v>
      </c>
      <c r="AQ569" s="53">
        <f t="shared" si="468"/>
        <v>0</v>
      </c>
      <c r="AR569" s="53">
        <f t="shared" si="469"/>
        <v>1</v>
      </c>
      <c r="AS569" s="53"/>
    </row>
    <row r="570" spans="1:45" s="52" customFormat="1" ht="15" x14ac:dyDescent="0.25">
      <c r="A570" s="52">
        <v>39</v>
      </c>
      <c r="B570" s="37" t="s">
        <v>48</v>
      </c>
      <c r="C570" s="37" t="s">
        <v>78</v>
      </c>
      <c r="D570" s="58">
        <v>2</v>
      </c>
      <c r="E570" s="53">
        <f t="shared" si="430"/>
        <v>1</v>
      </c>
      <c r="F570" s="53">
        <f t="shared" si="431"/>
        <v>1</v>
      </c>
      <c r="G570" s="53">
        <f t="shared" si="432"/>
        <v>0</v>
      </c>
      <c r="H570" s="53">
        <f t="shared" si="433"/>
        <v>1</v>
      </c>
      <c r="I570" s="53">
        <f t="shared" si="434"/>
        <v>1</v>
      </c>
      <c r="J570" s="53">
        <f t="shared" si="435"/>
        <v>0</v>
      </c>
      <c r="K570" s="53">
        <f t="shared" si="436"/>
        <v>1</v>
      </c>
      <c r="L570" s="53">
        <f t="shared" si="437"/>
        <v>1</v>
      </c>
      <c r="M570" s="53">
        <f t="shared" si="438"/>
        <v>1</v>
      </c>
      <c r="N570" s="53">
        <f t="shared" si="439"/>
        <v>0</v>
      </c>
      <c r="O570" s="53">
        <f t="shared" si="440"/>
        <v>1</v>
      </c>
      <c r="P570" s="53">
        <f t="shared" si="441"/>
        <v>0</v>
      </c>
      <c r="Q570" s="53">
        <f t="shared" si="442"/>
        <v>1</v>
      </c>
      <c r="R570" s="53">
        <f t="shared" si="443"/>
        <v>1</v>
      </c>
      <c r="S570" s="53">
        <f t="shared" si="444"/>
        <v>1</v>
      </c>
      <c r="T570" s="53">
        <f t="shared" si="445"/>
        <v>1</v>
      </c>
      <c r="U570" s="53">
        <f t="shared" si="446"/>
        <v>1</v>
      </c>
      <c r="V570" s="53">
        <f t="shared" si="447"/>
        <v>1</v>
      </c>
      <c r="W570" s="53">
        <f t="shared" si="448"/>
        <v>1</v>
      </c>
      <c r="X570" s="53">
        <f t="shared" si="449"/>
        <v>1</v>
      </c>
      <c r="Y570" s="53">
        <f t="shared" si="450"/>
        <v>1</v>
      </c>
      <c r="Z570" s="53">
        <f t="shared" si="451"/>
        <v>1</v>
      </c>
      <c r="AA570" s="53">
        <f t="shared" si="452"/>
        <v>0</v>
      </c>
      <c r="AB570" s="53">
        <f t="shared" si="453"/>
        <v>1</v>
      </c>
      <c r="AC570" s="53">
        <f t="shared" si="454"/>
        <v>1</v>
      </c>
      <c r="AD570" s="53">
        <f t="shared" si="455"/>
        <v>1</v>
      </c>
      <c r="AE570" s="53">
        <f t="shared" si="456"/>
        <v>1</v>
      </c>
      <c r="AF570" s="53">
        <f t="shared" si="457"/>
        <v>1</v>
      </c>
      <c r="AG570" s="53">
        <f t="shared" si="458"/>
        <v>1</v>
      </c>
      <c r="AH570" s="53">
        <f t="shared" si="459"/>
        <v>1</v>
      </c>
      <c r="AI570" s="53">
        <f t="shared" si="460"/>
        <v>0</v>
      </c>
      <c r="AJ570" s="53">
        <f t="shared" si="461"/>
        <v>0</v>
      </c>
      <c r="AK570" s="53">
        <f t="shared" si="462"/>
        <v>0</v>
      </c>
      <c r="AL570" s="53">
        <f t="shared" si="463"/>
        <v>0</v>
      </c>
      <c r="AM570" s="53">
        <f t="shared" si="464"/>
        <v>1</v>
      </c>
      <c r="AN570" s="53">
        <f t="shared" si="465"/>
        <v>0</v>
      </c>
      <c r="AO570" s="53">
        <f t="shared" si="466"/>
        <v>1</v>
      </c>
      <c r="AP570" s="53">
        <f t="shared" si="467"/>
        <v>1</v>
      </c>
      <c r="AQ570" s="53">
        <f t="shared" si="468"/>
        <v>0</v>
      </c>
      <c r="AR570" s="53">
        <f t="shared" si="469"/>
        <v>1</v>
      </c>
      <c r="AS570" s="53"/>
    </row>
    <row r="571" spans="1:45" s="52" customFormat="1" ht="15" x14ac:dyDescent="0.25">
      <c r="A571" s="52">
        <v>40</v>
      </c>
      <c r="B571" s="37" t="s">
        <v>59</v>
      </c>
      <c r="C571" s="37" t="s">
        <v>79</v>
      </c>
      <c r="D571" s="58">
        <v>2</v>
      </c>
      <c r="E571" s="53">
        <f t="shared" si="430"/>
        <v>1</v>
      </c>
      <c r="F571" s="53">
        <f t="shared" si="431"/>
        <v>1</v>
      </c>
      <c r="G571" s="53">
        <f t="shared" si="432"/>
        <v>1</v>
      </c>
      <c r="H571" s="53">
        <f t="shared" si="433"/>
        <v>1</v>
      </c>
      <c r="I571" s="53">
        <f t="shared" si="434"/>
        <v>1</v>
      </c>
      <c r="J571" s="53">
        <f t="shared" si="435"/>
        <v>0</v>
      </c>
      <c r="K571" s="53">
        <f t="shared" si="436"/>
        <v>1</v>
      </c>
      <c r="L571" s="53">
        <f t="shared" si="437"/>
        <v>1</v>
      </c>
      <c r="M571" s="53">
        <f t="shared" si="438"/>
        <v>1</v>
      </c>
      <c r="N571" s="53">
        <f t="shared" si="439"/>
        <v>0</v>
      </c>
      <c r="O571" s="53">
        <f t="shared" si="440"/>
        <v>0</v>
      </c>
      <c r="P571" s="53">
        <f t="shared" si="441"/>
        <v>0</v>
      </c>
      <c r="Q571" s="53">
        <f t="shared" si="442"/>
        <v>0</v>
      </c>
      <c r="R571" s="53">
        <f t="shared" si="443"/>
        <v>1</v>
      </c>
      <c r="S571" s="53">
        <f t="shared" si="444"/>
        <v>1</v>
      </c>
      <c r="T571" s="53">
        <f t="shared" si="445"/>
        <v>1</v>
      </c>
      <c r="U571" s="53">
        <f t="shared" si="446"/>
        <v>1</v>
      </c>
      <c r="V571" s="53">
        <f t="shared" si="447"/>
        <v>1</v>
      </c>
      <c r="W571" s="53">
        <f t="shared" si="448"/>
        <v>1</v>
      </c>
      <c r="X571" s="53">
        <f t="shared" si="449"/>
        <v>1</v>
      </c>
      <c r="Y571" s="53">
        <f t="shared" si="450"/>
        <v>1</v>
      </c>
      <c r="Z571" s="53">
        <f t="shared" si="451"/>
        <v>1</v>
      </c>
      <c r="AA571" s="53">
        <f t="shared" si="452"/>
        <v>0</v>
      </c>
      <c r="AB571" s="53">
        <f t="shared" si="453"/>
        <v>1</v>
      </c>
      <c r="AC571" s="53">
        <f t="shared" si="454"/>
        <v>1</v>
      </c>
      <c r="AD571" s="53">
        <f t="shared" si="455"/>
        <v>1</v>
      </c>
      <c r="AE571" s="53">
        <f t="shared" si="456"/>
        <v>1</v>
      </c>
      <c r="AF571" s="53">
        <f t="shared" si="457"/>
        <v>1</v>
      </c>
      <c r="AG571" s="53">
        <f t="shared" si="458"/>
        <v>1</v>
      </c>
      <c r="AH571" s="53">
        <f t="shared" si="459"/>
        <v>1</v>
      </c>
      <c r="AI571" s="53">
        <f t="shared" si="460"/>
        <v>0</v>
      </c>
      <c r="AJ571" s="53">
        <f t="shared" si="461"/>
        <v>0</v>
      </c>
      <c r="AK571" s="53">
        <f t="shared" si="462"/>
        <v>0</v>
      </c>
      <c r="AL571" s="53">
        <f t="shared" si="463"/>
        <v>0</v>
      </c>
      <c r="AM571" s="53">
        <f t="shared" si="464"/>
        <v>1</v>
      </c>
      <c r="AN571" s="53">
        <f t="shared" si="465"/>
        <v>0</v>
      </c>
      <c r="AO571" s="53">
        <f t="shared" si="466"/>
        <v>0</v>
      </c>
      <c r="AP571" s="53">
        <f t="shared" si="467"/>
        <v>1</v>
      </c>
      <c r="AQ571" s="53">
        <f t="shared" si="468"/>
        <v>1</v>
      </c>
      <c r="AR571" s="53">
        <f t="shared" si="469"/>
        <v>1</v>
      </c>
      <c r="AS571" s="53"/>
    </row>
    <row r="572" spans="1:45" s="52" customFormat="1" ht="15" x14ac:dyDescent="0.25">
      <c r="A572" s="52">
        <v>41</v>
      </c>
      <c r="B572" s="37" t="s">
        <v>48</v>
      </c>
      <c r="C572" s="37" t="s">
        <v>80</v>
      </c>
      <c r="D572" s="58">
        <v>2</v>
      </c>
      <c r="E572" s="53">
        <f t="shared" si="430"/>
        <v>1</v>
      </c>
      <c r="F572" s="53">
        <f t="shared" si="431"/>
        <v>1</v>
      </c>
      <c r="G572" s="53">
        <f t="shared" si="432"/>
        <v>1</v>
      </c>
      <c r="H572" s="53">
        <f t="shared" si="433"/>
        <v>1</v>
      </c>
      <c r="I572" s="53">
        <f t="shared" si="434"/>
        <v>1</v>
      </c>
      <c r="J572" s="53">
        <f t="shared" si="435"/>
        <v>0</v>
      </c>
      <c r="K572" s="53">
        <f t="shared" si="436"/>
        <v>1</v>
      </c>
      <c r="L572" s="53">
        <f t="shared" si="437"/>
        <v>1</v>
      </c>
      <c r="M572" s="53">
        <f t="shared" si="438"/>
        <v>1</v>
      </c>
      <c r="N572" s="53">
        <f t="shared" si="439"/>
        <v>1</v>
      </c>
      <c r="O572" s="53">
        <f t="shared" si="440"/>
        <v>0</v>
      </c>
      <c r="P572" s="53">
        <f t="shared" si="441"/>
        <v>0</v>
      </c>
      <c r="Q572" s="53">
        <f t="shared" si="442"/>
        <v>1</v>
      </c>
      <c r="R572" s="53">
        <f t="shared" si="443"/>
        <v>1</v>
      </c>
      <c r="S572" s="53">
        <f t="shared" si="444"/>
        <v>1</v>
      </c>
      <c r="T572" s="53">
        <f t="shared" si="445"/>
        <v>1</v>
      </c>
      <c r="U572" s="53">
        <f t="shared" si="446"/>
        <v>1</v>
      </c>
      <c r="V572" s="53">
        <f t="shared" si="447"/>
        <v>1</v>
      </c>
      <c r="W572" s="53">
        <f t="shared" si="448"/>
        <v>1</v>
      </c>
      <c r="X572" s="53">
        <f t="shared" si="449"/>
        <v>1</v>
      </c>
      <c r="Y572" s="53">
        <f t="shared" si="450"/>
        <v>1</v>
      </c>
      <c r="Z572" s="53">
        <f t="shared" si="451"/>
        <v>1</v>
      </c>
      <c r="AA572" s="53">
        <f t="shared" si="452"/>
        <v>0</v>
      </c>
      <c r="AB572" s="53">
        <f t="shared" si="453"/>
        <v>1</v>
      </c>
      <c r="AC572" s="53">
        <f t="shared" si="454"/>
        <v>1</v>
      </c>
      <c r="AD572" s="53">
        <f t="shared" si="455"/>
        <v>1</v>
      </c>
      <c r="AE572" s="53">
        <f t="shared" si="456"/>
        <v>1</v>
      </c>
      <c r="AF572" s="53">
        <f t="shared" si="457"/>
        <v>0</v>
      </c>
      <c r="AG572" s="53">
        <f t="shared" si="458"/>
        <v>1</v>
      </c>
      <c r="AH572" s="53">
        <f t="shared" si="459"/>
        <v>1</v>
      </c>
      <c r="AI572" s="53">
        <f t="shared" si="460"/>
        <v>1</v>
      </c>
      <c r="AJ572" s="53">
        <f t="shared" si="461"/>
        <v>0</v>
      </c>
      <c r="AK572" s="53">
        <f t="shared" si="462"/>
        <v>1</v>
      </c>
      <c r="AL572" s="53">
        <f t="shared" si="463"/>
        <v>0</v>
      </c>
      <c r="AM572" s="53">
        <f t="shared" si="464"/>
        <v>1</v>
      </c>
      <c r="AN572" s="53">
        <f t="shared" si="465"/>
        <v>0</v>
      </c>
      <c r="AO572" s="53">
        <f t="shared" si="466"/>
        <v>1</v>
      </c>
      <c r="AP572" s="53">
        <f t="shared" si="467"/>
        <v>1</v>
      </c>
      <c r="AQ572" s="53">
        <f t="shared" si="468"/>
        <v>1</v>
      </c>
      <c r="AR572" s="53">
        <f t="shared" si="469"/>
        <v>1</v>
      </c>
      <c r="AS572" s="53"/>
    </row>
    <row r="573" spans="1:45" s="52" customFormat="1" ht="15" x14ac:dyDescent="0.25">
      <c r="A573" s="52">
        <v>42</v>
      </c>
      <c r="B573" s="37" t="s">
        <v>48</v>
      </c>
      <c r="C573" s="37" t="s">
        <v>81</v>
      </c>
      <c r="D573" s="58">
        <v>2</v>
      </c>
      <c r="E573" s="53">
        <f t="shared" si="430"/>
        <v>1</v>
      </c>
      <c r="F573" s="53">
        <f t="shared" si="431"/>
        <v>1</v>
      </c>
      <c r="G573" s="53">
        <f t="shared" si="432"/>
        <v>1</v>
      </c>
      <c r="H573" s="53">
        <f t="shared" si="433"/>
        <v>1</v>
      </c>
      <c r="I573" s="53">
        <f t="shared" si="434"/>
        <v>1</v>
      </c>
      <c r="J573" s="53">
        <f t="shared" si="435"/>
        <v>0</v>
      </c>
      <c r="K573" s="53">
        <f t="shared" si="436"/>
        <v>0</v>
      </c>
      <c r="L573" s="53">
        <f t="shared" si="437"/>
        <v>1</v>
      </c>
      <c r="M573" s="53">
        <f t="shared" si="438"/>
        <v>1</v>
      </c>
      <c r="N573" s="53">
        <f t="shared" si="439"/>
        <v>1</v>
      </c>
      <c r="O573" s="53">
        <f t="shared" si="440"/>
        <v>0</v>
      </c>
      <c r="P573" s="53">
        <f t="shared" si="441"/>
        <v>0</v>
      </c>
      <c r="Q573" s="53">
        <f t="shared" si="442"/>
        <v>1</v>
      </c>
      <c r="R573" s="53">
        <f t="shared" si="443"/>
        <v>1</v>
      </c>
      <c r="S573" s="53">
        <f t="shared" si="444"/>
        <v>1</v>
      </c>
      <c r="T573" s="53">
        <f t="shared" si="445"/>
        <v>1</v>
      </c>
      <c r="U573" s="53">
        <f t="shared" si="446"/>
        <v>1</v>
      </c>
      <c r="V573" s="53">
        <f t="shared" si="447"/>
        <v>1</v>
      </c>
      <c r="W573" s="53">
        <f t="shared" si="448"/>
        <v>1</v>
      </c>
      <c r="X573" s="53">
        <f t="shared" si="449"/>
        <v>1</v>
      </c>
      <c r="Y573" s="53">
        <f t="shared" si="450"/>
        <v>1</v>
      </c>
      <c r="Z573" s="53">
        <f t="shared" si="451"/>
        <v>1</v>
      </c>
      <c r="AA573" s="53">
        <f t="shared" si="452"/>
        <v>0</v>
      </c>
      <c r="AB573" s="53">
        <f t="shared" si="453"/>
        <v>1</v>
      </c>
      <c r="AC573" s="53">
        <f t="shared" si="454"/>
        <v>1</v>
      </c>
      <c r="AD573" s="53">
        <f t="shared" si="455"/>
        <v>1</v>
      </c>
      <c r="AE573" s="53">
        <f t="shared" si="456"/>
        <v>1</v>
      </c>
      <c r="AF573" s="53">
        <f t="shared" si="457"/>
        <v>1</v>
      </c>
      <c r="AG573" s="53">
        <f t="shared" si="458"/>
        <v>1</v>
      </c>
      <c r="AH573" s="53">
        <f t="shared" si="459"/>
        <v>1</v>
      </c>
      <c r="AI573" s="53">
        <f t="shared" si="460"/>
        <v>0</v>
      </c>
      <c r="AJ573" s="53">
        <f t="shared" si="461"/>
        <v>0</v>
      </c>
      <c r="AK573" s="53">
        <f t="shared" si="462"/>
        <v>1</v>
      </c>
      <c r="AL573" s="53">
        <f t="shared" si="463"/>
        <v>1</v>
      </c>
      <c r="AM573" s="53">
        <f t="shared" si="464"/>
        <v>1</v>
      </c>
      <c r="AN573" s="53">
        <f t="shared" si="465"/>
        <v>0</v>
      </c>
      <c r="AO573" s="53">
        <f t="shared" si="466"/>
        <v>0</v>
      </c>
      <c r="AP573" s="53">
        <f t="shared" si="467"/>
        <v>1</v>
      </c>
      <c r="AQ573" s="53">
        <f t="shared" si="468"/>
        <v>1</v>
      </c>
      <c r="AR573" s="53">
        <f t="shared" si="469"/>
        <v>1</v>
      </c>
      <c r="AS573" s="53"/>
    </row>
    <row r="574" spans="1:45" s="52" customFormat="1" ht="15" x14ac:dyDescent="0.25">
      <c r="A574" s="52">
        <v>43</v>
      </c>
      <c r="B574" s="37" t="s">
        <v>48</v>
      </c>
      <c r="C574" s="37" t="s">
        <v>82</v>
      </c>
      <c r="D574" s="58">
        <v>2</v>
      </c>
      <c r="E574" s="53">
        <f t="shared" si="430"/>
        <v>1</v>
      </c>
      <c r="F574" s="53">
        <f t="shared" si="431"/>
        <v>1</v>
      </c>
      <c r="G574" s="53">
        <f t="shared" si="432"/>
        <v>1</v>
      </c>
      <c r="H574" s="53">
        <f t="shared" si="433"/>
        <v>1</v>
      </c>
      <c r="I574" s="53">
        <f t="shared" si="434"/>
        <v>1</v>
      </c>
      <c r="J574" s="53">
        <f t="shared" si="435"/>
        <v>0</v>
      </c>
      <c r="K574" s="53">
        <f t="shared" si="436"/>
        <v>1</v>
      </c>
      <c r="L574" s="53">
        <f t="shared" si="437"/>
        <v>1</v>
      </c>
      <c r="M574" s="53">
        <f t="shared" si="438"/>
        <v>1</v>
      </c>
      <c r="N574" s="53">
        <f t="shared" si="439"/>
        <v>1</v>
      </c>
      <c r="O574" s="53">
        <f t="shared" si="440"/>
        <v>1</v>
      </c>
      <c r="P574" s="53">
        <f t="shared" si="441"/>
        <v>0</v>
      </c>
      <c r="Q574" s="53">
        <f t="shared" si="442"/>
        <v>1</v>
      </c>
      <c r="R574" s="53">
        <f t="shared" si="443"/>
        <v>1</v>
      </c>
      <c r="S574" s="53">
        <f t="shared" si="444"/>
        <v>1</v>
      </c>
      <c r="T574" s="53">
        <f t="shared" si="445"/>
        <v>1</v>
      </c>
      <c r="U574" s="53">
        <f t="shared" si="446"/>
        <v>1</v>
      </c>
      <c r="V574" s="53">
        <f t="shared" si="447"/>
        <v>1</v>
      </c>
      <c r="W574" s="53">
        <f t="shared" si="448"/>
        <v>1</v>
      </c>
      <c r="X574" s="53">
        <f t="shared" si="449"/>
        <v>1</v>
      </c>
      <c r="Y574" s="53">
        <f t="shared" si="450"/>
        <v>1</v>
      </c>
      <c r="Z574" s="53">
        <f t="shared" si="451"/>
        <v>1</v>
      </c>
      <c r="AA574" s="53">
        <f t="shared" si="452"/>
        <v>0</v>
      </c>
      <c r="AB574" s="53">
        <f t="shared" si="453"/>
        <v>1</v>
      </c>
      <c r="AC574" s="53">
        <f t="shared" si="454"/>
        <v>0</v>
      </c>
      <c r="AD574" s="53">
        <f t="shared" si="455"/>
        <v>1</v>
      </c>
      <c r="AE574" s="53">
        <f t="shared" si="456"/>
        <v>1</v>
      </c>
      <c r="AF574" s="53">
        <f t="shared" si="457"/>
        <v>1</v>
      </c>
      <c r="AG574" s="53">
        <f t="shared" si="458"/>
        <v>1</v>
      </c>
      <c r="AH574" s="53">
        <f t="shared" si="459"/>
        <v>1</v>
      </c>
      <c r="AI574" s="53">
        <f t="shared" si="460"/>
        <v>0</v>
      </c>
      <c r="AJ574" s="53">
        <f t="shared" si="461"/>
        <v>0</v>
      </c>
      <c r="AK574" s="53">
        <f t="shared" si="462"/>
        <v>0</v>
      </c>
      <c r="AL574" s="53">
        <f t="shared" si="463"/>
        <v>0</v>
      </c>
      <c r="AM574" s="53">
        <f t="shared" si="464"/>
        <v>1</v>
      </c>
      <c r="AN574" s="53">
        <f t="shared" si="465"/>
        <v>1</v>
      </c>
      <c r="AO574" s="53">
        <f t="shared" si="466"/>
        <v>1</v>
      </c>
      <c r="AP574" s="53">
        <f t="shared" si="467"/>
        <v>1</v>
      </c>
      <c r="AQ574" s="53">
        <f t="shared" si="468"/>
        <v>1</v>
      </c>
      <c r="AR574" s="53">
        <f t="shared" si="469"/>
        <v>1</v>
      </c>
      <c r="AS574" s="53"/>
    </row>
    <row r="575" spans="1:45" s="52" customFormat="1" ht="15" x14ac:dyDescent="0.25">
      <c r="A575" s="52">
        <v>44</v>
      </c>
      <c r="B575" s="37" t="s">
        <v>48</v>
      </c>
      <c r="C575" s="37" t="s">
        <v>83</v>
      </c>
      <c r="D575" s="58">
        <v>2</v>
      </c>
      <c r="E575" s="53">
        <f t="shared" si="430"/>
        <v>1</v>
      </c>
      <c r="F575" s="53">
        <f t="shared" si="431"/>
        <v>1</v>
      </c>
      <c r="G575" s="53">
        <f t="shared" si="432"/>
        <v>1</v>
      </c>
      <c r="H575" s="53">
        <f t="shared" si="433"/>
        <v>0</v>
      </c>
      <c r="I575" s="53">
        <f t="shared" si="434"/>
        <v>1</v>
      </c>
      <c r="J575" s="53">
        <f t="shared" si="435"/>
        <v>0</v>
      </c>
      <c r="K575" s="53">
        <f t="shared" si="436"/>
        <v>1</v>
      </c>
      <c r="L575" s="53">
        <f t="shared" si="437"/>
        <v>1</v>
      </c>
      <c r="M575" s="53">
        <f t="shared" si="438"/>
        <v>1</v>
      </c>
      <c r="N575" s="53">
        <f t="shared" si="439"/>
        <v>1</v>
      </c>
      <c r="O575" s="53">
        <f t="shared" si="440"/>
        <v>0</v>
      </c>
      <c r="P575" s="53">
        <f t="shared" si="441"/>
        <v>0</v>
      </c>
      <c r="Q575" s="53">
        <f t="shared" si="442"/>
        <v>1</v>
      </c>
      <c r="R575" s="53">
        <f t="shared" si="443"/>
        <v>1</v>
      </c>
      <c r="S575" s="53">
        <f t="shared" si="444"/>
        <v>1</v>
      </c>
      <c r="T575" s="53">
        <f t="shared" si="445"/>
        <v>1</v>
      </c>
      <c r="U575" s="53">
        <f t="shared" si="446"/>
        <v>1</v>
      </c>
      <c r="V575" s="53">
        <f t="shared" si="447"/>
        <v>1</v>
      </c>
      <c r="W575" s="53">
        <f t="shared" si="448"/>
        <v>1</v>
      </c>
      <c r="X575" s="53">
        <f t="shared" si="449"/>
        <v>1</v>
      </c>
      <c r="Y575" s="53">
        <f t="shared" si="450"/>
        <v>1</v>
      </c>
      <c r="Z575" s="53">
        <f t="shared" si="451"/>
        <v>1</v>
      </c>
      <c r="AA575" s="53">
        <f t="shared" si="452"/>
        <v>0</v>
      </c>
      <c r="AB575" s="53">
        <f t="shared" si="453"/>
        <v>1</v>
      </c>
      <c r="AC575" s="53">
        <f t="shared" si="454"/>
        <v>1</v>
      </c>
      <c r="AD575" s="53">
        <f t="shared" si="455"/>
        <v>1</v>
      </c>
      <c r="AE575" s="53">
        <f t="shared" si="456"/>
        <v>1</v>
      </c>
      <c r="AF575" s="53">
        <f t="shared" si="457"/>
        <v>1</v>
      </c>
      <c r="AG575" s="53">
        <f t="shared" si="458"/>
        <v>0</v>
      </c>
      <c r="AH575" s="53">
        <f t="shared" si="459"/>
        <v>0</v>
      </c>
      <c r="AI575" s="53">
        <f t="shared" si="460"/>
        <v>1</v>
      </c>
      <c r="AJ575" s="53">
        <f t="shared" si="461"/>
        <v>0</v>
      </c>
      <c r="AK575" s="53">
        <f t="shared" si="462"/>
        <v>1</v>
      </c>
      <c r="AL575" s="53">
        <f t="shared" si="463"/>
        <v>1</v>
      </c>
      <c r="AM575" s="53">
        <f t="shared" si="464"/>
        <v>1</v>
      </c>
      <c r="AN575" s="53">
        <f t="shared" si="465"/>
        <v>0</v>
      </c>
      <c r="AO575" s="53">
        <f t="shared" si="466"/>
        <v>1</v>
      </c>
      <c r="AP575" s="53">
        <f t="shared" si="467"/>
        <v>1</v>
      </c>
      <c r="AQ575" s="53">
        <f t="shared" si="468"/>
        <v>1</v>
      </c>
      <c r="AR575" s="53">
        <f t="shared" si="469"/>
        <v>1</v>
      </c>
      <c r="AS575" s="53"/>
    </row>
    <row r="576" spans="1:45" s="52" customFormat="1" ht="15" x14ac:dyDescent="0.25">
      <c r="A576" s="52">
        <v>45</v>
      </c>
      <c r="B576" s="37" t="s">
        <v>48</v>
      </c>
      <c r="C576" s="37" t="s">
        <v>84</v>
      </c>
      <c r="D576" s="58">
        <v>2</v>
      </c>
      <c r="E576" s="53">
        <f t="shared" si="430"/>
        <v>1</v>
      </c>
      <c r="F576" s="53">
        <f t="shared" si="431"/>
        <v>1</v>
      </c>
      <c r="G576" s="53">
        <f t="shared" si="432"/>
        <v>1</v>
      </c>
      <c r="H576" s="53">
        <f t="shared" si="433"/>
        <v>1</v>
      </c>
      <c r="I576" s="53">
        <f t="shared" si="434"/>
        <v>1</v>
      </c>
      <c r="J576" s="53">
        <f t="shared" si="435"/>
        <v>0</v>
      </c>
      <c r="K576" s="53">
        <f t="shared" si="436"/>
        <v>1</v>
      </c>
      <c r="L576" s="53">
        <f t="shared" si="437"/>
        <v>1</v>
      </c>
      <c r="M576" s="53">
        <f t="shared" si="438"/>
        <v>1</v>
      </c>
      <c r="N576" s="53">
        <f t="shared" si="439"/>
        <v>1</v>
      </c>
      <c r="O576" s="53">
        <f t="shared" si="440"/>
        <v>1</v>
      </c>
      <c r="P576" s="53">
        <f t="shared" si="441"/>
        <v>1</v>
      </c>
      <c r="Q576" s="53">
        <f t="shared" si="442"/>
        <v>1</v>
      </c>
      <c r="R576" s="53">
        <f t="shared" si="443"/>
        <v>1</v>
      </c>
      <c r="S576" s="53">
        <f t="shared" si="444"/>
        <v>1</v>
      </c>
      <c r="T576" s="53">
        <f t="shared" si="445"/>
        <v>1</v>
      </c>
      <c r="U576" s="53">
        <f t="shared" si="446"/>
        <v>1</v>
      </c>
      <c r="V576" s="53">
        <f t="shared" si="447"/>
        <v>1</v>
      </c>
      <c r="W576" s="53">
        <f t="shared" si="448"/>
        <v>1</v>
      </c>
      <c r="X576" s="53">
        <f t="shared" si="449"/>
        <v>0</v>
      </c>
      <c r="Y576" s="53">
        <f t="shared" si="450"/>
        <v>1</v>
      </c>
      <c r="Z576" s="53">
        <f t="shared" si="451"/>
        <v>1</v>
      </c>
      <c r="AA576" s="53">
        <f t="shared" si="452"/>
        <v>0</v>
      </c>
      <c r="AB576" s="53">
        <f t="shared" si="453"/>
        <v>1</v>
      </c>
      <c r="AC576" s="53">
        <f t="shared" si="454"/>
        <v>1</v>
      </c>
      <c r="AD576" s="53">
        <f t="shared" si="455"/>
        <v>1</v>
      </c>
      <c r="AE576" s="53">
        <f t="shared" si="456"/>
        <v>1</v>
      </c>
      <c r="AF576" s="53">
        <f t="shared" si="457"/>
        <v>1</v>
      </c>
      <c r="AG576" s="53">
        <f t="shared" si="458"/>
        <v>0</v>
      </c>
      <c r="AH576" s="53">
        <f t="shared" si="459"/>
        <v>1</v>
      </c>
      <c r="AI576" s="53">
        <f t="shared" si="460"/>
        <v>0</v>
      </c>
      <c r="AJ576" s="53">
        <f t="shared" si="461"/>
        <v>0</v>
      </c>
      <c r="AK576" s="53">
        <f t="shared" si="462"/>
        <v>1</v>
      </c>
      <c r="AL576" s="53">
        <f t="shared" si="463"/>
        <v>1</v>
      </c>
      <c r="AM576" s="53">
        <f t="shared" si="464"/>
        <v>1</v>
      </c>
      <c r="AN576" s="53">
        <f t="shared" si="465"/>
        <v>0</v>
      </c>
      <c r="AO576" s="53">
        <f t="shared" si="466"/>
        <v>1</v>
      </c>
      <c r="AP576" s="53">
        <f t="shared" si="467"/>
        <v>1</v>
      </c>
      <c r="AQ576" s="53">
        <f t="shared" si="468"/>
        <v>1</v>
      </c>
      <c r="AR576" s="53">
        <f t="shared" si="469"/>
        <v>1</v>
      </c>
      <c r="AS576" s="53"/>
    </row>
    <row r="577" spans="1:45" s="52" customFormat="1" ht="15" x14ac:dyDescent="0.25">
      <c r="A577" s="52">
        <v>46</v>
      </c>
      <c r="B577" s="37" t="s">
        <v>48</v>
      </c>
      <c r="C577" s="37" t="s">
        <v>85</v>
      </c>
      <c r="D577" s="58">
        <v>2</v>
      </c>
      <c r="E577" s="53">
        <f t="shared" si="430"/>
        <v>0</v>
      </c>
      <c r="F577" s="53">
        <f t="shared" si="431"/>
        <v>1</v>
      </c>
      <c r="G577" s="53">
        <f t="shared" si="432"/>
        <v>1</v>
      </c>
      <c r="H577" s="53">
        <f t="shared" si="433"/>
        <v>1</v>
      </c>
      <c r="I577" s="53">
        <f t="shared" si="434"/>
        <v>0</v>
      </c>
      <c r="J577" s="53">
        <f t="shared" si="435"/>
        <v>0</v>
      </c>
      <c r="K577" s="53">
        <f t="shared" si="436"/>
        <v>0</v>
      </c>
      <c r="L577" s="53">
        <f t="shared" si="437"/>
        <v>1</v>
      </c>
      <c r="M577" s="53">
        <f t="shared" si="438"/>
        <v>0</v>
      </c>
      <c r="N577" s="53">
        <f t="shared" si="439"/>
        <v>0</v>
      </c>
      <c r="O577" s="53">
        <f t="shared" si="440"/>
        <v>0</v>
      </c>
      <c r="P577" s="53">
        <f t="shared" si="441"/>
        <v>1</v>
      </c>
      <c r="Q577" s="53">
        <f t="shared" si="442"/>
        <v>1</v>
      </c>
      <c r="R577" s="53">
        <f t="shared" si="443"/>
        <v>0</v>
      </c>
      <c r="S577" s="53">
        <f t="shared" si="444"/>
        <v>1</v>
      </c>
      <c r="T577" s="53">
        <f t="shared" si="445"/>
        <v>1</v>
      </c>
      <c r="U577" s="53">
        <f t="shared" si="446"/>
        <v>1</v>
      </c>
      <c r="V577" s="53">
        <f t="shared" si="447"/>
        <v>0</v>
      </c>
      <c r="W577" s="53">
        <f t="shared" si="448"/>
        <v>1</v>
      </c>
      <c r="X577" s="53">
        <f t="shared" si="449"/>
        <v>0</v>
      </c>
      <c r="Y577" s="53">
        <f t="shared" si="450"/>
        <v>1</v>
      </c>
      <c r="Z577" s="53">
        <f t="shared" si="451"/>
        <v>1</v>
      </c>
      <c r="AA577" s="53">
        <f t="shared" si="452"/>
        <v>0</v>
      </c>
      <c r="AB577" s="53">
        <f t="shared" si="453"/>
        <v>1</v>
      </c>
      <c r="AC577" s="53">
        <f t="shared" si="454"/>
        <v>1</v>
      </c>
      <c r="AD577" s="53">
        <f t="shared" si="455"/>
        <v>1</v>
      </c>
      <c r="AE577" s="53">
        <f t="shared" si="456"/>
        <v>1</v>
      </c>
      <c r="AF577" s="53">
        <f t="shared" si="457"/>
        <v>1</v>
      </c>
      <c r="AG577" s="53">
        <f t="shared" si="458"/>
        <v>0</v>
      </c>
      <c r="AH577" s="53">
        <f t="shared" si="459"/>
        <v>1</v>
      </c>
      <c r="AI577" s="53">
        <f t="shared" si="460"/>
        <v>0</v>
      </c>
      <c r="AJ577" s="53">
        <f t="shared" si="461"/>
        <v>0</v>
      </c>
      <c r="AK577" s="53">
        <f t="shared" si="462"/>
        <v>1</v>
      </c>
      <c r="AL577" s="53">
        <f t="shared" si="463"/>
        <v>1</v>
      </c>
      <c r="AM577" s="53">
        <f t="shared" si="464"/>
        <v>1</v>
      </c>
      <c r="AN577" s="53">
        <f t="shared" si="465"/>
        <v>1</v>
      </c>
      <c r="AO577" s="53">
        <f t="shared" si="466"/>
        <v>1</v>
      </c>
      <c r="AP577" s="53">
        <f t="shared" si="467"/>
        <v>1</v>
      </c>
      <c r="AQ577" s="53">
        <f t="shared" si="468"/>
        <v>1</v>
      </c>
      <c r="AR577" s="53">
        <f t="shared" si="469"/>
        <v>1</v>
      </c>
      <c r="AS577" s="53"/>
    </row>
    <row r="578" spans="1:45" s="52" customFormat="1" ht="15" x14ac:dyDescent="0.25">
      <c r="A578" s="52">
        <v>47</v>
      </c>
      <c r="B578" s="37" t="s">
        <v>48</v>
      </c>
      <c r="C578" s="37" t="s">
        <v>86</v>
      </c>
      <c r="D578" s="58">
        <v>3</v>
      </c>
      <c r="E578" s="53">
        <f t="shared" si="430"/>
        <v>0</v>
      </c>
      <c r="F578" s="53">
        <f t="shared" si="431"/>
        <v>0</v>
      </c>
      <c r="G578" s="53">
        <f t="shared" si="432"/>
        <v>0</v>
      </c>
      <c r="H578" s="53">
        <f t="shared" si="433"/>
        <v>0</v>
      </c>
      <c r="I578" s="53">
        <f t="shared" si="434"/>
        <v>0</v>
      </c>
      <c r="J578" s="53">
        <f t="shared" si="435"/>
        <v>0</v>
      </c>
      <c r="K578" s="53">
        <f t="shared" si="436"/>
        <v>0</v>
      </c>
      <c r="L578" s="53">
        <f t="shared" si="437"/>
        <v>0</v>
      </c>
      <c r="M578" s="53">
        <f t="shared" si="438"/>
        <v>0</v>
      </c>
      <c r="N578" s="53">
        <f t="shared" si="439"/>
        <v>0</v>
      </c>
      <c r="O578" s="53">
        <f t="shared" si="440"/>
        <v>0</v>
      </c>
      <c r="P578" s="53">
        <f t="shared" si="441"/>
        <v>0</v>
      </c>
      <c r="Q578" s="53">
        <f t="shared" si="442"/>
        <v>0</v>
      </c>
      <c r="R578" s="53">
        <f t="shared" si="443"/>
        <v>0</v>
      </c>
      <c r="S578" s="53">
        <f t="shared" si="444"/>
        <v>0</v>
      </c>
      <c r="T578" s="53">
        <f t="shared" si="445"/>
        <v>0</v>
      </c>
      <c r="U578" s="53">
        <f t="shared" si="446"/>
        <v>0</v>
      </c>
      <c r="V578" s="53">
        <f t="shared" si="447"/>
        <v>0</v>
      </c>
      <c r="W578" s="53">
        <f t="shared" si="448"/>
        <v>0</v>
      </c>
      <c r="X578" s="53">
        <f t="shared" si="449"/>
        <v>0</v>
      </c>
      <c r="Y578" s="53">
        <f t="shared" si="450"/>
        <v>1</v>
      </c>
      <c r="Z578" s="53">
        <f t="shared" si="451"/>
        <v>1</v>
      </c>
      <c r="AA578" s="53">
        <f t="shared" si="452"/>
        <v>0</v>
      </c>
      <c r="AB578" s="53">
        <f t="shared" si="453"/>
        <v>1</v>
      </c>
      <c r="AC578" s="53">
        <f t="shared" si="454"/>
        <v>0</v>
      </c>
      <c r="AD578" s="53">
        <f t="shared" si="455"/>
        <v>0</v>
      </c>
      <c r="AE578" s="53">
        <f t="shared" si="456"/>
        <v>1</v>
      </c>
      <c r="AF578" s="53">
        <f t="shared" si="457"/>
        <v>1</v>
      </c>
      <c r="AG578" s="53">
        <f t="shared" si="458"/>
        <v>0</v>
      </c>
      <c r="AH578" s="53">
        <f t="shared" si="459"/>
        <v>0</v>
      </c>
      <c r="AI578" s="53">
        <f t="shared" si="460"/>
        <v>0</v>
      </c>
      <c r="AJ578" s="53">
        <f t="shared" si="461"/>
        <v>0</v>
      </c>
      <c r="AK578" s="53">
        <f t="shared" si="462"/>
        <v>0</v>
      </c>
      <c r="AL578" s="53">
        <f t="shared" si="463"/>
        <v>0</v>
      </c>
      <c r="AM578" s="53">
        <f t="shared" si="464"/>
        <v>1</v>
      </c>
      <c r="AN578" s="53">
        <f t="shared" si="465"/>
        <v>0</v>
      </c>
      <c r="AO578" s="53">
        <f t="shared" si="466"/>
        <v>0</v>
      </c>
      <c r="AP578" s="53">
        <f t="shared" si="467"/>
        <v>1</v>
      </c>
      <c r="AQ578" s="53">
        <f t="shared" si="468"/>
        <v>1</v>
      </c>
      <c r="AR578" s="53">
        <f t="shared" si="469"/>
        <v>1</v>
      </c>
      <c r="AS578" s="53"/>
    </row>
    <row r="579" spans="1:45" s="52" customFormat="1" ht="15" x14ac:dyDescent="0.25">
      <c r="A579" s="52">
        <v>48</v>
      </c>
      <c r="B579" s="37" t="s">
        <v>50</v>
      </c>
      <c r="C579" s="37" t="s">
        <v>87</v>
      </c>
      <c r="D579" s="58">
        <v>3</v>
      </c>
      <c r="E579" s="53">
        <f t="shared" si="430"/>
        <v>1</v>
      </c>
      <c r="F579" s="53">
        <f t="shared" si="431"/>
        <v>1</v>
      </c>
      <c r="G579" s="53">
        <f t="shared" si="432"/>
        <v>1</v>
      </c>
      <c r="H579" s="53">
        <f t="shared" si="433"/>
        <v>1</v>
      </c>
      <c r="I579" s="53">
        <f t="shared" si="434"/>
        <v>1</v>
      </c>
      <c r="J579" s="53">
        <f t="shared" si="435"/>
        <v>0</v>
      </c>
      <c r="K579" s="53">
        <f t="shared" si="436"/>
        <v>1</v>
      </c>
      <c r="L579" s="53">
        <f t="shared" si="437"/>
        <v>1</v>
      </c>
      <c r="M579" s="53">
        <f t="shared" si="438"/>
        <v>1</v>
      </c>
      <c r="N579" s="53">
        <f t="shared" si="439"/>
        <v>1</v>
      </c>
      <c r="O579" s="53">
        <f t="shared" si="440"/>
        <v>0</v>
      </c>
      <c r="P579" s="53">
        <f t="shared" si="441"/>
        <v>0</v>
      </c>
      <c r="Q579" s="53">
        <f t="shared" si="442"/>
        <v>1</v>
      </c>
      <c r="R579" s="53">
        <f t="shared" si="443"/>
        <v>1</v>
      </c>
      <c r="S579" s="53">
        <f t="shared" si="444"/>
        <v>1</v>
      </c>
      <c r="T579" s="53">
        <f t="shared" si="445"/>
        <v>1</v>
      </c>
      <c r="U579" s="53">
        <f t="shared" si="446"/>
        <v>1</v>
      </c>
      <c r="V579" s="53">
        <f t="shared" si="447"/>
        <v>0</v>
      </c>
      <c r="W579" s="53">
        <f t="shared" si="448"/>
        <v>1</v>
      </c>
      <c r="X579" s="53">
        <f t="shared" si="449"/>
        <v>1</v>
      </c>
      <c r="Y579" s="53">
        <f t="shared" si="450"/>
        <v>1</v>
      </c>
      <c r="Z579" s="53">
        <f t="shared" si="451"/>
        <v>1</v>
      </c>
      <c r="AA579" s="53">
        <f t="shared" si="452"/>
        <v>0</v>
      </c>
      <c r="AB579" s="53">
        <f t="shared" si="453"/>
        <v>1</v>
      </c>
      <c r="AC579" s="53">
        <f t="shared" si="454"/>
        <v>1</v>
      </c>
      <c r="AD579" s="53">
        <f t="shared" si="455"/>
        <v>1</v>
      </c>
      <c r="AE579" s="53">
        <f t="shared" si="456"/>
        <v>1</v>
      </c>
      <c r="AF579" s="53">
        <f t="shared" si="457"/>
        <v>1</v>
      </c>
      <c r="AG579" s="53">
        <f t="shared" si="458"/>
        <v>1</v>
      </c>
      <c r="AH579" s="53">
        <f t="shared" si="459"/>
        <v>1</v>
      </c>
      <c r="AI579" s="53">
        <f t="shared" si="460"/>
        <v>0</v>
      </c>
      <c r="AJ579" s="53">
        <f t="shared" si="461"/>
        <v>0</v>
      </c>
      <c r="AK579" s="53">
        <f t="shared" si="462"/>
        <v>0</v>
      </c>
      <c r="AL579" s="53">
        <f t="shared" si="463"/>
        <v>0</v>
      </c>
      <c r="AM579" s="53">
        <f t="shared" si="464"/>
        <v>1</v>
      </c>
      <c r="AN579" s="53">
        <f t="shared" si="465"/>
        <v>0</v>
      </c>
      <c r="AO579" s="53">
        <f t="shared" si="466"/>
        <v>1</v>
      </c>
      <c r="AP579" s="53">
        <f t="shared" si="467"/>
        <v>1</v>
      </c>
      <c r="AQ579" s="53">
        <f t="shared" si="468"/>
        <v>1</v>
      </c>
      <c r="AR579" s="53">
        <f t="shared" si="469"/>
        <v>1</v>
      </c>
      <c r="AS579" s="53"/>
    </row>
    <row r="580" spans="1:45" s="52" customFormat="1" ht="15" x14ac:dyDescent="0.25">
      <c r="A580" s="52">
        <v>49</v>
      </c>
      <c r="B580" s="37" t="s">
        <v>48</v>
      </c>
      <c r="C580" s="37" t="s">
        <v>88</v>
      </c>
      <c r="D580" s="58">
        <v>3</v>
      </c>
      <c r="E580" s="53">
        <f t="shared" si="430"/>
        <v>0</v>
      </c>
      <c r="F580" s="53">
        <f t="shared" si="431"/>
        <v>1</v>
      </c>
      <c r="G580" s="53">
        <f t="shared" si="432"/>
        <v>1</v>
      </c>
      <c r="H580" s="53">
        <f t="shared" si="433"/>
        <v>1</v>
      </c>
      <c r="I580" s="53">
        <f t="shared" si="434"/>
        <v>1</v>
      </c>
      <c r="J580" s="53">
        <f t="shared" si="435"/>
        <v>0</v>
      </c>
      <c r="K580" s="53">
        <f t="shared" si="436"/>
        <v>1</v>
      </c>
      <c r="L580" s="53">
        <f t="shared" si="437"/>
        <v>1</v>
      </c>
      <c r="M580" s="53">
        <f t="shared" si="438"/>
        <v>0</v>
      </c>
      <c r="N580" s="53">
        <f t="shared" si="439"/>
        <v>1</v>
      </c>
      <c r="O580" s="53">
        <f t="shared" si="440"/>
        <v>0</v>
      </c>
      <c r="P580" s="53">
        <f t="shared" si="441"/>
        <v>0</v>
      </c>
      <c r="Q580" s="53">
        <f t="shared" si="442"/>
        <v>0</v>
      </c>
      <c r="R580" s="53">
        <f t="shared" si="443"/>
        <v>0</v>
      </c>
      <c r="S580" s="53">
        <f t="shared" si="444"/>
        <v>1</v>
      </c>
      <c r="T580" s="53">
        <f t="shared" si="445"/>
        <v>1</v>
      </c>
      <c r="U580" s="53">
        <f t="shared" si="446"/>
        <v>1</v>
      </c>
      <c r="V580" s="53">
        <f t="shared" si="447"/>
        <v>1</v>
      </c>
      <c r="W580" s="53">
        <f t="shared" si="448"/>
        <v>1</v>
      </c>
      <c r="X580" s="53">
        <f t="shared" si="449"/>
        <v>1</v>
      </c>
      <c r="Y580" s="53">
        <f t="shared" si="450"/>
        <v>1</v>
      </c>
      <c r="Z580" s="53">
        <f t="shared" si="451"/>
        <v>1</v>
      </c>
      <c r="AA580" s="53">
        <f t="shared" si="452"/>
        <v>0</v>
      </c>
      <c r="AB580" s="53">
        <f t="shared" si="453"/>
        <v>1</v>
      </c>
      <c r="AC580" s="53">
        <f t="shared" si="454"/>
        <v>1</v>
      </c>
      <c r="AD580" s="53">
        <f t="shared" si="455"/>
        <v>1</v>
      </c>
      <c r="AE580" s="53">
        <f t="shared" si="456"/>
        <v>1</v>
      </c>
      <c r="AF580" s="53">
        <f t="shared" si="457"/>
        <v>1</v>
      </c>
      <c r="AG580" s="53">
        <f t="shared" si="458"/>
        <v>1</v>
      </c>
      <c r="AH580" s="53">
        <f t="shared" si="459"/>
        <v>1</v>
      </c>
      <c r="AI580" s="53">
        <f t="shared" si="460"/>
        <v>0</v>
      </c>
      <c r="AJ580" s="53">
        <f t="shared" si="461"/>
        <v>0</v>
      </c>
      <c r="AK580" s="53">
        <f t="shared" si="462"/>
        <v>0</v>
      </c>
      <c r="AL580" s="53">
        <f t="shared" si="463"/>
        <v>0</v>
      </c>
      <c r="AM580" s="53">
        <f t="shared" si="464"/>
        <v>1</v>
      </c>
      <c r="AN580" s="53">
        <f t="shared" si="465"/>
        <v>0</v>
      </c>
      <c r="AO580" s="53">
        <f t="shared" si="466"/>
        <v>1</v>
      </c>
      <c r="AP580" s="53">
        <f t="shared" si="467"/>
        <v>1</v>
      </c>
      <c r="AQ580" s="53">
        <f t="shared" si="468"/>
        <v>1</v>
      </c>
      <c r="AR580" s="53">
        <f t="shared" si="469"/>
        <v>1</v>
      </c>
      <c r="AS580" s="53"/>
    </row>
    <row r="581" spans="1:45" s="52" customFormat="1" ht="15" x14ac:dyDescent="0.25">
      <c r="A581" s="52">
        <v>50</v>
      </c>
      <c r="B581" s="37" t="s">
        <v>47</v>
      </c>
      <c r="C581" s="37" t="s">
        <v>89</v>
      </c>
      <c r="D581" s="58">
        <v>3</v>
      </c>
      <c r="E581" s="53">
        <f t="shared" si="430"/>
        <v>1</v>
      </c>
      <c r="F581" s="53">
        <f t="shared" si="431"/>
        <v>1</v>
      </c>
      <c r="G581" s="53">
        <f t="shared" si="432"/>
        <v>1</v>
      </c>
      <c r="H581" s="53">
        <f t="shared" si="433"/>
        <v>1</v>
      </c>
      <c r="I581" s="53">
        <f t="shared" si="434"/>
        <v>1</v>
      </c>
      <c r="J581" s="53">
        <f t="shared" si="435"/>
        <v>0</v>
      </c>
      <c r="K581" s="53">
        <f t="shared" si="436"/>
        <v>0</v>
      </c>
      <c r="L581" s="53">
        <f t="shared" si="437"/>
        <v>1</v>
      </c>
      <c r="M581" s="53">
        <f t="shared" si="438"/>
        <v>1</v>
      </c>
      <c r="N581" s="53">
        <f t="shared" si="439"/>
        <v>1</v>
      </c>
      <c r="O581" s="53">
        <f t="shared" si="440"/>
        <v>0</v>
      </c>
      <c r="P581" s="53">
        <f t="shared" si="441"/>
        <v>0</v>
      </c>
      <c r="Q581" s="53">
        <f t="shared" si="442"/>
        <v>1</v>
      </c>
      <c r="R581" s="53">
        <f t="shared" si="443"/>
        <v>1</v>
      </c>
      <c r="S581" s="53">
        <f t="shared" si="444"/>
        <v>1</v>
      </c>
      <c r="T581" s="53">
        <f t="shared" si="445"/>
        <v>1</v>
      </c>
      <c r="U581" s="53">
        <f t="shared" si="446"/>
        <v>1</v>
      </c>
      <c r="V581" s="53">
        <f t="shared" si="447"/>
        <v>0</v>
      </c>
      <c r="W581" s="53">
        <f t="shared" si="448"/>
        <v>1</v>
      </c>
      <c r="X581" s="53">
        <f t="shared" si="449"/>
        <v>1</v>
      </c>
      <c r="Y581" s="53">
        <f t="shared" si="450"/>
        <v>1</v>
      </c>
      <c r="Z581" s="53">
        <f t="shared" si="451"/>
        <v>1</v>
      </c>
      <c r="AA581" s="53">
        <f t="shared" si="452"/>
        <v>0</v>
      </c>
      <c r="AB581" s="53">
        <f t="shared" si="453"/>
        <v>1</v>
      </c>
      <c r="AC581" s="53">
        <f t="shared" si="454"/>
        <v>1</v>
      </c>
      <c r="AD581" s="53">
        <f t="shared" si="455"/>
        <v>1</v>
      </c>
      <c r="AE581" s="53">
        <f t="shared" si="456"/>
        <v>1</v>
      </c>
      <c r="AF581" s="53">
        <f t="shared" si="457"/>
        <v>1</v>
      </c>
      <c r="AG581" s="53">
        <f t="shared" si="458"/>
        <v>0</v>
      </c>
      <c r="AH581" s="53">
        <f t="shared" si="459"/>
        <v>1</v>
      </c>
      <c r="AI581" s="53">
        <f t="shared" si="460"/>
        <v>0</v>
      </c>
      <c r="AJ581" s="53">
        <f t="shared" si="461"/>
        <v>0</v>
      </c>
      <c r="AK581" s="53">
        <f t="shared" si="462"/>
        <v>0</v>
      </c>
      <c r="AL581" s="53">
        <f t="shared" si="463"/>
        <v>0</v>
      </c>
      <c r="AM581" s="53">
        <f t="shared" si="464"/>
        <v>0</v>
      </c>
      <c r="AN581" s="53">
        <f t="shared" si="465"/>
        <v>0</v>
      </c>
      <c r="AO581" s="53">
        <f t="shared" si="466"/>
        <v>0</v>
      </c>
      <c r="AP581" s="53">
        <f t="shared" si="467"/>
        <v>0</v>
      </c>
      <c r="AQ581" s="53">
        <f t="shared" si="468"/>
        <v>0</v>
      </c>
      <c r="AR581" s="53">
        <f t="shared" si="469"/>
        <v>0</v>
      </c>
      <c r="AS581" s="53"/>
    </row>
    <row r="582" spans="1:45" s="52" customFormat="1" ht="15" x14ac:dyDescent="0.25">
      <c r="A582" s="52">
        <v>51</v>
      </c>
      <c r="B582" s="37" t="s">
        <v>59</v>
      </c>
      <c r="C582" s="37" t="s">
        <v>90</v>
      </c>
      <c r="D582" s="58">
        <v>3</v>
      </c>
      <c r="E582" s="53">
        <f t="shared" si="430"/>
        <v>1</v>
      </c>
      <c r="F582" s="53">
        <f t="shared" si="431"/>
        <v>1</v>
      </c>
      <c r="G582" s="53">
        <f t="shared" si="432"/>
        <v>1</v>
      </c>
      <c r="H582" s="53">
        <f t="shared" si="433"/>
        <v>1</v>
      </c>
      <c r="I582" s="53">
        <f t="shared" si="434"/>
        <v>1</v>
      </c>
      <c r="J582" s="53">
        <f t="shared" si="435"/>
        <v>0</v>
      </c>
      <c r="K582" s="53">
        <f t="shared" si="436"/>
        <v>1</v>
      </c>
      <c r="L582" s="53">
        <f t="shared" si="437"/>
        <v>1</v>
      </c>
      <c r="M582" s="53">
        <f t="shared" si="438"/>
        <v>1</v>
      </c>
      <c r="N582" s="53">
        <f t="shared" si="439"/>
        <v>1</v>
      </c>
      <c r="O582" s="53">
        <f t="shared" si="440"/>
        <v>0</v>
      </c>
      <c r="P582" s="53">
        <f t="shared" si="441"/>
        <v>0</v>
      </c>
      <c r="Q582" s="53">
        <f t="shared" si="442"/>
        <v>1</v>
      </c>
      <c r="R582" s="53">
        <f t="shared" si="443"/>
        <v>1</v>
      </c>
      <c r="S582" s="53">
        <f t="shared" si="444"/>
        <v>1</v>
      </c>
      <c r="T582" s="53">
        <f t="shared" si="445"/>
        <v>1</v>
      </c>
      <c r="U582" s="53">
        <f t="shared" si="446"/>
        <v>1</v>
      </c>
      <c r="V582" s="53">
        <f t="shared" si="447"/>
        <v>1</v>
      </c>
      <c r="W582" s="53">
        <f t="shared" si="448"/>
        <v>1</v>
      </c>
      <c r="X582" s="53">
        <f t="shared" si="449"/>
        <v>1</v>
      </c>
      <c r="Y582" s="53">
        <f t="shared" si="450"/>
        <v>1</v>
      </c>
      <c r="Z582" s="53">
        <f t="shared" si="451"/>
        <v>1</v>
      </c>
      <c r="AA582" s="53">
        <f t="shared" si="452"/>
        <v>0</v>
      </c>
      <c r="AB582" s="53">
        <f t="shared" si="453"/>
        <v>1</v>
      </c>
      <c r="AC582" s="53">
        <f t="shared" si="454"/>
        <v>1</v>
      </c>
      <c r="AD582" s="53">
        <f t="shared" si="455"/>
        <v>1</v>
      </c>
      <c r="AE582" s="53">
        <f t="shared" si="456"/>
        <v>1</v>
      </c>
      <c r="AF582" s="53">
        <f t="shared" si="457"/>
        <v>1</v>
      </c>
      <c r="AG582" s="53">
        <f t="shared" si="458"/>
        <v>0</v>
      </c>
      <c r="AH582" s="53">
        <f t="shared" si="459"/>
        <v>1</v>
      </c>
      <c r="AI582" s="53">
        <f t="shared" si="460"/>
        <v>0</v>
      </c>
      <c r="AJ582" s="53">
        <f t="shared" si="461"/>
        <v>0</v>
      </c>
      <c r="AK582" s="53">
        <f t="shared" si="462"/>
        <v>0</v>
      </c>
      <c r="AL582" s="53">
        <f t="shared" si="463"/>
        <v>0</v>
      </c>
      <c r="AM582" s="53">
        <f t="shared" si="464"/>
        <v>1</v>
      </c>
      <c r="AN582" s="53">
        <f t="shared" si="465"/>
        <v>0</v>
      </c>
      <c r="AO582" s="53">
        <f t="shared" si="466"/>
        <v>1</v>
      </c>
      <c r="AP582" s="53">
        <f t="shared" si="467"/>
        <v>1</v>
      </c>
      <c r="AQ582" s="53">
        <f t="shared" si="468"/>
        <v>1</v>
      </c>
      <c r="AR582" s="53">
        <f t="shared" si="469"/>
        <v>1</v>
      </c>
      <c r="AS582" s="53"/>
    </row>
    <row r="583" spans="1:45" s="52" customFormat="1" ht="15" x14ac:dyDescent="0.25">
      <c r="A583" s="52">
        <v>52</v>
      </c>
      <c r="B583" s="37" t="s">
        <v>48</v>
      </c>
      <c r="C583" s="37" t="s">
        <v>91</v>
      </c>
      <c r="D583" s="58">
        <v>3</v>
      </c>
      <c r="E583" s="53">
        <f t="shared" si="430"/>
        <v>1</v>
      </c>
      <c r="F583" s="53">
        <f t="shared" si="431"/>
        <v>1</v>
      </c>
      <c r="G583" s="53">
        <f t="shared" si="432"/>
        <v>1</v>
      </c>
      <c r="H583" s="53">
        <f t="shared" si="433"/>
        <v>1</v>
      </c>
      <c r="I583" s="53">
        <f t="shared" si="434"/>
        <v>1</v>
      </c>
      <c r="J583" s="53">
        <f t="shared" si="435"/>
        <v>0</v>
      </c>
      <c r="K583" s="53">
        <f t="shared" si="436"/>
        <v>1</v>
      </c>
      <c r="L583" s="53">
        <f t="shared" si="437"/>
        <v>1</v>
      </c>
      <c r="M583" s="53">
        <f t="shared" si="438"/>
        <v>1</v>
      </c>
      <c r="N583" s="53">
        <f t="shared" si="439"/>
        <v>1</v>
      </c>
      <c r="O583" s="53">
        <f t="shared" si="440"/>
        <v>0</v>
      </c>
      <c r="P583" s="53">
        <f t="shared" si="441"/>
        <v>0</v>
      </c>
      <c r="Q583" s="53">
        <f t="shared" si="442"/>
        <v>1</v>
      </c>
      <c r="R583" s="53">
        <f t="shared" si="443"/>
        <v>1</v>
      </c>
      <c r="S583" s="53">
        <f t="shared" si="444"/>
        <v>1</v>
      </c>
      <c r="T583" s="53">
        <f t="shared" si="445"/>
        <v>1</v>
      </c>
      <c r="U583" s="53">
        <f t="shared" si="446"/>
        <v>1</v>
      </c>
      <c r="V583" s="53">
        <f t="shared" si="447"/>
        <v>1</v>
      </c>
      <c r="W583" s="53">
        <f t="shared" si="448"/>
        <v>1</v>
      </c>
      <c r="X583" s="53">
        <f t="shared" si="449"/>
        <v>1</v>
      </c>
      <c r="Y583" s="53">
        <f t="shared" si="450"/>
        <v>1</v>
      </c>
      <c r="Z583" s="53">
        <f t="shared" si="451"/>
        <v>1</v>
      </c>
      <c r="AA583" s="53">
        <f t="shared" si="452"/>
        <v>0</v>
      </c>
      <c r="AB583" s="53">
        <f t="shared" si="453"/>
        <v>1</v>
      </c>
      <c r="AC583" s="53">
        <f t="shared" si="454"/>
        <v>1</v>
      </c>
      <c r="AD583" s="53">
        <f t="shared" si="455"/>
        <v>1</v>
      </c>
      <c r="AE583" s="53">
        <f t="shared" si="456"/>
        <v>1</v>
      </c>
      <c r="AF583" s="53">
        <f t="shared" si="457"/>
        <v>1</v>
      </c>
      <c r="AG583" s="53">
        <f t="shared" si="458"/>
        <v>1</v>
      </c>
      <c r="AH583" s="53">
        <f t="shared" si="459"/>
        <v>1</v>
      </c>
      <c r="AI583" s="53">
        <f t="shared" si="460"/>
        <v>0</v>
      </c>
      <c r="AJ583" s="53">
        <f t="shared" si="461"/>
        <v>0</v>
      </c>
      <c r="AK583" s="53">
        <f t="shared" si="462"/>
        <v>0</v>
      </c>
      <c r="AL583" s="53">
        <f t="shared" si="463"/>
        <v>0</v>
      </c>
      <c r="AM583" s="53">
        <f t="shared" si="464"/>
        <v>1</v>
      </c>
      <c r="AN583" s="53">
        <f t="shared" si="465"/>
        <v>0</v>
      </c>
      <c r="AO583" s="53">
        <f t="shared" si="466"/>
        <v>1</v>
      </c>
      <c r="AP583" s="53">
        <f t="shared" si="467"/>
        <v>1</v>
      </c>
      <c r="AQ583" s="53">
        <f t="shared" si="468"/>
        <v>1</v>
      </c>
      <c r="AR583" s="53">
        <f t="shared" si="469"/>
        <v>1</v>
      </c>
      <c r="AS583" s="53"/>
    </row>
    <row r="584" spans="1:45" s="52" customFormat="1" ht="15" x14ac:dyDescent="0.25">
      <c r="A584" s="52">
        <v>53</v>
      </c>
      <c r="B584" s="37" t="s">
        <v>48</v>
      </c>
      <c r="C584" s="37" t="s">
        <v>92</v>
      </c>
      <c r="D584" s="58">
        <v>3</v>
      </c>
      <c r="E584" s="53">
        <f t="shared" si="430"/>
        <v>1</v>
      </c>
      <c r="F584" s="53">
        <f t="shared" si="431"/>
        <v>1</v>
      </c>
      <c r="G584" s="53">
        <f t="shared" si="432"/>
        <v>1</v>
      </c>
      <c r="H584" s="53">
        <f t="shared" si="433"/>
        <v>1</v>
      </c>
      <c r="I584" s="53">
        <f t="shared" si="434"/>
        <v>1</v>
      </c>
      <c r="J584" s="53">
        <f t="shared" si="435"/>
        <v>0</v>
      </c>
      <c r="K584" s="53">
        <f t="shared" si="436"/>
        <v>1</v>
      </c>
      <c r="L584" s="53">
        <f t="shared" si="437"/>
        <v>1</v>
      </c>
      <c r="M584" s="53">
        <f t="shared" si="438"/>
        <v>1</v>
      </c>
      <c r="N584" s="53">
        <f t="shared" si="439"/>
        <v>1</v>
      </c>
      <c r="O584" s="53">
        <f t="shared" si="440"/>
        <v>0</v>
      </c>
      <c r="P584" s="53">
        <f t="shared" si="441"/>
        <v>0</v>
      </c>
      <c r="Q584" s="53">
        <f t="shared" si="442"/>
        <v>0</v>
      </c>
      <c r="R584" s="53">
        <f t="shared" si="443"/>
        <v>1</v>
      </c>
      <c r="S584" s="53">
        <f t="shared" si="444"/>
        <v>1</v>
      </c>
      <c r="T584" s="53">
        <f t="shared" si="445"/>
        <v>1</v>
      </c>
      <c r="U584" s="53">
        <f t="shared" si="446"/>
        <v>1</v>
      </c>
      <c r="V584" s="53">
        <f t="shared" si="447"/>
        <v>1</v>
      </c>
      <c r="W584" s="53">
        <f t="shared" si="448"/>
        <v>1</v>
      </c>
      <c r="X584" s="53">
        <f t="shared" si="449"/>
        <v>1</v>
      </c>
      <c r="Y584" s="53">
        <f t="shared" si="450"/>
        <v>1</v>
      </c>
      <c r="Z584" s="53">
        <f t="shared" si="451"/>
        <v>1</v>
      </c>
      <c r="AA584" s="53">
        <f t="shared" si="452"/>
        <v>0</v>
      </c>
      <c r="AB584" s="53">
        <f t="shared" si="453"/>
        <v>1</v>
      </c>
      <c r="AC584" s="53">
        <f t="shared" si="454"/>
        <v>1</v>
      </c>
      <c r="AD584" s="53">
        <f t="shared" si="455"/>
        <v>1</v>
      </c>
      <c r="AE584" s="53">
        <f t="shared" si="456"/>
        <v>1</v>
      </c>
      <c r="AF584" s="53">
        <f t="shared" si="457"/>
        <v>1</v>
      </c>
      <c r="AG584" s="53">
        <f t="shared" si="458"/>
        <v>1</v>
      </c>
      <c r="AH584" s="53">
        <f t="shared" si="459"/>
        <v>1</v>
      </c>
      <c r="AI584" s="53">
        <f t="shared" si="460"/>
        <v>0</v>
      </c>
      <c r="AJ584" s="53">
        <f t="shared" si="461"/>
        <v>0</v>
      </c>
      <c r="AK584" s="53">
        <f t="shared" si="462"/>
        <v>0</v>
      </c>
      <c r="AL584" s="53">
        <f t="shared" si="463"/>
        <v>0</v>
      </c>
      <c r="AM584" s="53">
        <f t="shared" si="464"/>
        <v>1</v>
      </c>
      <c r="AN584" s="53">
        <f t="shared" si="465"/>
        <v>0</v>
      </c>
      <c r="AO584" s="53">
        <f t="shared" si="466"/>
        <v>1</v>
      </c>
      <c r="AP584" s="53">
        <f t="shared" si="467"/>
        <v>1</v>
      </c>
      <c r="AQ584" s="53">
        <f t="shared" si="468"/>
        <v>1</v>
      </c>
      <c r="AR584" s="53">
        <f t="shared" si="469"/>
        <v>1</v>
      </c>
      <c r="AS584" s="53"/>
    </row>
    <row r="585" spans="1:45" s="52" customFormat="1" ht="15" x14ac:dyDescent="0.25">
      <c r="A585" s="52">
        <v>54</v>
      </c>
      <c r="B585" s="37" t="s">
        <v>50</v>
      </c>
      <c r="C585" s="37" t="s">
        <v>93</v>
      </c>
      <c r="D585" s="58">
        <v>3</v>
      </c>
      <c r="E585" s="53">
        <f t="shared" si="430"/>
        <v>1</v>
      </c>
      <c r="F585" s="53">
        <f t="shared" si="431"/>
        <v>1</v>
      </c>
      <c r="G585" s="53">
        <f t="shared" si="432"/>
        <v>1</v>
      </c>
      <c r="H585" s="53">
        <f t="shared" si="433"/>
        <v>1</v>
      </c>
      <c r="I585" s="53">
        <f t="shared" si="434"/>
        <v>1</v>
      </c>
      <c r="J585" s="53">
        <f t="shared" si="435"/>
        <v>0</v>
      </c>
      <c r="K585" s="53">
        <f t="shared" si="436"/>
        <v>0</v>
      </c>
      <c r="L585" s="53">
        <f t="shared" si="437"/>
        <v>1</v>
      </c>
      <c r="M585" s="53">
        <f t="shared" si="438"/>
        <v>1</v>
      </c>
      <c r="N585" s="53">
        <f t="shared" si="439"/>
        <v>0</v>
      </c>
      <c r="O585" s="53">
        <f t="shared" si="440"/>
        <v>0</v>
      </c>
      <c r="P585" s="53">
        <f t="shared" si="441"/>
        <v>0</v>
      </c>
      <c r="Q585" s="53">
        <f t="shared" si="442"/>
        <v>1</v>
      </c>
      <c r="R585" s="53">
        <f t="shared" si="443"/>
        <v>1</v>
      </c>
      <c r="S585" s="53">
        <f t="shared" si="444"/>
        <v>1</v>
      </c>
      <c r="T585" s="53">
        <f t="shared" si="445"/>
        <v>1</v>
      </c>
      <c r="U585" s="53">
        <f t="shared" si="446"/>
        <v>1</v>
      </c>
      <c r="V585" s="53">
        <f t="shared" si="447"/>
        <v>1</v>
      </c>
      <c r="W585" s="53">
        <f t="shared" si="448"/>
        <v>1</v>
      </c>
      <c r="X585" s="53">
        <f t="shared" si="449"/>
        <v>1</v>
      </c>
      <c r="Y585" s="53">
        <f t="shared" si="450"/>
        <v>1</v>
      </c>
      <c r="Z585" s="53">
        <f t="shared" si="451"/>
        <v>1</v>
      </c>
      <c r="AA585" s="53">
        <f t="shared" si="452"/>
        <v>0</v>
      </c>
      <c r="AB585" s="53">
        <f t="shared" si="453"/>
        <v>1</v>
      </c>
      <c r="AC585" s="53">
        <f t="shared" si="454"/>
        <v>1</v>
      </c>
      <c r="AD585" s="53">
        <f t="shared" si="455"/>
        <v>1</v>
      </c>
      <c r="AE585" s="53">
        <f t="shared" si="456"/>
        <v>1</v>
      </c>
      <c r="AF585" s="53">
        <f t="shared" si="457"/>
        <v>1</v>
      </c>
      <c r="AG585" s="53">
        <f t="shared" si="458"/>
        <v>0</v>
      </c>
      <c r="AH585" s="53">
        <f t="shared" si="459"/>
        <v>1</v>
      </c>
      <c r="AI585" s="53">
        <f t="shared" si="460"/>
        <v>0</v>
      </c>
      <c r="AJ585" s="53">
        <f t="shared" si="461"/>
        <v>0</v>
      </c>
      <c r="AK585" s="53">
        <f t="shared" si="462"/>
        <v>0</v>
      </c>
      <c r="AL585" s="53">
        <f t="shared" si="463"/>
        <v>0</v>
      </c>
      <c r="AM585" s="53">
        <f t="shared" si="464"/>
        <v>0</v>
      </c>
      <c r="AN585" s="53">
        <f t="shared" si="465"/>
        <v>0</v>
      </c>
      <c r="AO585" s="53">
        <f t="shared" si="466"/>
        <v>0</v>
      </c>
      <c r="AP585" s="53">
        <f t="shared" si="467"/>
        <v>0</v>
      </c>
      <c r="AQ585" s="53">
        <f t="shared" si="468"/>
        <v>0</v>
      </c>
      <c r="AR585" s="53">
        <f t="shared" si="469"/>
        <v>0</v>
      </c>
      <c r="AS585" s="53"/>
    </row>
    <row r="586" spans="1:45" s="52" customFormat="1" ht="15" x14ac:dyDescent="0.25">
      <c r="A586" s="52">
        <v>55</v>
      </c>
      <c r="B586" s="37" t="s">
        <v>48</v>
      </c>
      <c r="C586" s="37" t="s">
        <v>94</v>
      </c>
      <c r="D586" s="58">
        <v>3</v>
      </c>
      <c r="E586" s="53">
        <f t="shared" si="430"/>
        <v>1</v>
      </c>
      <c r="F586" s="53">
        <f t="shared" si="431"/>
        <v>1</v>
      </c>
      <c r="G586" s="53">
        <f t="shared" si="432"/>
        <v>1</v>
      </c>
      <c r="H586" s="53">
        <f t="shared" si="433"/>
        <v>1</v>
      </c>
      <c r="I586" s="53">
        <f t="shared" si="434"/>
        <v>1</v>
      </c>
      <c r="J586" s="53">
        <f t="shared" si="435"/>
        <v>0</v>
      </c>
      <c r="K586" s="53">
        <f t="shared" si="436"/>
        <v>1</v>
      </c>
      <c r="L586" s="53">
        <f t="shared" si="437"/>
        <v>1</v>
      </c>
      <c r="M586" s="53">
        <f t="shared" si="438"/>
        <v>1</v>
      </c>
      <c r="N586" s="53">
        <f t="shared" si="439"/>
        <v>1</v>
      </c>
      <c r="O586" s="53">
        <f t="shared" si="440"/>
        <v>0</v>
      </c>
      <c r="P586" s="53">
        <f t="shared" si="441"/>
        <v>0</v>
      </c>
      <c r="Q586" s="53">
        <f t="shared" si="442"/>
        <v>1</v>
      </c>
      <c r="R586" s="53">
        <f t="shared" si="443"/>
        <v>1</v>
      </c>
      <c r="S586" s="53">
        <f t="shared" si="444"/>
        <v>1</v>
      </c>
      <c r="T586" s="53">
        <f t="shared" si="445"/>
        <v>0</v>
      </c>
      <c r="U586" s="53">
        <f t="shared" si="446"/>
        <v>0</v>
      </c>
      <c r="V586" s="53">
        <f t="shared" si="447"/>
        <v>1</v>
      </c>
      <c r="W586" s="53">
        <f t="shared" si="448"/>
        <v>1</v>
      </c>
      <c r="X586" s="53">
        <f t="shared" si="449"/>
        <v>1</v>
      </c>
      <c r="Y586" s="53">
        <f t="shared" si="450"/>
        <v>1</v>
      </c>
      <c r="Z586" s="53">
        <f t="shared" si="451"/>
        <v>1</v>
      </c>
      <c r="AA586" s="53">
        <f t="shared" si="452"/>
        <v>0</v>
      </c>
      <c r="AB586" s="53">
        <f t="shared" si="453"/>
        <v>1</v>
      </c>
      <c r="AC586" s="53">
        <f t="shared" si="454"/>
        <v>1</v>
      </c>
      <c r="AD586" s="53">
        <f t="shared" si="455"/>
        <v>1</v>
      </c>
      <c r="AE586" s="53">
        <f t="shared" si="456"/>
        <v>1</v>
      </c>
      <c r="AF586" s="53">
        <f t="shared" si="457"/>
        <v>1</v>
      </c>
      <c r="AG586" s="53">
        <f t="shared" si="458"/>
        <v>0</v>
      </c>
      <c r="AH586" s="53">
        <f t="shared" si="459"/>
        <v>1</v>
      </c>
      <c r="AI586" s="53">
        <f t="shared" si="460"/>
        <v>0</v>
      </c>
      <c r="AJ586" s="53">
        <f t="shared" si="461"/>
        <v>0</v>
      </c>
      <c r="AK586" s="53">
        <f t="shared" si="462"/>
        <v>0</v>
      </c>
      <c r="AL586" s="53">
        <f t="shared" si="463"/>
        <v>0</v>
      </c>
      <c r="AM586" s="53">
        <f t="shared" si="464"/>
        <v>1</v>
      </c>
      <c r="AN586" s="53">
        <f t="shared" si="465"/>
        <v>0</v>
      </c>
      <c r="AO586" s="53">
        <f t="shared" si="466"/>
        <v>1</v>
      </c>
      <c r="AP586" s="53">
        <f t="shared" si="467"/>
        <v>1</v>
      </c>
      <c r="AQ586" s="53">
        <f t="shared" si="468"/>
        <v>1</v>
      </c>
      <c r="AR586" s="53">
        <f t="shared" si="469"/>
        <v>1</v>
      </c>
      <c r="AS586" s="53"/>
    </row>
    <row r="587" spans="1:45" s="52" customFormat="1" ht="15" x14ac:dyDescent="0.25">
      <c r="A587" s="52">
        <v>56</v>
      </c>
      <c r="B587" s="37" t="s">
        <v>50</v>
      </c>
      <c r="C587" s="37" t="s">
        <v>95</v>
      </c>
      <c r="D587" s="58">
        <v>3</v>
      </c>
      <c r="E587" s="53">
        <f t="shared" si="430"/>
        <v>1</v>
      </c>
      <c r="F587" s="53">
        <f t="shared" si="431"/>
        <v>1</v>
      </c>
      <c r="G587" s="53">
        <f t="shared" si="432"/>
        <v>1</v>
      </c>
      <c r="H587" s="53">
        <f t="shared" si="433"/>
        <v>0</v>
      </c>
      <c r="I587" s="53">
        <f t="shared" si="434"/>
        <v>1</v>
      </c>
      <c r="J587" s="53">
        <f t="shared" si="435"/>
        <v>0</v>
      </c>
      <c r="K587" s="53">
        <f t="shared" si="436"/>
        <v>1</v>
      </c>
      <c r="L587" s="53">
        <f t="shared" si="437"/>
        <v>1</v>
      </c>
      <c r="M587" s="53">
        <f t="shared" si="438"/>
        <v>1</v>
      </c>
      <c r="N587" s="53">
        <f t="shared" si="439"/>
        <v>1</v>
      </c>
      <c r="O587" s="53">
        <f t="shared" si="440"/>
        <v>0</v>
      </c>
      <c r="P587" s="53">
        <f t="shared" si="441"/>
        <v>0</v>
      </c>
      <c r="Q587" s="53">
        <f t="shared" si="442"/>
        <v>1</v>
      </c>
      <c r="R587" s="53">
        <f t="shared" si="443"/>
        <v>1</v>
      </c>
      <c r="S587" s="53">
        <f t="shared" si="444"/>
        <v>0</v>
      </c>
      <c r="T587" s="53">
        <f t="shared" si="445"/>
        <v>1</v>
      </c>
      <c r="U587" s="53">
        <f t="shared" si="446"/>
        <v>1</v>
      </c>
      <c r="V587" s="53">
        <f t="shared" si="447"/>
        <v>1</v>
      </c>
      <c r="W587" s="53">
        <f t="shared" si="448"/>
        <v>1</v>
      </c>
      <c r="X587" s="53">
        <f t="shared" si="449"/>
        <v>1</v>
      </c>
      <c r="Y587" s="53">
        <f t="shared" si="450"/>
        <v>0</v>
      </c>
      <c r="Z587" s="53">
        <f t="shared" si="451"/>
        <v>1</v>
      </c>
      <c r="AA587" s="53">
        <f t="shared" si="452"/>
        <v>1</v>
      </c>
      <c r="AB587" s="53">
        <f t="shared" si="453"/>
        <v>1</v>
      </c>
      <c r="AC587" s="53">
        <f t="shared" si="454"/>
        <v>1</v>
      </c>
      <c r="AD587" s="53">
        <f t="shared" si="455"/>
        <v>0</v>
      </c>
      <c r="AE587" s="53">
        <f t="shared" si="456"/>
        <v>1</v>
      </c>
      <c r="AF587" s="53">
        <f t="shared" si="457"/>
        <v>1</v>
      </c>
      <c r="AG587" s="53">
        <f t="shared" si="458"/>
        <v>0</v>
      </c>
      <c r="AH587" s="53">
        <f t="shared" si="459"/>
        <v>1</v>
      </c>
      <c r="AI587" s="53">
        <f t="shared" si="460"/>
        <v>0</v>
      </c>
      <c r="AJ587" s="53">
        <f t="shared" si="461"/>
        <v>0</v>
      </c>
      <c r="AK587" s="53">
        <f t="shared" si="462"/>
        <v>0</v>
      </c>
      <c r="AL587" s="53">
        <f t="shared" si="463"/>
        <v>0</v>
      </c>
      <c r="AM587" s="53">
        <f t="shared" si="464"/>
        <v>1</v>
      </c>
      <c r="AN587" s="53">
        <f t="shared" si="465"/>
        <v>0</v>
      </c>
      <c r="AO587" s="53">
        <f t="shared" si="466"/>
        <v>1</v>
      </c>
      <c r="AP587" s="53">
        <f t="shared" si="467"/>
        <v>0</v>
      </c>
      <c r="AQ587" s="53">
        <f t="shared" si="468"/>
        <v>1</v>
      </c>
      <c r="AR587" s="53">
        <f t="shared" si="469"/>
        <v>1</v>
      </c>
      <c r="AS587" s="53"/>
    </row>
    <row r="588" spans="1:45" s="52" customFormat="1" ht="15" x14ac:dyDescent="0.25">
      <c r="A588" s="52">
        <v>57</v>
      </c>
      <c r="B588" s="37" t="s">
        <v>50</v>
      </c>
      <c r="C588" s="37" t="s">
        <v>96</v>
      </c>
      <c r="D588" s="58">
        <v>3</v>
      </c>
      <c r="E588" s="53">
        <f t="shared" si="430"/>
        <v>1</v>
      </c>
      <c r="F588" s="53">
        <f t="shared" si="431"/>
        <v>1</v>
      </c>
      <c r="G588" s="53">
        <f t="shared" si="432"/>
        <v>1</v>
      </c>
      <c r="H588" s="53">
        <f t="shared" si="433"/>
        <v>1</v>
      </c>
      <c r="I588" s="53">
        <f t="shared" si="434"/>
        <v>1</v>
      </c>
      <c r="J588" s="53">
        <f t="shared" si="435"/>
        <v>0</v>
      </c>
      <c r="K588" s="53">
        <f t="shared" si="436"/>
        <v>1</v>
      </c>
      <c r="L588" s="53">
        <f t="shared" si="437"/>
        <v>1</v>
      </c>
      <c r="M588" s="53">
        <f t="shared" si="438"/>
        <v>1</v>
      </c>
      <c r="N588" s="53">
        <f t="shared" si="439"/>
        <v>1</v>
      </c>
      <c r="O588" s="53">
        <f t="shared" si="440"/>
        <v>0</v>
      </c>
      <c r="P588" s="53">
        <f t="shared" si="441"/>
        <v>0</v>
      </c>
      <c r="Q588" s="53">
        <f t="shared" si="442"/>
        <v>1</v>
      </c>
      <c r="R588" s="53">
        <f t="shared" si="443"/>
        <v>1</v>
      </c>
      <c r="S588" s="53">
        <f t="shared" si="444"/>
        <v>1</v>
      </c>
      <c r="T588" s="53">
        <f t="shared" si="445"/>
        <v>1</v>
      </c>
      <c r="U588" s="53">
        <f t="shared" si="446"/>
        <v>1</v>
      </c>
      <c r="V588" s="53">
        <f t="shared" si="447"/>
        <v>1</v>
      </c>
      <c r="W588" s="53">
        <f t="shared" si="448"/>
        <v>1</v>
      </c>
      <c r="X588" s="53">
        <f t="shared" si="449"/>
        <v>1</v>
      </c>
      <c r="Y588" s="53">
        <f t="shared" si="450"/>
        <v>1</v>
      </c>
      <c r="Z588" s="53">
        <f t="shared" si="451"/>
        <v>1</v>
      </c>
      <c r="AA588" s="53">
        <f t="shared" si="452"/>
        <v>0</v>
      </c>
      <c r="AB588" s="53">
        <f t="shared" si="453"/>
        <v>1</v>
      </c>
      <c r="AC588" s="53">
        <f t="shared" si="454"/>
        <v>1</v>
      </c>
      <c r="AD588" s="53">
        <f t="shared" si="455"/>
        <v>1</v>
      </c>
      <c r="AE588" s="53">
        <f t="shared" si="456"/>
        <v>1</v>
      </c>
      <c r="AF588" s="53">
        <f t="shared" si="457"/>
        <v>1</v>
      </c>
      <c r="AG588" s="53">
        <f t="shared" si="458"/>
        <v>1</v>
      </c>
      <c r="AH588" s="53">
        <f t="shared" si="459"/>
        <v>1</v>
      </c>
      <c r="AI588" s="53">
        <f t="shared" si="460"/>
        <v>0</v>
      </c>
      <c r="AJ588" s="53">
        <f t="shared" si="461"/>
        <v>0</v>
      </c>
      <c r="AK588" s="53">
        <f t="shared" si="462"/>
        <v>0</v>
      </c>
      <c r="AL588" s="53">
        <f t="shared" si="463"/>
        <v>0</v>
      </c>
      <c r="AM588" s="53">
        <f t="shared" si="464"/>
        <v>1</v>
      </c>
      <c r="AN588" s="53">
        <f t="shared" si="465"/>
        <v>0</v>
      </c>
      <c r="AO588" s="53">
        <f t="shared" si="466"/>
        <v>1</v>
      </c>
      <c r="AP588" s="53">
        <f t="shared" si="467"/>
        <v>1</v>
      </c>
      <c r="AQ588" s="53">
        <f t="shared" si="468"/>
        <v>1</v>
      </c>
      <c r="AR588" s="53">
        <f t="shared" si="469"/>
        <v>1</v>
      </c>
      <c r="AS588" s="53"/>
    </row>
    <row r="589" spans="1:45" s="52" customFormat="1" ht="15" x14ac:dyDescent="0.25">
      <c r="A589" s="52">
        <v>58</v>
      </c>
      <c r="B589" s="37" t="s">
        <v>48</v>
      </c>
      <c r="C589" s="37" t="s">
        <v>97</v>
      </c>
      <c r="D589" s="58">
        <v>3</v>
      </c>
      <c r="E589" s="53">
        <f t="shared" si="430"/>
        <v>1</v>
      </c>
      <c r="F589" s="53">
        <f t="shared" si="431"/>
        <v>1</v>
      </c>
      <c r="G589" s="53">
        <f t="shared" si="432"/>
        <v>1</v>
      </c>
      <c r="H589" s="53">
        <f t="shared" si="433"/>
        <v>1</v>
      </c>
      <c r="I589" s="53">
        <f t="shared" si="434"/>
        <v>1</v>
      </c>
      <c r="J589" s="53">
        <f t="shared" si="435"/>
        <v>0</v>
      </c>
      <c r="K589" s="53">
        <f t="shared" si="436"/>
        <v>1</v>
      </c>
      <c r="L589" s="53">
        <f t="shared" si="437"/>
        <v>1</v>
      </c>
      <c r="M589" s="53">
        <f t="shared" si="438"/>
        <v>1</v>
      </c>
      <c r="N589" s="53">
        <f t="shared" si="439"/>
        <v>1</v>
      </c>
      <c r="O589" s="53">
        <f t="shared" si="440"/>
        <v>0</v>
      </c>
      <c r="P589" s="53">
        <f t="shared" si="441"/>
        <v>0</v>
      </c>
      <c r="Q589" s="53">
        <f t="shared" si="442"/>
        <v>1</v>
      </c>
      <c r="R589" s="53">
        <f t="shared" si="443"/>
        <v>1</v>
      </c>
      <c r="S589" s="53">
        <f t="shared" si="444"/>
        <v>1</v>
      </c>
      <c r="T589" s="53">
        <f t="shared" si="445"/>
        <v>0</v>
      </c>
      <c r="U589" s="53">
        <f t="shared" si="446"/>
        <v>0</v>
      </c>
      <c r="V589" s="53">
        <f t="shared" si="447"/>
        <v>1</v>
      </c>
      <c r="W589" s="53">
        <f t="shared" si="448"/>
        <v>1</v>
      </c>
      <c r="X589" s="53">
        <f t="shared" si="449"/>
        <v>1</v>
      </c>
      <c r="Y589" s="53">
        <f t="shared" si="450"/>
        <v>1</v>
      </c>
      <c r="Z589" s="53">
        <f t="shared" si="451"/>
        <v>1</v>
      </c>
      <c r="AA589" s="53">
        <f t="shared" si="452"/>
        <v>0</v>
      </c>
      <c r="AB589" s="53">
        <f t="shared" si="453"/>
        <v>1</v>
      </c>
      <c r="AC589" s="53">
        <f t="shared" si="454"/>
        <v>1</v>
      </c>
      <c r="AD589" s="53">
        <f t="shared" si="455"/>
        <v>1</v>
      </c>
      <c r="AE589" s="53">
        <f t="shared" si="456"/>
        <v>1</v>
      </c>
      <c r="AF589" s="53">
        <f t="shared" si="457"/>
        <v>1</v>
      </c>
      <c r="AG589" s="53">
        <f t="shared" si="458"/>
        <v>1</v>
      </c>
      <c r="AH589" s="53">
        <f t="shared" si="459"/>
        <v>1</v>
      </c>
      <c r="AI589" s="53">
        <f t="shared" si="460"/>
        <v>0</v>
      </c>
      <c r="AJ589" s="53">
        <f t="shared" si="461"/>
        <v>0</v>
      </c>
      <c r="AK589" s="53">
        <f t="shared" si="462"/>
        <v>0</v>
      </c>
      <c r="AL589" s="53">
        <f t="shared" si="463"/>
        <v>0</v>
      </c>
      <c r="AM589" s="53">
        <f t="shared" si="464"/>
        <v>1</v>
      </c>
      <c r="AN589" s="53">
        <f t="shared" si="465"/>
        <v>0</v>
      </c>
      <c r="AO589" s="53">
        <f t="shared" si="466"/>
        <v>1</v>
      </c>
      <c r="AP589" s="53">
        <f t="shared" si="467"/>
        <v>1</v>
      </c>
      <c r="AQ589" s="53">
        <f t="shared" si="468"/>
        <v>1</v>
      </c>
      <c r="AR589" s="53">
        <f t="shared" si="469"/>
        <v>1</v>
      </c>
      <c r="AS589" s="53"/>
    </row>
    <row r="590" spans="1:45" s="52" customFormat="1" ht="15" x14ac:dyDescent="0.25">
      <c r="A590" s="52">
        <v>59</v>
      </c>
      <c r="B590" s="37" t="s">
        <v>48</v>
      </c>
      <c r="C590" s="37" t="s">
        <v>98</v>
      </c>
      <c r="D590" s="58">
        <v>3</v>
      </c>
      <c r="E590" s="53">
        <f t="shared" si="430"/>
        <v>1</v>
      </c>
      <c r="F590" s="53">
        <f t="shared" si="431"/>
        <v>1</v>
      </c>
      <c r="G590" s="53">
        <f t="shared" si="432"/>
        <v>1</v>
      </c>
      <c r="H590" s="53">
        <f t="shared" si="433"/>
        <v>1</v>
      </c>
      <c r="I590" s="53">
        <f t="shared" si="434"/>
        <v>1</v>
      </c>
      <c r="J590" s="53">
        <f t="shared" si="435"/>
        <v>0</v>
      </c>
      <c r="K590" s="53">
        <f t="shared" si="436"/>
        <v>1</v>
      </c>
      <c r="L590" s="53">
        <f t="shared" si="437"/>
        <v>1</v>
      </c>
      <c r="M590" s="53">
        <f t="shared" si="438"/>
        <v>1</v>
      </c>
      <c r="N590" s="53">
        <f t="shared" si="439"/>
        <v>1</v>
      </c>
      <c r="O590" s="53">
        <f t="shared" si="440"/>
        <v>0</v>
      </c>
      <c r="P590" s="53">
        <f t="shared" si="441"/>
        <v>0</v>
      </c>
      <c r="Q590" s="53">
        <f t="shared" si="442"/>
        <v>1</v>
      </c>
      <c r="R590" s="53">
        <f t="shared" si="443"/>
        <v>1</v>
      </c>
      <c r="S590" s="53">
        <f t="shared" si="444"/>
        <v>1</v>
      </c>
      <c r="T590" s="53">
        <f t="shared" si="445"/>
        <v>1</v>
      </c>
      <c r="U590" s="53">
        <f t="shared" si="446"/>
        <v>1</v>
      </c>
      <c r="V590" s="53">
        <f t="shared" si="447"/>
        <v>1</v>
      </c>
      <c r="W590" s="53">
        <f t="shared" si="448"/>
        <v>1</v>
      </c>
      <c r="X590" s="53">
        <f t="shared" si="449"/>
        <v>1</v>
      </c>
      <c r="Y590" s="53">
        <f t="shared" si="450"/>
        <v>1</v>
      </c>
      <c r="Z590" s="53">
        <f t="shared" si="451"/>
        <v>1</v>
      </c>
      <c r="AA590" s="53">
        <f t="shared" si="452"/>
        <v>0</v>
      </c>
      <c r="AB590" s="53">
        <f t="shared" si="453"/>
        <v>1</v>
      </c>
      <c r="AC590" s="53">
        <f t="shared" si="454"/>
        <v>0</v>
      </c>
      <c r="AD590" s="53">
        <f t="shared" si="455"/>
        <v>1</v>
      </c>
      <c r="AE590" s="53">
        <f t="shared" si="456"/>
        <v>1</v>
      </c>
      <c r="AF590" s="53">
        <f t="shared" si="457"/>
        <v>1</v>
      </c>
      <c r="AG590" s="53">
        <f t="shared" si="458"/>
        <v>1</v>
      </c>
      <c r="AH590" s="53">
        <f t="shared" si="459"/>
        <v>1</v>
      </c>
      <c r="AI590" s="53">
        <f t="shared" si="460"/>
        <v>0</v>
      </c>
      <c r="AJ590" s="53">
        <f t="shared" si="461"/>
        <v>0</v>
      </c>
      <c r="AK590" s="53">
        <f t="shared" si="462"/>
        <v>0</v>
      </c>
      <c r="AL590" s="53">
        <f t="shared" si="463"/>
        <v>0</v>
      </c>
      <c r="AM590" s="53">
        <f t="shared" si="464"/>
        <v>1</v>
      </c>
      <c r="AN590" s="53">
        <f t="shared" si="465"/>
        <v>0</v>
      </c>
      <c r="AO590" s="53">
        <f t="shared" si="466"/>
        <v>1</v>
      </c>
      <c r="AP590" s="53">
        <f t="shared" si="467"/>
        <v>1</v>
      </c>
      <c r="AQ590" s="53">
        <f t="shared" si="468"/>
        <v>1</v>
      </c>
      <c r="AR590" s="53">
        <f t="shared" si="469"/>
        <v>1</v>
      </c>
      <c r="AS590" s="53"/>
    </row>
    <row r="591" spans="1:45" s="52" customFormat="1" ht="15" x14ac:dyDescent="0.25">
      <c r="A591" s="52">
        <v>60</v>
      </c>
      <c r="B591" s="37" t="s">
        <v>50</v>
      </c>
      <c r="C591" s="37" t="s">
        <v>61</v>
      </c>
      <c r="D591" s="58">
        <v>3</v>
      </c>
      <c r="E591" s="53">
        <f t="shared" si="430"/>
        <v>1</v>
      </c>
      <c r="F591" s="53">
        <f t="shared" si="431"/>
        <v>1</v>
      </c>
      <c r="G591" s="53">
        <f t="shared" si="432"/>
        <v>1</v>
      </c>
      <c r="H591" s="53">
        <f t="shared" si="433"/>
        <v>1</v>
      </c>
      <c r="I591" s="53">
        <f t="shared" si="434"/>
        <v>1</v>
      </c>
      <c r="J591" s="53">
        <f t="shared" si="435"/>
        <v>0</v>
      </c>
      <c r="K591" s="53">
        <f t="shared" si="436"/>
        <v>1</v>
      </c>
      <c r="L591" s="53">
        <f t="shared" si="437"/>
        <v>1</v>
      </c>
      <c r="M591" s="53">
        <f t="shared" si="438"/>
        <v>1</v>
      </c>
      <c r="N591" s="53">
        <f t="shared" si="439"/>
        <v>1</v>
      </c>
      <c r="O591" s="53">
        <f t="shared" si="440"/>
        <v>0</v>
      </c>
      <c r="P591" s="53">
        <f t="shared" si="441"/>
        <v>0</v>
      </c>
      <c r="Q591" s="53">
        <f t="shared" si="442"/>
        <v>0</v>
      </c>
      <c r="R591" s="53">
        <f t="shared" si="443"/>
        <v>1</v>
      </c>
      <c r="S591" s="53">
        <f t="shared" si="444"/>
        <v>1</v>
      </c>
      <c r="T591" s="53">
        <f t="shared" si="445"/>
        <v>1</v>
      </c>
      <c r="U591" s="53">
        <f t="shared" si="446"/>
        <v>1</v>
      </c>
      <c r="V591" s="53">
        <f t="shared" si="447"/>
        <v>1</v>
      </c>
      <c r="W591" s="53">
        <f t="shared" si="448"/>
        <v>1</v>
      </c>
      <c r="X591" s="53">
        <f t="shared" si="449"/>
        <v>1</v>
      </c>
      <c r="Y591" s="53">
        <f t="shared" si="450"/>
        <v>1</v>
      </c>
      <c r="Z591" s="53">
        <f t="shared" si="451"/>
        <v>1</v>
      </c>
      <c r="AA591" s="53">
        <f t="shared" si="452"/>
        <v>0</v>
      </c>
      <c r="AB591" s="53">
        <f t="shared" si="453"/>
        <v>1</v>
      </c>
      <c r="AC591" s="53">
        <f t="shared" si="454"/>
        <v>1</v>
      </c>
      <c r="AD591" s="53">
        <f t="shared" si="455"/>
        <v>1</v>
      </c>
      <c r="AE591" s="53">
        <f t="shared" si="456"/>
        <v>1</v>
      </c>
      <c r="AF591" s="53">
        <f t="shared" si="457"/>
        <v>1</v>
      </c>
      <c r="AG591" s="53">
        <f t="shared" si="458"/>
        <v>1</v>
      </c>
      <c r="AH591" s="53">
        <f t="shared" si="459"/>
        <v>1</v>
      </c>
      <c r="AI591" s="53">
        <f t="shared" si="460"/>
        <v>0</v>
      </c>
      <c r="AJ591" s="53">
        <f t="shared" si="461"/>
        <v>0</v>
      </c>
      <c r="AK591" s="53">
        <f t="shared" si="462"/>
        <v>0</v>
      </c>
      <c r="AL591" s="53">
        <f t="shared" si="463"/>
        <v>0</v>
      </c>
      <c r="AM591" s="53">
        <f t="shared" si="464"/>
        <v>1</v>
      </c>
      <c r="AN591" s="53">
        <f t="shared" si="465"/>
        <v>0</v>
      </c>
      <c r="AO591" s="53">
        <f t="shared" si="466"/>
        <v>1</v>
      </c>
      <c r="AP591" s="53">
        <f t="shared" si="467"/>
        <v>1</v>
      </c>
      <c r="AQ591" s="53">
        <f t="shared" si="468"/>
        <v>1</v>
      </c>
      <c r="AR591" s="53">
        <f t="shared" si="469"/>
        <v>1</v>
      </c>
      <c r="AS591" s="53"/>
    </row>
    <row r="592" spans="1:45" s="52" customFormat="1" ht="15" x14ac:dyDescent="0.25">
      <c r="A592" s="52">
        <v>61</v>
      </c>
      <c r="B592" s="37" t="s">
        <v>50</v>
      </c>
      <c r="C592" s="37" t="s">
        <v>99</v>
      </c>
      <c r="D592" s="58">
        <v>3</v>
      </c>
      <c r="E592" s="53">
        <f t="shared" si="430"/>
        <v>1</v>
      </c>
      <c r="F592" s="53">
        <f t="shared" si="431"/>
        <v>1</v>
      </c>
      <c r="G592" s="53">
        <f t="shared" si="432"/>
        <v>1</v>
      </c>
      <c r="H592" s="53">
        <f t="shared" si="433"/>
        <v>1</v>
      </c>
      <c r="I592" s="53">
        <f t="shared" si="434"/>
        <v>1</v>
      </c>
      <c r="J592" s="53">
        <f t="shared" si="435"/>
        <v>0</v>
      </c>
      <c r="K592" s="53">
        <f t="shared" si="436"/>
        <v>1</v>
      </c>
      <c r="L592" s="53">
        <f t="shared" si="437"/>
        <v>1</v>
      </c>
      <c r="M592" s="53">
        <f t="shared" si="438"/>
        <v>1</v>
      </c>
      <c r="N592" s="53">
        <f t="shared" si="439"/>
        <v>1</v>
      </c>
      <c r="O592" s="53">
        <f t="shared" si="440"/>
        <v>0</v>
      </c>
      <c r="P592" s="53">
        <f t="shared" si="441"/>
        <v>0</v>
      </c>
      <c r="Q592" s="53">
        <f t="shared" si="442"/>
        <v>1</v>
      </c>
      <c r="R592" s="53">
        <f t="shared" si="443"/>
        <v>1</v>
      </c>
      <c r="S592" s="53">
        <f t="shared" si="444"/>
        <v>1</v>
      </c>
      <c r="T592" s="53">
        <f t="shared" si="445"/>
        <v>1</v>
      </c>
      <c r="U592" s="53">
        <f t="shared" si="446"/>
        <v>1</v>
      </c>
      <c r="V592" s="53">
        <f t="shared" si="447"/>
        <v>1</v>
      </c>
      <c r="W592" s="53">
        <f t="shared" si="448"/>
        <v>1</v>
      </c>
      <c r="X592" s="53">
        <f t="shared" si="449"/>
        <v>1</v>
      </c>
      <c r="Y592" s="53">
        <f t="shared" si="450"/>
        <v>1</v>
      </c>
      <c r="Z592" s="53">
        <f t="shared" si="451"/>
        <v>1</v>
      </c>
      <c r="AA592" s="53">
        <f t="shared" si="452"/>
        <v>0</v>
      </c>
      <c r="AB592" s="53">
        <f t="shared" si="453"/>
        <v>1</v>
      </c>
      <c r="AC592" s="53">
        <f t="shared" si="454"/>
        <v>1</v>
      </c>
      <c r="AD592" s="53">
        <f t="shared" si="455"/>
        <v>1</v>
      </c>
      <c r="AE592" s="53">
        <f t="shared" si="456"/>
        <v>1</v>
      </c>
      <c r="AF592" s="53">
        <f t="shared" si="457"/>
        <v>1</v>
      </c>
      <c r="AG592" s="53">
        <f t="shared" si="458"/>
        <v>1</v>
      </c>
      <c r="AH592" s="53">
        <f t="shared" si="459"/>
        <v>1</v>
      </c>
      <c r="AI592" s="53">
        <f t="shared" si="460"/>
        <v>0</v>
      </c>
      <c r="AJ592" s="53">
        <f t="shared" si="461"/>
        <v>0</v>
      </c>
      <c r="AK592" s="53">
        <f t="shared" si="462"/>
        <v>0</v>
      </c>
      <c r="AL592" s="53">
        <f t="shared" si="463"/>
        <v>0</v>
      </c>
      <c r="AM592" s="53">
        <f t="shared" si="464"/>
        <v>0</v>
      </c>
      <c r="AN592" s="53">
        <f t="shared" si="465"/>
        <v>0</v>
      </c>
      <c r="AO592" s="53">
        <f t="shared" si="466"/>
        <v>0</v>
      </c>
      <c r="AP592" s="53">
        <f t="shared" si="467"/>
        <v>0</v>
      </c>
      <c r="AQ592" s="53">
        <f t="shared" si="468"/>
        <v>0</v>
      </c>
      <c r="AR592" s="53">
        <f t="shared" si="469"/>
        <v>0</v>
      </c>
      <c r="AS592" s="53"/>
    </row>
    <row r="593" spans="1:45" s="52" customFormat="1" ht="15" x14ac:dyDescent="0.25">
      <c r="A593" s="52">
        <v>62</v>
      </c>
      <c r="B593" s="37" t="s">
        <v>50</v>
      </c>
      <c r="C593" s="37" t="s">
        <v>100</v>
      </c>
      <c r="D593" s="58">
        <v>3</v>
      </c>
      <c r="E593" s="53">
        <f t="shared" si="430"/>
        <v>1</v>
      </c>
      <c r="F593" s="53">
        <f t="shared" si="431"/>
        <v>1</v>
      </c>
      <c r="G593" s="53">
        <f t="shared" si="432"/>
        <v>1</v>
      </c>
      <c r="H593" s="53">
        <f t="shared" si="433"/>
        <v>1</v>
      </c>
      <c r="I593" s="53">
        <f t="shared" si="434"/>
        <v>1</v>
      </c>
      <c r="J593" s="53">
        <f t="shared" si="435"/>
        <v>0</v>
      </c>
      <c r="K593" s="53">
        <f t="shared" si="436"/>
        <v>1</v>
      </c>
      <c r="L593" s="53">
        <f t="shared" si="437"/>
        <v>1</v>
      </c>
      <c r="M593" s="53">
        <f t="shared" si="438"/>
        <v>1</v>
      </c>
      <c r="N593" s="53">
        <f t="shared" si="439"/>
        <v>1</v>
      </c>
      <c r="O593" s="53">
        <f t="shared" si="440"/>
        <v>0</v>
      </c>
      <c r="P593" s="53">
        <f t="shared" si="441"/>
        <v>0</v>
      </c>
      <c r="Q593" s="53">
        <f t="shared" si="442"/>
        <v>1</v>
      </c>
      <c r="R593" s="53">
        <f t="shared" si="443"/>
        <v>1</v>
      </c>
      <c r="S593" s="53">
        <f t="shared" si="444"/>
        <v>1</v>
      </c>
      <c r="T593" s="53">
        <f t="shared" si="445"/>
        <v>1</v>
      </c>
      <c r="U593" s="53">
        <f t="shared" si="446"/>
        <v>1</v>
      </c>
      <c r="V593" s="53">
        <f t="shared" si="447"/>
        <v>1</v>
      </c>
      <c r="W593" s="53">
        <f t="shared" si="448"/>
        <v>0</v>
      </c>
      <c r="X593" s="53">
        <f t="shared" si="449"/>
        <v>1</v>
      </c>
      <c r="Y593" s="53">
        <f t="shared" si="450"/>
        <v>1</v>
      </c>
      <c r="Z593" s="53">
        <f t="shared" si="451"/>
        <v>0</v>
      </c>
      <c r="AA593" s="53">
        <f t="shared" si="452"/>
        <v>0</v>
      </c>
      <c r="AB593" s="53">
        <f t="shared" si="453"/>
        <v>1</v>
      </c>
      <c r="AC593" s="53">
        <f t="shared" si="454"/>
        <v>1</v>
      </c>
      <c r="AD593" s="53">
        <f t="shared" si="455"/>
        <v>1</v>
      </c>
      <c r="AE593" s="53">
        <f t="shared" si="456"/>
        <v>1</v>
      </c>
      <c r="AF593" s="53">
        <f t="shared" si="457"/>
        <v>1</v>
      </c>
      <c r="AG593" s="53">
        <f t="shared" si="458"/>
        <v>1</v>
      </c>
      <c r="AH593" s="53">
        <f t="shared" si="459"/>
        <v>1</v>
      </c>
      <c r="AI593" s="53">
        <f t="shared" si="460"/>
        <v>0</v>
      </c>
      <c r="AJ593" s="53">
        <f t="shared" si="461"/>
        <v>0</v>
      </c>
      <c r="AK593" s="53">
        <f t="shared" si="462"/>
        <v>0</v>
      </c>
      <c r="AL593" s="53">
        <f t="shared" si="463"/>
        <v>0</v>
      </c>
      <c r="AM593" s="53">
        <f t="shared" si="464"/>
        <v>1</v>
      </c>
      <c r="AN593" s="53">
        <f t="shared" si="465"/>
        <v>0</v>
      </c>
      <c r="AO593" s="53">
        <f t="shared" si="466"/>
        <v>1</v>
      </c>
      <c r="AP593" s="53">
        <f t="shared" si="467"/>
        <v>1</v>
      </c>
      <c r="AQ593" s="53">
        <f t="shared" si="468"/>
        <v>1</v>
      </c>
      <c r="AR593" s="53">
        <f t="shared" si="469"/>
        <v>1</v>
      </c>
      <c r="AS593" s="53"/>
    </row>
    <row r="594" spans="1:45" s="52" customFormat="1" ht="15" x14ac:dyDescent="0.25">
      <c r="A594" s="52">
        <v>63</v>
      </c>
      <c r="B594" s="37" t="s">
        <v>50</v>
      </c>
      <c r="C594" s="37" t="s">
        <v>101</v>
      </c>
      <c r="D594" s="58">
        <v>3</v>
      </c>
      <c r="E594" s="53">
        <f t="shared" si="430"/>
        <v>1</v>
      </c>
      <c r="F594" s="53">
        <f t="shared" si="431"/>
        <v>1</v>
      </c>
      <c r="G594" s="53">
        <f t="shared" si="432"/>
        <v>1</v>
      </c>
      <c r="H594" s="53">
        <f t="shared" si="433"/>
        <v>1</v>
      </c>
      <c r="I594" s="53">
        <f t="shared" si="434"/>
        <v>1</v>
      </c>
      <c r="J594" s="53">
        <f t="shared" si="435"/>
        <v>0</v>
      </c>
      <c r="K594" s="53">
        <f t="shared" si="436"/>
        <v>1</v>
      </c>
      <c r="L594" s="53">
        <f t="shared" si="437"/>
        <v>1</v>
      </c>
      <c r="M594" s="53">
        <f t="shared" si="438"/>
        <v>1</v>
      </c>
      <c r="N594" s="53">
        <f t="shared" si="439"/>
        <v>1</v>
      </c>
      <c r="O594" s="53">
        <f t="shared" si="440"/>
        <v>0</v>
      </c>
      <c r="P594" s="53">
        <f t="shared" si="441"/>
        <v>0</v>
      </c>
      <c r="Q594" s="53">
        <f t="shared" si="442"/>
        <v>1</v>
      </c>
      <c r="R594" s="53">
        <f t="shared" si="443"/>
        <v>1</v>
      </c>
      <c r="S594" s="53">
        <f t="shared" si="444"/>
        <v>1</v>
      </c>
      <c r="T594" s="53">
        <f t="shared" si="445"/>
        <v>1</v>
      </c>
      <c r="U594" s="53">
        <f t="shared" si="446"/>
        <v>1</v>
      </c>
      <c r="V594" s="53">
        <f t="shared" si="447"/>
        <v>1</v>
      </c>
      <c r="W594" s="53">
        <f t="shared" si="448"/>
        <v>1</v>
      </c>
      <c r="X594" s="53">
        <f t="shared" si="449"/>
        <v>1</v>
      </c>
      <c r="Y594" s="53">
        <f t="shared" si="450"/>
        <v>1</v>
      </c>
      <c r="Z594" s="53">
        <f t="shared" si="451"/>
        <v>1</v>
      </c>
      <c r="AA594" s="53">
        <f t="shared" si="452"/>
        <v>0</v>
      </c>
      <c r="AB594" s="53">
        <f t="shared" si="453"/>
        <v>1</v>
      </c>
      <c r="AC594" s="53">
        <f t="shared" si="454"/>
        <v>1</v>
      </c>
      <c r="AD594" s="53">
        <f t="shared" si="455"/>
        <v>1</v>
      </c>
      <c r="AE594" s="53">
        <f t="shared" si="456"/>
        <v>1</v>
      </c>
      <c r="AF594" s="53">
        <f t="shared" si="457"/>
        <v>1</v>
      </c>
      <c r="AG594" s="53">
        <f t="shared" si="458"/>
        <v>1</v>
      </c>
      <c r="AH594" s="53">
        <f t="shared" si="459"/>
        <v>1</v>
      </c>
      <c r="AI594" s="53">
        <f t="shared" si="460"/>
        <v>0</v>
      </c>
      <c r="AJ594" s="53">
        <f t="shared" si="461"/>
        <v>0</v>
      </c>
      <c r="AK594" s="53">
        <f t="shared" si="462"/>
        <v>0</v>
      </c>
      <c r="AL594" s="53">
        <f t="shared" si="463"/>
        <v>0</v>
      </c>
      <c r="AM594" s="53">
        <f t="shared" si="464"/>
        <v>1</v>
      </c>
      <c r="AN594" s="53">
        <f t="shared" si="465"/>
        <v>0</v>
      </c>
      <c r="AO594" s="53">
        <f t="shared" si="466"/>
        <v>1</v>
      </c>
      <c r="AP594" s="53">
        <f t="shared" si="467"/>
        <v>1</v>
      </c>
      <c r="AQ594" s="53">
        <f t="shared" si="468"/>
        <v>1</v>
      </c>
      <c r="AR594" s="53">
        <f t="shared" si="469"/>
        <v>1</v>
      </c>
      <c r="AS594" s="53"/>
    </row>
    <row r="595" spans="1:45" s="52" customFormat="1" ht="15" x14ac:dyDescent="0.25">
      <c r="A595" s="52">
        <v>64</v>
      </c>
      <c r="B595" s="37" t="s">
        <v>50</v>
      </c>
      <c r="C595" s="37" t="s">
        <v>102</v>
      </c>
      <c r="D595" s="58">
        <v>3</v>
      </c>
      <c r="E595" s="53">
        <f t="shared" si="430"/>
        <v>1</v>
      </c>
      <c r="F595" s="53">
        <f t="shared" si="431"/>
        <v>1</v>
      </c>
      <c r="G595" s="53">
        <f t="shared" si="432"/>
        <v>1</v>
      </c>
      <c r="H595" s="53">
        <f t="shared" si="433"/>
        <v>1</v>
      </c>
      <c r="I595" s="53">
        <f t="shared" si="434"/>
        <v>1</v>
      </c>
      <c r="J595" s="53">
        <f t="shared" si="435"/>
        <v>0</v>
      </c>
      <c r="K595" s="53">
        <f t="shared" si="436"/>
        <v>1</v>
      </c>
      <c r="L595" s="53">
        <f t="shared" si="437"/>
        <v>1</v>
      </c>
      <c r="M595" s="53">
        <f t="shared" si="438"/>
        <v>1</v>
      </c>
      <c r="N595" s="53">
        <f t="shared" si="439"/>
        <v>1</v>
      </c>
      <c r="O595" s="53">
        <f t="shared" si="440"/>
        <v>0</v>
      </c>
      <c r="P595" s="53">
        <f t="shared" si="441"/>
        <v>0</v>
      </c>
      <c r="Q595" s="53">
        <f t="shared" si="442"/>
        <v>1</v>
      </c>
      <c r="R595" s="53">
        <f t="shared" si="443"/>
        <v>1</v>
      </c>
      <c r="S595" s="53">
        <f t="shared" si="444"/>
        <v>1</v>
      </c>
      <c r="T595" s="53">
        <f t="shared" si="445"/>
        <v>1</v>
      </c>
      <c r="U595" s="53">
        <f t="shared" si="446"/>
        <v>1</v>
      </c>
      <c r="V595" s="53">
        <f t="shared" si="447"/>
        <v>1</v>
      </c>
      <c r="W595" s="53">
        <f t="shared" si="448"/>
        <v>0</v>
      </c>
      <c r="X595" s="53">
        <f t="shared" si="449"/>
        <v>1</v>
      </c>
      <c r="Y595" s="53">
        <f t="shared" si="450"/>
        <v>1</v>
      </c>
      <c r="Z595" s="53">
        <f t="shared" si="451"/>
        <v>1</v>
      </c>
      <c r="AA595" s="53">
        <f t="shared" si="452"/>
        <v>0</v>
      </c>
      <c r="AB595" s="53">
        <f t="shared" si="453"/>
        <v>1</v>
      </c>
      <c r="AC595" s="53">
        <f t="shared" si="454"/>
        <v>1</v>
      </c>
      <c r="AD595" s="53">
        <f t="shared" si="455"/>
        <v>1</v>
      </c>
      <c r="AE595" s="53">
        <f t="shared" si="456"/>
        <v>0</v>
      </c>
      <c r="AF595" s="53">
        <f t="shared" si="457"/>
        <v>1</v>
      </c>
      <c r="AG595" s="53">
        <f t="shared" si="458"/>
        <v>1</v>
      </c>
      <c r="AH595" s="53">
        <f t="shared" si="459"/>
        <v>1</v>
      </c>
      <c r="AI595" s="53">
        <f t="shared" si="460"/>
        <v>0</v>
      </c>
      <c r="AJ595" s="53">
        <f t="shared" si="461"/>
        <v>0</v>
      </c>
      <c r="AK595" s="53">
        <f t="shared" si="462"/>
        <v>0</v>
      </c>
      <c r="AL595" s="53">
        <f t="shared" si="463"/>
        <v>0</v>
      </c>
      <c r="AM595" s="53">
        <f t="shared" si="464"/>
        <v>1</v>
      </c>
      <c r="AN595" s="53">
        <f t="shared" si="465"/>
        <v>0</v>
      </c>
      <c r="AO595" s="53">
        <f t="shared" si="466"/>
        <v>1</v>
      </c>
      <c r="AP595" s="53">
        <f t="shared" si="467"/>
        <v>1</v>
      </c>
      <c r="AQ595" s="53">
        <f t="shared" si="468"/>
        <v>1</v>
      </c>
      <c r="AR595" s="53">
        <f t="shared" si="469"/>
        <v>1</v>
      </c>
      <c r="AS595" s="53"/>
    </row>
    <row r="596" spans="1:45" s="52" customFormat="1" ht="15" x14ac:dyDescent="0.25">
      <c r="A596" s="52">
        <v>65</v>
      </c>
      <c r="B596" s="37" t="s">
        <v>50</v>
      </c>
      <c r="C596" s="37" t="s">
        <v>103</v>
      </c>
      <c r="D596" s="58">
        <v>3</v>
      </c>
      <c r="E596" s="53">
        <f t="shared" si="430"/>
        <v>1</v>
      </c>
      <c r="F596" s="53">
        <f t="shared" si="431"/>
        <v>1</v>
      </c>
      <c r="G596" s="53">
        <f t="shared" si="432"/>
        <v>1</v>
      </c>
      <c r="H596" s="53">
        <f t="shared" si="433"/>
        <v>1</v>
      </c>
      <c r="I596" s="53">
        <f t="shared" si="434"/>
        <v>1</v>
      </c>
      <c r="J596" s="53">
        <f t="shared" si="435"/>
        <v>0</v>
      </c>
      <c r="K596" s="53">
        <f t="shared" si="436"/>
        <v>1</v>
      </c>
      <c r="L596" s="53">
        <f t="shared" si="437"/>
        <v>1</v>
      </c>
      <c r="M596" s="53">
        <f t="shared" si="438"/>
        <v>1</v>
      </c>
      <c r="N596" s="53">
        <f t="shared" si="439"/>
        <v>1</v>
      </c>
      <c r="O596" s="53">
        <f t="shared" si="440"/>
        <v>0</v>
      </c>
      <c r="P596" s="53">
        <f t="shared" si="441"/>
        <v>0</v>
      </c>
      <c r="Q596" s="53">
        <f t="shared" si="442"/>
        <v>0</v>
      </c>
      <c r="R596" s="53">
        <f t="shared" si="443"/>
        <v>1</v>
      </c>
      <c r="S596" s="53">
        <f t="shared" si="444"/>
        <v>1</v>
      </c>
      <c r="T596" s="53">
        <f t="shared" si="445"/>
        <v>1</v>
      </c>
      <c r="U596" s="53">
        <f t="shared" si="446"/>
        <v>1</v>
      </c>
      <c r="V596" s="53">
        <f t="shared" si="447"/>
        <v>1</v>
      </c>
      <c r="W596" s="53">
        <f t="shared" si="448"/>
        <v>1</v>
      </c>
      <c r="X596" s="53">
        <f t="shared" si="449"/>
        <v>1</v>
      </c>
      <c r="Y596" s="53">
        <f t="shared" si="450"/>
        <v>1</v>
      </c>
      <c r="Z596" s="53">
        <f t="shared" si="451"/>
        <v>1</v>
      </c>
      <c r="AA596" s="53">
        <f t="shared" si="452"/>
        <v>0</v>
      </c>
      <c r="AB596" s="53">
        <f t="shared" si="453"/>
        <v>1</v>
      </c>
      <c r="AC596" s="53">
        <f t="shared" si="454"/>
        <v>1</v>
      </c>
      <c r="AD596" s="53">
        <f t="shared" si="455"/>
        <v>1</v>
      </c>
      <c r="AE596" s="53">
        <f t="shared" si="456"/>
        <v>1</v>
      </c>
      <c r="AF596" s="53">
        <f t="shared" si="457"/>
        <v>1</v>
      </c>
      <c r="AG596" s="53">
        <f t="shared" si="458"/>
        <v>1</v>
      </c>
      <c r="AH596" s="53">
        <f t="shared" si="459"/>
        <v>1</v>
      </c>
      <c r="AI596" s="53">
        <f t="shared" si="460"/>
        <v>0</v>
      </c>
      <c r="AJ596" s="53">
        <f t="shared" si="461"/>
        <v>0</v>
      </c>
      <c r="AK596" s="53">
        <f t="shared" si="462"/>
        <v>0</v>
      </c>
      <c r="AL596" s="53">
        <f t="shared" si="463"/>
        <v>0</v>
      </c>
      <c r="AM596" s="53">
        <f t="shared" si="464"/>
        <v>1</v>
      </c>
      <c r="AN596" s="53">
        <f t="shared" si="465"/>
        <v>0</v>
      </c>
      <c r="AO596" s="53">
        <f t="shared" si="466"/>
        <v>1</v>
      </c>
      <c r="AP596" s="53">
        <f t="shared" si="467"/>
        <v>1</v>
      </c>
      <c r="AQ596" s="53">
        <f t="shared" si="468"/>
        <v>1</v>
      </c>
      <c r="AR596" s="53">
        <f t="shared" si="469"/>
        <v>1</v>
      </c>
      <c r="AS596" s="53"/>
    </row>
    <row r="597" spans="1:45" s="52" customFormat="1" ht="15" x14ac:dyDescent="0.25">
      <c r="A597" s="52">
        <v>66</v>
      </c>
      <c r="B597" s="37" t="s">
        <v>48</v>
      </c>
      <c r="C597" s="37" t="s">
        <v>103</v>
      </c>
      <c r="D597" s="58">
        <v>3</v>
      </c>
      <c r="E597" s="53">
        <f t="shared" ref="E597:E656" si="470">IF(AND(G68="No",AK68="No"),1,0)</f>
        <v>1</v>
      </c>
      <c r="F597" s="53">
        <f t="shared" ref="F597:F656" si="471">IF(AND(J68="No",AK68="No"),1,0)</f>
        <v>1</v>
      </c>
      <c r="G597" s="53">
        <f t="shared" ref="G597:G656" si="472">IF(AND(M68="No",AK68="No"),1,0)</f>
        <v>1</v>
      </c>
      <c r="H597" s="53">
        <f t="shared" ref="H597:H656" si="473">IF(AND(P68="No",AK68="No"),1,0)</f>
        <v>1</v>
      </c>
      <c r="I597" s="53">
        <f t="shared" ref="I597:I656" si="474">IF(AND(S68="No",AK68="No"),1,0)</f>
        <v>1</v>
      </c>
      <c r="J597" s="53">
        <f t="shared" ref="J597:J656" si="475">IF(AND(V68="No",AK68="No"),1,0)</f>
        <v>0</v>
      </c>
      <c r="K597" s="53">
        <f t="shared" ref="K597:K656" si="476">IF(AND(Y68="No",AK68="No"),1,0)</f>
        <v>1</v>
      </c>
      <c r="L597" s="53">
        <f t="shared" ref="L597:L656" si="477">IF(AND(AB68="No",AK68="No"),1,0)</f>
        <v>1</v>
      </c>
      <c r="M597" s="53">
        <f t="shared" ref="M597:M656" si="478">IF(AND(AE68="No",AK68="No"),1,0)</f>
        <v>1</v>
      </c>
      <c r="N597" s="53">
        <f t="shared" ref="N597:N656" si="479">IF(AND(AH68="No",AK68="No"),1,0)</f>
        <v>1</v>
      </c>
      <c r="O597" s="53">
        <f t="shared" ref="O597:O656" si="480">IF(AND(AN68="No",BR68="No"),1,0)</f>
        <v>0</v>
      </c>
      <c r="P597" s="53">
        <f t="shared" ref="P597:P656" si="481">IF(AND(AQ68="No",BR68="No"),1,0)</f>
        <v>0</v>
      </c>
      <c r="Q597" s="53">
        <f t="shared" ref="Q597:Q656" si="482">IF(AND(AT68="No",BR68="No"),1,0)</f>
        <v>1</v>
      </c>
      <c r="R597" s="53">
        <f t="shared" ref="R597:R656" si="483">IF(AND(AW68="No",BR68="No"),1,0)</f>
        <v>1</v>
      </c>
      <c r="S597" s="53">
        <f t="shared" ref="S597:S656" si="484">IF(AND(AZ68="No",BR68="No"),1,0)</f>
        <v>1</v>
      </c>
      <c r="T597" s="53">
        <f t="shared" ref="T597:T656" si="485">IF(AND(BC68="No",BR68="No"),1,0)</f>
        <v>1</v>
      </c>
      <c r="U597" s="53">
        <f t="shared" ref="U597:U656" si="486">IF(AND(BF68="No",BR68="No"),1,0)</f>
        <v>1</v>
      </c>
      <c r="V597" s="53">
        <f t="shared" ref="V597:V656" si="487">IF(AND(BI68="No",BR68="No"),1,0)</f>
        <v>1</v>
      </c>
      <c r="W597" s="53">
        <f t="shared" ref="W597:W656" si="488">IF(AND(BL68="No",BR68="No"),1,0)</f>
        <v>1</v>
      </c>
      <c r="X597" s="53">
        <f t="shared" ref="X597:X656" si="489">IF(AND(BO68="No",BR68="No"),1,0)</f>
        <v>1</v>
      </c>
      <c r="Y597" s="53">
        <f t="shared" ref="Y597:Y656" si="490">IF(AND(BU68="No",CY68="No"),1,0)</f>
        <v>1</v>
      </c>
      <c r="Z597" s="53">
        <f t="shared" ref="Z597:Z656" si="491">IF(AND(BX68="No",CY68="No"),1,0)</f>
        <v>1</v>
      </c>
      <c r="AA597" s="53">
        <f t="shared" ref="AA597:AA656" si="492">IF(AND(CA68="No",CY68="No"),1,0)</f>
        <v>0</v>
      </c>
      <c r="AB597" s="53">
        <f t="shared" ref="AB597:AB656" si="493">IF(AND(CD68="No",CY68="No"),1,0)</f>
        <v>1</v>
      </c>
      <c r="AC597" s="53">
        <f t="shared" ref="AC597:AC656" si="494">IF(AND(CG68="No",BR68="No"),1,0)</f>
        <v>1</v>
      </c>
      <c r="AD597" s="53">
        <f t="shared" ref="AD597:AD656" si="495">IF(AND(CJ68="No",CY68="No"),1,0)</f>
        <v>1</v>
      </c>
      <c r="AE597" s="53">
        <f t="shared" ref="AE597:AE656" si="496">IF(AND(CM68="No",CY68="No"),1,0)</f>
        <v>1</v>
      </c>
      <c r="AF597" s="53">
        <f t="shared" ref="AF597:AF656" si="497">IF(AND(CP68="No",CY68="No"),1,0)</f>
        <v>1</v>
      </c>
      <c r="AG597" s="53">
        <f t="shared" ref="AG597:AG656" si="498">IF(AND(CS68="No",CY68="No"),1,0)</f>
        <v>0</v>
      </c>
      <c r="AH597" s="53">
        <f t="shared" ref="AH597:AH656" si="499">IF(AND(CV68="No",CY68="No"),1,0)</f>
        <v>1</v>
      </c>
      <c r="AI597" s="53">
        <f t="shared" ref="AI597:AI656" si="500">IF(AND(DB68="No",EF68="No"),1,0)</f>
        <v>0</v>
      </c>
      <c r="AJ597" s="53">
        <f t="shared" ref="AJ597:AJ656" si="501">IF(AND(DE68="No",EF68="No"),1,0)</f>
        <v>0</v>
      </c>
      <c r="AK597" s="53">
        <f t="shared" ref="AK597:AK656" si="502">IF(AND(DH68="No",EF68="No"),1,0)</f>
        <v>0</v>
      </c>
      <c r="AL597" s="53">
        <f t="shared" ref="AL597:AL656" si="503">IF(AND(DK68="No",EF68="No"),1,0)</f>
        <v>0</v>
      </c>
      <c r="AM597" s="53">
        <f t="shared" ref="AM597:AM656" si="504">IF(AND(DN68="No",EF68="No"),1,0)</f>
        <v>1</v>
      </c>
      <c r="AN597" s="53">
        <f t="shared" ref="AN597:AN656" si="505">IF(AND(DQ68="No",EF68="No"),1,0)</f>
        <v>0</v>
      </c>
      <c r="AO597" s="53">
        <f t="shared" ref="AO597:AO656" si="506">IF(AND(DT68="No",EF68="No"),1,0)</f>
        <v>1</v>
      </c>
      <c r="AP597" s="53">
        <f t="shared" ref="AP597:AP656" si="507">IF(AND(DW68="No",EF68="No"),1,0)</f>
        <v>1</v>
      </c>
      <c r="AQ597" s="53">
        <f t="shared" ref="AQ597:AQ656" si="508">IF(AND(DZ68="No",EF68="No"),1,0)</f>
        <v>1</v>
      </c>
      <c r="AR597" s="53">
        <f t="shared" ref="AR597:AR656" si="509">IF(AND(EC68="No",EF68="No"),1,0)</f>
        <v>1</v>
      </c>
      <c r="AS597" s="53"/>
    </row>
    <row r="598" spans="1:45" s="52" customFormat="1" ht="15" x14ac:dyDescent="0.25">
      <c r="A598" s="52">
        <v>67</v>
      </c>
      <c r="B598" s="37" t="s">
        <v>50</v>
      </c>
      <c r="C598" s="37" t="s">
        <v>104</v>
      </c>
      <c r="D598" s="58">
        <v>3</v>
      </c>
      <c r="E598" s="53">
        <f t="shared" si="470"/>
        <v>1</v>
      </c>
      <c r="F598" s="53">
        <f t="shared" si="471"/>
        <v>1</v>
      </c>
      <c r="G598" s="53">
        <f t="shared" si="472"/>
        <v>1</v>
      </c>
      <c r="H598" s="53">
        <f t="shared" si="473"/>
        <v>1</v>
      </c>
      <c r="I598" s="53">
        <f t="shared" si="474"/>
        <v>1</v>
      </c>
      <c r="J598" s="53">
        <f t="shared" si="475"/>
        <v>0</v>
      </c>
      <c r="K598" s="53">
        <f t="shared" si="476"/>
        <v>1</v>
      </c>
      <c r="L598" s="53">
        <f t="shared" si="477"/>
        <v>1</v>
      </c>
      <c r="M598" s="53">
        <f t="shared" si="478"/>
        <v>1</v>
      </c>
      <c r="N598" s="53">
        <f t="shared" si="479"/>
        <v>1</v>
      </c>
      <c r="O598" s="53">
        <f t="shared" si="480"/>
        <v>0</v>
      </c>
      <c r="P598" s="53">
        <f t="shared" si="481"/>
        <v>0</v>
      </c>
      <c r="Q598" s="53">
        <f t="shared" si="482"/>
        <v>1</v>
      </c>
      <c r="R598" s="53">
        <f t="shared" si="483"/>
        <v>1</v>
      </c>
      <c r="S598" s="53">
        <f t="shared" si="484"/>
        <v>1</v>
      </c>
      <c r="T598" s="53">
        <f t="shared" si="485"/>
        <v>1</v>
      </c>
      <c r="U598" s="53">
        <f t="shared" si="486"/>
        <v>1</v>
      </c>
      <c r="V598" s="53">
        <f t="shared" si="487"/>
        <v>1</v>
      </c>
      <c r="W598" s="53">
        <f t="shared" si="488"/>
        <v>1</v>
      </c>
      <c r="X598" s="53">
        <f t="shared" si="489"/>
        <v>1</v>
      </c>
      <c r="Y598" s="53">
        <f t="shared" si="490"/>
        <v>1</v>
      </c>
      <c r="Z598" s="53">
        <f t="shared" si="491"/>
        <v>0</v>
      </c>
      <c r="AA598" s="53">
        <f t="shared" si="492"/>
        <v>0</v>
      </c>
      <c r="AB598" s="53">
        <f t="shared" si="493"/>
        <v>1</v>
      </c>
      <c r="AC598" s="53">
        <f t="shared" si="494"/>
        <v>1</v>
      </c>
      <c r="AD598" s="53">
        <f t="shared" si="495"/>
        <v>1</v>
      </c>
      <c r="AE598" s="53">
        <f t="shared" si="496"/>
        <v>1</v>
      </c>
      <c r="AF598" s="53">
        <f t="shared" si="497"/>
        <v>1</v>
      </c>
      <c r="AG598" s="53">
        <f t="shared" si="498"/>
        <v>0</v>
      </c>
      <c r="AH598" s="53">
        <f t="shared" si="499"/>
        <v>1</v>
      </c>
      <c r="AI598" s="53">
        <f t="shared" si="500"/>
        <v>0</v>
      </c>
      <c r="AJ598" s="53">
        <f t="shared" si="501"/>
        <v>0</v>
      </c>
      <c r="AK598" s="53">
        <f t="shared" si="502"/>
        <v>0</v>
      </c>
      <c r="AL598" s="53">
        <f t="shared" si="503"/>
        <v>0</v>
      </c>
      <c r="AM598" s="53">
        <f t="shared" si="504"/>
        <v>1</v>
      </c>
      <c r="AN598" s="53">
        <f t="shared" si="505"/>
        <v>0</v>
      </c>
      <c r="AO598" s="53">
        <f t="shared" si="506"/>
        <v>1</v>
      </c>
      <c r="AP598" s="53">
        <f t="shared" si="507"/>
        <v>1</v>
      </c>
      <c r="AQ598" s="53">
        <f t="shared" si="508"/>
        <v>1</v>
      </c>
      <c r="AR598" s="53">
        <f t="shared" si="509"/>
        <v>1</v>
      </c>
      <c r="AS598" s="53"/>
    </row>
    <row r="599" spans="1:45" s="52" customFormat="1" ht="15" x14ac:dyDescent="0.25">
      <c r="A599" s="52">
        <v>68</v>
      </c>
      <c r="B599" s="37" t="s">
        <v>47</v>
      </c>
      <c r="C599" s="37" t="s">
        <v>105</v>
      </c>
      <c r="D599" s="58">
        <v>3</v>
      </c>
      <c r="E599" s="53">
        <f t="shared" si="470"/>
        <v>1</v>
      </c>
      <c r="F599" s="53">
        <f t="shared" si="471"/>
        <v>1</v>
      </c>
      <c r="G599" s="53">
        <f t="shared" si="472"/>
        <v>1</v>
      </c>
      <c r="H599" s="53">
        <f t="shared" si="473"/>
        <v>1</v>
      </c>
      <c r="I599" s="53">
        <f t="shared" si="474"/>
        <v>1</v>
      </c>
      <c r="J599" s="53">
        <f t="shared" si="475"/>
        <v>0</v>
      </c>
      <c r="K599" s="53">
        <f t="shared" si="476"/>
        <v>1</v>
      </c>
      <c r="L599" s="53">
        <f t="shared" si="477"/>
        <v>1</v>
      </c>
      <c r="M599" s="53">
        <f t="shared" si="478"/>
        <v>1</v>
      </c>
      <c r="N599" s="53">
        <f t="shared" si="479"/>
        <v>1</v>
      </c>
      <c r="O599" s="53">
        <f t="shared" si="480"/>
        <v>0</v>
      </c>
      <c r="P599" s="53">
        <f t="shared" si="481"/>
        <v>0</v>
      </c>
      <c r="Q599" s="53">
        <f t="shared" si="482"/>
        <v>0</v>
      </c>
      <c r="R599" s="53">
        <f t="shared" si="483"/>
        <v>1</v>
      </c>
      <c r="S599" s="53">
        <f t="shared" si="484"/>
        <v>1</v>
      </c>
      <c r="T599" s="53">
        <f t="shared" si="485"/>
        <v>1</v>
      </c>
      <c r="U599" s="53">
        <f t="shared" si="486"/>
        <v>1</v>
      </c>
      <c r="V599" s="53">
        <f t="shared" si="487"/>
        <v>1</v>
      </c>
      <c r="W599" s="53">
        <f t="shared" si="488"/>
        <v>1</v>
      </c>
      <c r="X599" s="53">
        <f t="shared" si="489"/>
        <v>1</v>
      </c>
      <c r="Y599" s="53">
        <f t="shared" si="490"/>
        <v>1</v>
      </c>
      <c r="Z599" s="53">
        <f t="shared" si="491"/>
        <v>1</v>
      </c>
      <c r="AA599" s="53">
        <f t="shared" si="492"/>
        <v>0</v>
      </c>
      <c r="AB599" s="53">
        <f t="shared" si="493"/>
        <v>1</v>
      </c>
      <c r="AC599" s="53">
        <f t="shared" si="494"/>
        <v>1</v>
      </c>
      <c r="AD599" s="53">
        <f t="shared" si="495"/>
        <v>1</v>
      </c>
      <c r="AE599" s="53">
        <f t="shared" si="496"/>
        <v>1</v>
      </c>
      <c r="AF599" s="53">
        <f t="shared" si="497"/>
        <v>1</v>
      </c>
      <c r="AG599" s="53">
        <f t="shared" si="498"/>
        <v>1</v>
      </c>
      <c r="AH599" s="53">
        <f t="shared" si="499"/>
        <v>1</v>
      </c>
      <c r="AI599" s="53">
        <f t="shared" si="500"/>
        <v>0</v>
      </c>
      <c r="AJ599" s="53">
        <f t="shared" si="501"/>
        <v>0</v>
      </c>
      <c r="AK599" s="53">
        <f t="shared" si="502"/>
        <v>0</v>
      </c>
      <c r="AL599" s="53">
        <f t="shared" si="503"/>
        <v>0</v>
      </c>
      <c r="AM599" s="53">
        <f t="shared" si="504"/>
        <v>1</v>
      </c>
      <c r="AN599" s="53">
        <f t="shared" si="505"/>
        <v>0</v>
      </c>
      <c r="AO599" s="53">
        <f t="shared" si="506"/>
        <v>1</v>
      </c>
      <c r="AP599" s="53">
        <f t="shared" si="507"/>
        <v>1</v>
      </c>
      <c r="AQ599" s="53">
        <f t="shared" si="508"/>
        <v>1</v>
      </c>
      <c r="AR599" s="53">
        <f t="shared" si="509"/>
        <v>1</v>
      </c>
      <c r="AS599" s="53"/>
    </row>
    <row r="600" spans="1:45" s="52" customFormat="1" ht="15" x14ac:dyDescent="0.25">
      <c r="A600" s="52">
        <v>69</v>
      </c>
      <c r="B600" s="37" t="s">
        <v>50</v>
      </c>
      <c r="C600" s="37" t="s">
        <v>106</v>
      </c>
      <c r="D600" s="58">
        <v>3</v>
      </c>
      <c r="E600" s="53">
        <f t="shared" si="470"/>
        <v>1</v>
      </c>
      <c r="F600" s="53">
        <f t="shared" si="471"/>
        <v>1</v>
      </c>
      <c r="G600" s="53">
        <f t="shared" si="472"/>
        <v>1</v>
      </c>
      <c r="H600" s="53">
        <f t="shared" si="473"/>
        <v>1</v>
      </c>
      <c r="I600" s="53">
        <f t="shared" si="474"/>
        <v>1</v>
      </c>
      <c r="J600" s="53">
        <f t="shared" si="475"/>
        <v>0</v>
      </c>
      <c r="K600" s="53">
        <f t="shared" si="476"/>
        <v>1</v>
      </c>
      <c r="L600" s="53">
        <f t="shared" si="477"/>
        <v>1</v>
      </c>
      <c r="M600" s="53">
        <f t="shared" si="478"/>
        <v>1</v>
      </c>
      <c r="N600" s="53">
        <f t="shared" si="479"/>
        <v>1</v>
      </c>
      <c r="O600" s="53">
        <f t="shared" si="480"/>
        <v>0</v>
      </c>
      <c r="P600" s="53">
        <f t="shared" si="481"/>
        <v>0</v>
      </c>
      <c r="Q600" s="53">
        <f t="shared" si="482"/>
        <v>1</v>
      </c>
      <c r="R600" s="53">
        <f t="shared" si="483"/>
        <v>1</v>
      </c>
      <c r="S600" s="53">
        <f t="shared" si="484"/>
        <v>1</v>
      </c>
      <c r="T600" s="53">
        <f t="shared" si="485"/>
        <v>1</v>
      </c>
      <c r="U600" s="53">
        <f t="shared" si="486"/>
        <v>1</v>
      </c>
      <c r="V600" s="53">
        <f t="shared" si="487"/>
        <v>1</v>
      </c>
      <c r="W600" s="53">
        <f t="shared" si="488"/>
        <v>1</v>
      </c>
      <c r="X600" s="53">
        <f t="shared" si="489"/>
        <v>1</v>
      </c>
      <c r="Y600" s="53">
        <f t="shared" si="490"/>
        <v>1</v>
      </c>
      <c r="Z600" s="53">
        <f t="shared" si="491"/>
        <v>0</v>
      </c>
      <c r="AA600" s="53">
        <f t="shared" si="492"/>
        <v>0</v>
      </c>
      <c r="AB600" s="53">
        <f t="shared" si="493"/>
        <v>1</v>
      </c>
      <c r="AC600" s="53">
        <f t="shared" si="494"/>
        <v>1</v>
      </c>
      <c r="AD600" s="53">
        <f t="shared" si="495"/>
        <v>1</v>
      </c>
      <c r="AE600" s="53">
        <f t="shared" si="496"/>
        <v>1</v>
      </c>
      <c r="AF600" s="53">
        <f t="shared" si="497"/>
        <v>1</v>
      </c>
      <c r="AG600" s="53">
        <f t="shared" si="498"/>
        <v>1</v>
      </c>
      <c r="AH600" s="53">
        <f t="shared" si="499"/>
        <v>1</v>
      </c>
      <c r="AI600" s="53">
        <f t="shared" si="500"/>
        <v>0</v>
      </c>
      <c r="AJ600" s="53">
        <f t="shared" si="501"/>
        <v>0</v>
      </c>
      <c r="AK600" s="53">
        <f t="shared" si="502"/>
        <v>0</v>
      </c>
      <c r="AL600" s="53">
        <f t="shared" si="503"/>
        <v>0</v>
      </c>
      <c r="AM600" s="53">
        <f t="shared" si="504"/>
        <v>1</v>
      </c>
      <c r="AN600" s="53">
        <f t="shared" si="505"/>
        <v>0</v>
      </c>
      <c r="AO600" s="53">
        <f t="shared" si="506"/>
        <v>1</v>
      </c>
      <c r="AP600" s="53">
        <f t="shared" si="507"/>
        <v>1</v>
      </c>
      <c r="AQ600" s="53">
        <f t="shared" si="508"/>
        <v>1</v>
      </c>
      <c r="AR600" s="53">
        <f t="shared" si="509"/>
        <v>1</v>
      </c>
      <c r="AS600" s="53"/>
    </row>
    <row r="601" spans="1:45" s="52" customFormat="1" ht="15" x14ac:dyDescent="0.25">
      <c r="A601" s="52">
        <v>70</v>
      </c>
      <c r="B601" s="37" t="s">
        <v>47</v>
      </c>
      <c r="C601" s="37" t="s">
        <v>107</v>
      </c>
      <c r="D601" s="58">
        <v>3</v>
      </c>
      <c r="E601" s="53">
        <f t="shared" si="470"/>
        <v>1</v>
      </c>
      <c r="F601" s="53">
        <f t="shared" si="471"/>
        <v>1</v>
      </c>
      <c r="G601" s="53">
        <f t="shared" si="472"/>
        <v>1</v>
      </c>
      <c r="H601" s="53">
        <f t="shared" si="473"/>
        <v>1</v>
      </c>
      <c r="I601" s="53">
        <f t="shared" si="474"/>
        <v>1</v>
      </c>
      <c r="J601" s="53">
        <f t="shared" si="475"/>
        <v>0</v>
      </c>
      <c r="K601" s="53">
        <f t="shared" si="476"/>
        <v>1</v>
      </c>
      <c r="L601" s="53">
        <f t="shared" si="477"/>
        <v>1</v>
      </c>
      <c r="M601" s="53">
        <f t="shared" si="478"/>
        <v>1</v>
      </c>
      <c r="N601" s="53">
        <f t="shared" si="479"/>
        <v>1</v>
      </c>
      <c r="O601" s="53">
        <f t="shared" si="480"/>
        <v>0</v>
      </c>
      <c r="P601" s="53">
        <f t="shared" si="481"/>
        <v>0</v>
      </c>
      <c r="Q601" s="53">
        <f t="shared" si="482"/>
        <v>0</v>
      </c>
      <c r="R601" s="53">
        <f t="shared" si="483"/>
        <v>1</v>
      </c>
      <c r="S601" s="53">
        <f t="shared" si="484"/>
        <v>1</v>
      </c>
      <c r="T601" s="53">
        <f t="shared" si="485"/>
        <v>1</v>
      </c>
      <c r="U601" s="53">
        <f t="shared" si="486"/>
        <v>1</v>
      </c>
      <c r="V601" s="53">
        <f t="shared" si="487"/>
        <v>1</v>
      </c>
      <c r="W601" s="53">
        <f t="shared" si="488"/>
        <v>1</v>
      </c>
      <c r="X601" s="53">
        <f t="shared" si="489"/>
        <v>1</v>
      </c>
      <c r="Y601" s="53">
        <f t="shared" si="490"/>
        <v>1</v>
      </c>
      <c r="Z601" s="53">
        <f t="shared" si="491"/>
        <v>1</v>
      </c>
      <c r="AA601" s="53">
        <f t="shared" si="492"/>
        <v>0</v>
      </c>
      <c r="AB601" s="53">
        <f t="shared" si="493"/>
        <v>1</v>
      </c>
      <c r="AC601" s="53">
        <f t="shared" si="494"/>
        <v>1</v>
      </c>
      <c r="AD601" s="53">
        <f t="shared" si="495"/>
        <v>1</v>
      </c>
      <c r="AE601" s="53">
        <f t="shared" si="496"/>
        <v>1</v>
      </c>
      <c r="AF601" s="53">
        <f t="shared" si="497"/>
        <v>1</v>
      </c>
      <c r="AG601" s="53">
        <f t="shared" si="498"/>
        <v>1</v>
      </c>
      <c r="AH601" s="53">
        <f t="shared" si="499"/>
        <v>1</v>
      </c>
      <c r="AI601" s="53">
        <f t="shared" si="500"/>
        <v>0</v>
      </c>
      <c r="AJ601" s="53">
        <f t="shared" si="501"/>
        <v>0</v>
      </c>
      <c r="AK601" s="53">
        <f t="shared" si="502"/>
        <v>0</v>
      </c>
      <c r="AL601" s="53">
        <f t="shared" si="503"/>
        <v>0</v>
      </c>
      <c r="AM601" s="53">
        <f t="shared" si="504"/>
        <v>1</v>
      </c>
      <c r="AN601" s="53">
        <f t="shared" si="505"/>
        <v>0</v>
      </c>
      <c r="AO601" s="53">
        <f t="shared" si="506"/>
        <v>1</v>
      </c>
      <c r="AP601" s="53">
        <f t="shared" si="507"/>
        <v>1</v>
      </c>
      <c r="AQ601" s="53">
        <f t="shared" si="508"/>
        <v>1</v>
      </c>
      <c r="AR601" s="53">
        <f t="shared" si="509"/>
        <v>1</v>
      </c>
      <c r="AS601" s="53"/>
    </row>
    <row r="602" spans="1:45" s="52" customFormat="1" ht="15" x14ac:dyDescent="0.25">
      <c r="A602" s="52">
        <v>71</v>
      </c>
      <c r="B602" s="37" t="s">
        <v>50</v>
      </c>
      <c r="C602" s="37" t="s">
        <v>108</v>
      </c>
      <c r="D602" s="58">
        <v>3</v>
      </c>
      <c r="E602" s="53">
        <f t="shared" si="470"/>
        <v>1</v>
      </c>
      <c r="F602" s="53">
        <f t="shared" si="471"/>
        <v>1</v>
      </c>
      <c r="G602" s="53">
        <f t="shared" si="472"/>
        <v>1</v>
      </c>
      <c r="H602" s="53">
        <f t="shared" si="473"/>
        <v>1</v>
      </c>
      <c r="I602" s="53">
        <f t="shared" si="474"/>
        <v>1</v>
      </c>
      <c r="J602" s="53">
        <f t="shared" si="475"/>
        <v>0</v>
      </c>
      <c r="K602" s="53">
        <f t="shared" si="476"/>
        <v>1</v>
      </c>
      <c r="L602" s="53">
        <f t="shared" si="477"/>
        <v>1</v>
      </c>
      <c r="M602" s="53">
        <f t="shared" si="478"/>
        <v>1</v>
      </c>
      <c r="N602" s="53">
        <f t="shared" si="479"/>
        <v>1</v>
      </c>
      <c r="O602" s="53">
        <f t="shared" si="480"/>
        <v>0</v>
      </c>
      <c r="P602" s="53">
        <f t="shared" si="481"/>
        <v>0</v>
      </c>
      <c r="Q602" s="53">
        <f t="shared" si="482"/>
        <v>1</v>
      </c>
      <c r="R602" s="53">
        <f t="shared" si="483"/>
        <v>1</v>
      </c>
      <c r="S602" s="53">
        <f t="shared" si="484"/>
        <v>1</v>
      </c>
      <c r="T602" s="53">
        <f t="shared" si="485"/>
        <v>1</v>
      </c>
      <c r="U602" s="53">
        <f t="shared" si="486"/>
        <v>1</v>
      </c>
      <c r="V602" s="53">
        <f t="shared" si="487"/>
        <v>1</v>
      </c>
      <c r="W602" s="53">
        <f t="shared" si="488"/>
        <v>1</v>
      </c>
      <c r="X602" s="53">
        <f t="shared" si="489"/>
        <v>1</v>
      </c>
      <c r="Y602" s="53">
        <f t="shared" si="490"/>
        <v>1</v>
      </c>
      <c r="Z602" s="53">
        <f t="shared" si="491"/>
        <v>1</v>
      </c>
      <c r="AA602" s="53">
        <f t="shared" si="492"/>
        <v>0</v>
      </c>
      <c r="AB602" s="53">
        <f t="shared" si="493"/>
        <v>1</v>
      </c>
      <c r="AC602" s="53">
        <f t="shared" si="494"/>
        <v>1</v>
      </c>
      <c r="AD602" s="53">
        <f t="shared" si="495"/>
        <v>1</v>
      </c>
      <c r="AE602" s="53">
        <f t="shared" si="496"/>
        <v>1</v>
      </c>
      <c r="AF602" s="53">
        <f t="shared" si="497"/>
        <v>1</v>
      </c>
      <c r="AG602" s="53">
        <f t="shared" si="498"/>
        <v>1</v>
      </c>
      <c r="AH602" s="53">
        <f t="shared" si="499"/>
        <v>1</v>
      </c>
      <c r="AI602" s="53">
        <f t="shared" si="500"/>
        <v>0</v>
      </c>
      <c r="AJ602" s="53">
        <f t="shared" si="501"/>
        <v>0</v>
      </c>
      <c r="AK602" s="53">
        <f t="shared" si="502"/>
        <v>0</v>
      </c>
      <c r="AL602" s="53">
        <f t="shared" si="503"/>
        <v>0</v>
      </c>
      <c r="AM602" s="53">
        <f t="shared" si="504"/>
        <v>1</v>
      </c>
      <c r="AN602" s="53">
        <f t="shared" si="505"/>
        <v>0</v>
      </c>
      <c r="AO602" s="53">
        <f t="shared" si="506"/>
        <v>1</v>
      </c>
      <c r="AP602" s="53">
        <f t="shared" si="507"/>
        <v>1</v>
      </c>
      <c r="AQ602" s="53">
        <f t="shared" si="508"/>
        <v>1</v>
      </c>
      <c r="AR602" s="53">
        <f t="shared" si="509"/>
        <v>1</v>
      </c>
      <c r="AS602" s="53"/>
    </row>
    <row r="603" spans="1:45" s="52" customFormat="1" ht="15" x14ac:dyDescent="0.25">
      <c r="A603" s="52">
        <v>72</v>
      </c>
      <c r="B603" s="37" t="s">
        <v>50</v>
      </c>
      <c r="C603" s="37" t="s">
        <v>109</v>
      </c>
      <c r="D603" s="58">
        <v>3</v>
      </c>
      <c r="E603" s="53">
        <f t="shared" si="470"/>
        <v>1</v>
      </c>
      <c r="F603" s="53">
        <f t="shared" si="471"/>
        <v>1</v>
      </c>
      <c r="G603" s="53">
        <f t="shared" si="472"/>
        <v>1</v>
      </c>
      <c r="H603" s="53">
        <f t="shared" si="473"/>
        <v>1</v>
      </c>
      <c r="I603" s="53">
        <f t="shared" si="474"/>
        <v>1</v>
      </c>
      <c r="J603" s="53">
        <f t="shared" si="475"/>
        <v>0</v>
      </c>
      <c r="K603" s="53">
        <f t="shared" si="476"/>
        <v>1</v>
      </c>
      <c r="L603" s="53">
        <f t="shared" si="477"/>
        <v>1</v>
      </c>
      <c r="M603" s="53">
        <f t="shared" si="478"/>
        <v>1</v>
      </c>
      <c r="N603" s="53">
        <f t="shared" si="479"/>
        <v>1</v>
      </c>
      <c r="O603" s="53">
        <f t="shared" si="480"/>
        <v>0</v>
      </c>
      <c r="P603" s="53">
        <f t="shared" si="481"/>
        <v>0</v>
      </c>
      <c r="Q603" s="53">
        <f t="shared" si="482"/>
        <v>1</v>
      </c>
      <c r="R603" s="53">
        <f t="shared" si="483"/>
        <v>1</v>
      </c>
      <c r="S603" s="53">
        <f t="shared" si="484"/>
        <v>1</v>
      </c>
      <c r="T603" s="53">
        <f t="shared" si="485"/>
        <v>1</v>
      </c>
      <c r="U603" s="53">
        <f t="shared" si="486"/>
        <v>1</v>
      </c>
      <c r="V603" s="53">
        <f t="shared" si="487"/>
        <v>1</v>
      </c>
      <c r="W603" s="53">
        <f t="shared" si="488"/>
        <v>1</v>
      </c>
      <c r="X603" s="53">
        <f t="shared" si="489"/>
        <v>1</v>
      </c>
      <c r="Y603" s="53">
        <f t="shared" si="490"/>
        <v>1</v>
      </c>
      <c r="Z603" s="53">
        <f t="shared" si="491"/>
        <v>1</v>
      </c>
      <c r="AA603" s="53">
        <f t="shared" si="492"/>
        <v>0</v>
      </c>
      <c r="AB603" s="53">
        <f t="shared" si="493"/>
        <v>1</v>
      </c>
      <c r="AC603" s="53">
        <f t="shared" si="494"/>
        <v>1</v>
      </c>
      <c r="AD603" s="53">
        <f t="shared" si="495"/>
        <v>1</v>
      </c>
      <c r="AE603" s="53">
        <f t="shared" si="496"/>
        <v>1</v>
      </c>
      <c r="AF603" s="53">
        <f t="shared" si="497"/>
        <v>1</v>
      </c>
      <c r="AG603" s="53">
        <f t="shared" si="498"/>
        <v>1</v>
      </c>
      <c r="AH603" s="53">
        <f t="shared" si="499"/>
        <v>1</v>
      </c>
      <c r="AI603" s="53">
        <f t="shared" si="500"/>
        <v>0</v>
      </c>
      <c r="AJ603" s="53">
        <f t="shared" si="501"/>
        <v>0</v>
      </c>
      <c r="AK603" s="53">
        <f t="shared" si="502"/>
        <v>0</v>
      </c>
      <c r="AL603" s="53">
        <f t="shared" si="503"/>
        <v>0</v>
      </c>
      <c r="AM603" s="53">
        <f t="shared" si="504"/>
        <v>1</v>
      </c>
      <c r="AN603" s="53">
        <f t="shared" si="505"/>
        <v>0</v>
      </c>
      <c r="AO603" s="53">
        <f t="shared" si="506"/>
        <v>1</v>
      </c>
      <c r="AP603" s="53">
        <f t="shared" si="507"/>
        <v>1</v>
      </c>
      <c r="AQ603" s="53">
        <f t="shared" si="508"/>
        <v>1</v>
      </c>
      <c r="AR603" s="53">
        <f t="shared" si="509"/>
        <v>1</v>
      </c>
      <c r="AS603" s="53"/>
    </row>
    <row r="604" spans="1:45" s="52" customFormat="1" ht="15" x14ac:dyDescent="0.25">
      <c r="A604" s="52">
        <v>73</v>
      </c>
      <c r="B604" s="37" t="s">
        <v>48</v>
      </c>
      <c r="C604" s="37" t="s">
        <v>110</v>
      </c>
      <c r="D604" s="58">
        <v>3</v>
      </c>
      <c r="E604" s="53">
        <f t="shared" si="470"/>
        <v>1</v>
      </c>
      <c r="F604" s="53">
        <f t="shared" si="471"/>
        <v>1</v>
      </c>
      <c r="G604" s="53">
        <f t="shared" si="472"/>
        <v>1</v>
      </c>
      <c r="H604" s="53">
        <f t="shared" si="473"/>
        <v>1</v>
      </c>
      <c r="I604" s="53">
        <f t="shared" si="474"/>
        <v>1</v>
      </c>
      <c r="J604" s="53">
        <f t="shared" si="475"/>
        <v>0</v>
      </c>
      <c r="K604" s="53">
        <f t="shared" si="476"/>
        <v>1</v>
      </c>
      <c r="L604" s="53">
        <f t="shared" si="477"/>
        <v>1</v>
      </c>
      <c r="M604" s="53">
        <f t="shared" si="478"/>
        <v>1</v>
      </c>
      <c r="N604" s="53">
        <f t="shared" si="479"/>
        <v>1</v>
      </c>
      <c r="O604" s="53">
        <f t="shared" si="480"/>
        <v>0</v>
      </c>
      <c r="P604" s="53">
        <f t="shared" si="481"/>
        <v>0</v>
      </c>
      <c r="Q604" s="53">
        <f t="shared" si="482"/>
        <v>1</v>
      </c>
      <c r="R604" s="53">
        <f t="shared" si="483"/>
        <v>1</v>
      </c>
      <c r="S604" s="53">
        <f t="shared" si="484"/>
        <v>1</v>
      </c>
      <c r="T604" s="53">
        <f t="shared" si="485"/>
        <v>1</v>
      </c>
      <c r="U604" s="53">
        <f t="shared" si="486"/>
        <v>1</v>
      </c>
      <c r="V604" s="53">
        <f t="shared" si="487"/>
        <v>0</v>
      </c>
      <c r="W604" s="53">
        <f t="shared" si="488"/>
        <v>1</v>
      </c>
      <c r="X604" s="53">
        <f t="shared" si="489"/>
        <v>1</v>
      </c>
      <c r="Y604" s="53">
        <f t="shared" si="490"/>
        <v>1</v>
      </c>
      <c r="Z604" s="53">
        <f t="shared" si="491"/>
        <v>1</v>
      </c>
      <c r="AA604" s="53">
        <f t="shared" si="492"/>
        <v>0</v>
      </c>
      <c r="AB604" s="53">
        <f t="shared" si="493"/>
        <v>1</v>
      </c>
      <c r="AC604" s="53">
        <f t="shared" si="494"/>
        <v>1</v>
      </c>
      <c r="AD604" s="53">
        <f t="shared" si="495"/>
        <v>1</v>
      </c>
      <c r="AE604" s="53">
        <f t="shared" si="496"/>
        <v>1</v>
      </c>
      <c r="AF604" s="53">
        <f t="shared" si="497"/>
        <v>1</v>
      </c>
      <c r="AG604" s="53">
        <f t="shared" si="498"/>
        <v>1</v>
      </c>
      <c r="AH604" s="53">
        <f t="shared" si="499"/>
        <v>1</v>
      </c>
      <c r="AI604" s="53">
        <f t="shared" si="500"/>
        <v>0</v>
      </c>
      <c r="AJ604" s="53">
        <f t="shared" si="501"/>
        <v>0</v>
      </c>
      <c r="AK604" s="53">
        <f t="shared" si="502"/>
        <v>0</v>
      </c>
      <c r="AL604" s="53">
        <f t="shared" si="503"/>
        <v>0</v>
      </c>
      <c r="AM604" s="53">
        <f t="shared" si="504"/>
        <v>1</v>
      </c>
      <c r="AN604" s="53">
        <f t="shared" si="505"/>
        <v>0</v>
      </c>
      <c r="AO604" s="53">
        <f t="shared" si="506"/>
        <v>1</v>
      </c>
      <c r="AP604" s="53">
        <f t="shared" si="507"/>
        <v>1</v>
      </c>
      <c r="AQ604" s="53">
        <f t="shared" si="508"/>
        <v>1</v>
      </c>
      <c r="AR604" s="53">
        <f t="shared" si="509"/>
        <v>1</v>
      </c>
      <c r="AS604" s="53"/>
    </row>
    <row r="605" spans="1:45" s="52" customFormat="1" ht="15" x14ac:dyDescent="0.25">
      <c r="A605" s="52">
        <v>74</v>
      </c>
      <c r="B605" s="37" t="s">
        <v>59</v>
      </c>
      <c r="C605" s="37" t="s">
        <v>111</v>
      </c>
      <c r="D605" s="58">
        <v>3</v>
      </c>
      <c r="E605" s="53">
        <f t="shared" si="470"/>
        <v>1</v>
      </c>
      <c r="F605" s="53">
        <f t="shared" si="471"/>
        <v>1</v>
      </c>
      <c r="G605" s="53">
        <f t="shared" si="472"/>
        <v>1</v>
      </c>
      <c r="H605" s="53">
        <f t="shared" si="473"/>
        <v>1</v>
      </c>
      <c r="I605" s="53">
        <f t="shared" si="474"/>
        <v>1</v>
      </c>
      <c r="J605" s="53">
        <f t="shared" si="475"/>
        <v>0</v>
      </c>
      <c r="K605" s="53">
        <f t="shared" si="476"/>
        <v>1</v>
      </c>
      <c r="L605" s="53">
        <f t="shared" si="477"/>
        <v>1</v>
      </c>
      <c r="M605" s="53">
        <f t="shared" si="478"/>
        <v>1</v>
      </c>
      <c r="N605" s="53">
        <f t="shared" si="479"/>
        <v>1</v>
      </c>
      <c r="O605" s="53">
        <f t="shared" si="480"/>
        <v>0</v>
      </c>
      <c r="P605" s="53">
        <f t="shared" si="481"/>
        <v>0</v>
      </c>
      <c r="Q605" s="53">
        <f t="shared" si="482"/>
        <v>1</v>
      </c>
      <c r="R605" s="53">
        <f t="shared" si="483"/>
        <v>1</v>
      </c>
      <c r="S605" s="53">
        <f t="shared" si="484"/>
        <v>1</v>
      </c>
      <c r="T605" s="53">
        <f t="shared" si="485"/>
        <v>1</v>
      </c>
      <c r="U605" s="53">
        <f t="shared" si="486"/>
        <v>1</v>
      </c>
      <c r="V605" s="53">
        <f t="shared" si="487"/>
        <v>1</v>
      </c>
      <c r="W605" s="53">
        <f t="shared" si="488"/>
        <v>1</v>
      </c>
      <c r="X605" s="53">
        <f t="shared" si="489"/>
        <v>1</v>
      </c>
      <c r="Y605" s="53">
        <f t="shared" si="490"/>
        <v>1</v>
      </c>
      <c r="Z605" s="53">
        <f t="shared" si="491"/>
        <v>1</v>
      </c>
      <c r="AA605" s="53">
        <f t="shared" si="492"/>
        <v>0</v>
      </c>
      <c r="AB605" s="53">
        <f t="shared" si="493"/>
        <v>1</v>
      </c>
      <c r="AC605" s="53">
        <f t="shared" si="494"/>
        <v>1</v>
      </c>
      <c r="AD605" s="53">
        <f t="shared" si="495"/>
        <v>1</v>
      </c>
      <c r="AE605" s="53">
        <f t="shared" si="496"/>
        <v>1</v>
      </c>
      <c r="AF605" s="53">
        <f t="shared" si="497"/>
        <v>1</v>
      </c>
      <c r="AG605" s="53">
        <f t="shared" si="498"/>
        <v>1</v>
      </c>
      <c r="AH605" s="53">
        <f t="shared" si="499"/>
        <v>1</v>
      </c>
      <c r="AI605" s="53">
        <f t="shared" si="500"/>
        <v>0</v>
      </c>
      <c r="AJ605" s="53">
        <f t="shared" si="501"/>
        <v>0</v>
      </c>
      <c r="AK605" s="53">
        <f t="shared" si="502"/>
        <v>0</v>
      </c>
      <c r="AL605" s="53">
        <f t="shared" si="503"/>
        <v>0</v>
      </c>
      <c r="AM605" s="53">
        <f t="shared" si="504"/>
        <v>1</v>
      </c>
      <c r="AN605" s="53">
        <f t="shared" si="505"/>
        <v>0</v>
      </c>
      <c r="AO605" s="53">
        <f t="shared" si="506"/>
        <v>1</v>
      </c>
      <c r="AP605" s="53">
        <f t="shared" si="507"/>
        <v>1</v>
      </c>
      <c r="AQ605" s="53">
        <f t="shared" si="508"/>
        <v>1</v>
      </c>
      <c r="AR605" s="53">
        <f t="shared" si="509"/>
        <v>1</v>
      </c>
      <c r="AS605" s="53"/>
    </row>
    <row r="606" spans="1:45" s="52" customFormat="1" ht="15" x14ac:dyDescent="0.25">
      <c r="A606" s="52">
        <v>75</v>
      </c>
      <c r="B606" s="37" t="s">
        <v>59</v>
      </c>
      <c r="C606" s="37" t="s">
        <v>112</v>
      </c>
      <c r="D606" s="58">
        <v>3</v>
      </c>
      <c r="E606" s="53">
        <f t="shared" si="470"/>
        <v>1</v>
      </c>
      <c r="F606" s="53">
        <f t="shared" si="471"/>
        <v>1</v>
      </c>
      <c r="G606" s="53">
        <f t="shared" si="472"/>
        <v>1</v>
      </c>
      <c r="H606" s="53">
        <f t="shared" si="473"/>
        <v>1</v>
      </c>
      <c r="I606" s="53">
        <f t="shared" si="474"/>
        <v>1</v>
      </c>
      <c r="J606" s="53">
        <f t="shared" si="475"/>
        <v>0</v>
      </c>
      <c r="K606" s="53">
        <f t="shared" si="476"/>
        <v>1</v>
      </c>
      <c r="L606" s="53">
        <f t="shared" si="477"/>
        <v>1</v>
      </c>
      <c r="M606" s="53">
        <f t="shared" si="478"/>
        <v>1</v>
      </c>
      <c r="N606" s="53">
        <f t="shared" si="479"/>
        <v>1</v>
      </c>
      <c r="O606" s="53">
        <f t="shared" si="480"/>
        <v>0</v>
      </c>
      <c r="P606" s="53">
        <f t="shared" si="481"/>
        <v>0</v>
      </c>
      <c r="Q606" s="53">
        <f t="shared" si="482"/>
        <v>1</v>
      </c>
      <c r="R606" s="53">
        <f t="shared" si="483"/>
        <v>1</v>
      </c>
      <c r="S606" s="53">
        <f t="shared" si="484"/>
        <v>1</v>
      </c>
      <c r="T606" s="53">
        <f t="shared" si="485"/>
        <v>1</v>
      </c>
      <c r="U606" s="53">
        <f t="shared" si="486"/>
        <v>1</v>
      </c>
      <c r="V606" s="53">
        <f t="shared" si="487"/>
        <v>1</v>
      </c>
      <c r="W606" s="53">
        <f t="shared" si="488"/>
        <v>1</v>
      </c>
      <c r="X606" s="53">
        <f t="shared" si="489"/>
        <v>1</v>
      </c>
      <c r="Y606" s="53">
        <f t="shared" si="490"/>
        <v>1</v>
      </c>
      <c r="Z606" s="53">
        <f t="shared" si="491"/>
        <v>0</v>
      </c>
      <c r="AA606" s="53">
        <f t="shared" si="492"/>
        <v>0</v>
      </c>
      <c r="AB606" s="53">
        <f t="shared" si="493"/>
        <v>1</v>
      </c>
      <c r="AC606" s="53">
        <f t="shared" si="494"/>
        <v>1</v>
      </c>
      <c r="AD606" s="53">
        <f t="shared" si="495"/>
        <v>1</v>
      </c>
      <c r="AE606" s="53">
        <f t="shared" si="496"/>
        <v>0</v>
      </c>
      <c r="AF606" s="53">
        <f t="shared" si="497"/>
        <v>1</v>
      </c>
      <c r="AG606" s="53">
        <f t="shared" si="498"/>
        <v>1</v>
      </c>
      <c r="AH606" s="53">
        <f t="shared" si="499"/>
        <v>1</v>
      </c>
      <c r="AI606" s="53">
        <f t="shared" si="500"/>
        <v>0</v>
      </c>
      <c r="AJ606" s="53">
        <f t="shared" si="501"/>
        <v>0</v>
      </c>
      <c r="AK606" s="53">
        <f t="shared" si="502"/>
        <v>0</v>
      </c>
      <c r="AL606" s="53">
        <f t="shared" si="503"/>
        <v>0</v>
      </c>
      <c r="AM606" s="53">
        <f t="shared" si="504"/>
        <v>1</v>
      </c>
      <c r="AN606" s="53">
        <f t="shared" si="505"/>
        <v>0</v>
      </c>
      <c r="AO606" s="53">
        <f t="shared" si="506"/>
        <v>1</v>
      </c>
      <c r="AP606" s="53">
        <f t="shared" si="507"/>
        <v>1</v>
      </c>
      <c r="AQ606" s="53">
        <f t="shared" si="508"/>
        <v>1</v>
      </c>
      <c r="AR606" s="53">
        <f t="shared" si="509"/>
        <v>1</v>
      </c>
      <c r="AS606" s="53"/>
    </row>
    <row r="607" spans="1:45" s="52" customFormat="1" ht="15" x14ac:dyDescent="0.25">
      <c r="A607" s="52">
        <v>76</v>
      </c>
      <c r="B607" s="37" t="s">
        <v>59</v>
      </c>
      <c r="C607" s="37" t="s">
        <v>113</v>
      </c>
      <c r="D607" s="58">
        <v>3</v>
      </c>
      <c r="E607" s="53">
        <f t="shared" si="470"/>
        <v>1</v>
      </c>
      <c r="F607" s="53">
        <f t="shared" si="471"/>
        <v>1</v>
      </c>
      <c r="G607" s="53">
        <f t="shared" si="472"/>
        <v>1</v>
      </c>
      <c r="H607" s="53">
        <f t="shared" si="473"/>
        <v>1</v>
      </c>
      <c r="I607" s="53">
        <f t="shared" si="474"/>
        <v>1</v>
      </c>
      <c r="J607" s="53">
        <f t="shared" si="475"/>
        <v>0</v>
      </c>
      <c r="K607" s="53">
        <f t="shared" si="476"/>
        <v>0</v>
      </c>
      <c r="L607" s="53">
        <f t="shared" si="477"/>
        <v>1</v>
      </c>
      <c r="M607" s="53">
        <f t="shared" si="478"/>
        <v>1</v>
      </c>
      <c r="N607" s="53">
        <f t="shared" si="479"/>
        <v>1</v>
      </c>
      <c r="O607" s="53">
        <f t="shared" si="480"/>
        <v>0</v>
      </c>
      <c r="P607" s="53">
        <f t="shared" si="481"/>
        <v>0</v>
      </c>
      <c r="Q607" s="53">
        <f t="shared" si="482"/>
        <v>0</v>
      </c>
      <c r="R607" s="53">
        <f t="shared" si="483"/>
        <v>1</v>
      </c>
      <c r="S607" s="53">
        <f t="shared" si="484"/>
        <v>0</v>
      </c>
      <c r="T607" s="53">
        <f t="shared" si="485"/>
        <v>1</v>
      </c>
      <c r="U607" s="53">
        <f t="shared" si="486"/>
        <v>1</v>
      </c>
      <c r="V607" s="53">
        <f t="shared" si="487"/>
        <v>1</v>
      </c>
      <c r="W607" s="53">
        <f t="shared" si="488"/>
        <v>1</v>
      </c>
      <c r="X607" s="53">
        <f t="shared" si="489"/>
        <v>1</v>
      </c>
      <c r="Y607" s="53">
        <f t="shared" si="490"/>
        <v>1</v>
      </c>
      <c r="Z607" s="53">
        <f t="shared" si="491"/>
        <v>1</v>
      </c>
      <c r="AA607" s="53">
        <f t="shared" si="492"/>
        <v>0</v>
      </c>
      <c r="AB607" s="53">
        <f t="shared" si="493"/>
        <v>1</v>
      </c>
      <c r="AC607" s="53">
        <f t="shared" si="494"/>
        <v>1</v>
      </c>
      <c r="AD607" s="53">
        <f t="shared" si="495"/>
        <v>1</v>
      </c>
      <c r="AE607" s="53">
        <f t="shared" si="496"/>
        <v>0</v>
      </c>
      <c r="AF607" s="53">
        <f t="shared" si="497"/>
        <v>1</v>
      </c>
      <c r="AG607" s="53">
        <f t="shared" si="498"/>
        <v>1</v>
      </c>
      <c r="AH607" s="53">
        <f t="shared" si="499"/>
        <v>1</v>
      </c>
      <c r="AI607" s="53">
        <f t="shared" si="500"/>
        <v>1</v>
      </c>
      <c r="AJ607" s="53">
        <f t="shared" si="501"/>
        <v>0</v>
      </c>
      <c r="AK607" s="53">
        <f t="shared" si="502"/>
        <v>0</v>
      </c>
      <c r="AL607" s="53">
        <f t="shared" si="503"/>
        <v>0</v>
      </c>
      <c r="AM607" s="53">
        <f t="shared" si="504"/>
        <v>1</v>
      </c>
      <c r="AN607" s="53">
        <f t="shared" si="505"/>
        <v>0</v>
      </c>
      <c r="AO607" s="53">
        <f t="shared" si="506"/>
        <v>1</v>
      </c>
      <c r="AP607" s="53">
        <f t="shared" si="507"/>
        <v>1</v>
      </c>
      <c r="AQ607" s="53">
        <f t="shared" si="508"/>
        <v>1</v>
      </c>
      <c r="AR607" s="53">
        <f t="shared" si="509"/>
        <v>1</v>
      </c>
      <c r="AS607" s="53"/>
    </row>
    <row r="608" spans="1:45" s="52" customFormat="1" ht="15" x14ac:dyDescent="0.25">
      <c r="A608" s="52">
        <v>77</v>
      </c>
      <c r="B608" s="37" t="s">
        <v>50</v>
      </c>
      <c r="C608" s="37" t="s">
        <v>114</v>
      </c>
      <c r="D608" s="58">
        <v>3</v>
      </c>
      <c r="E608" s="53">
        <f t="shared" si="470"/>
        <v>1</v>
      </c>
      <c r="F608" s="53">
        <f t="shared" si="471"/>
        <v>1</v>
      </c>
      <c r="G608" s="53">
        <f t="shared" si="472"/>
        <v>1</v>
      </c>
      <c r="H608" s="53">
        <f t="shared" si="473"/>
        <v>1</v>
      </c>
      <c r="I608" s="53">
        <f t="shared" si="474"/>
        <v>1</v>
      </c>
      <c r="J608" s="53">
        <f t="shared" si="475"/>
        <v>0</v>
      </c>
      <c r="K608" s="53">
        <f t="shared" si="476"/>
        <v>1</v>
      </c>
      <c r="L608" s="53">
        <f t="shared" si="477"/>
        <v>1</v>
      </c>
      <c r="M608" s="53">
        <f t="shared" si="478"/>
        <v>1</v>
      </c>
      <c r="N608" s="53">
        <f t="shared" si="479"/>
        <v>1</v>
      </c>
      <c r="O608" s="53">
        <f t="shared" si="480"/>
        <v>0</v>
      </c>
      <c r="P608" s="53">
        <f t="shared" si="481"/>
        <v>0</v>
      </c>
      <c r="Q608" s="53">
        <f t="shared" si="482"/>
        <v>1</v>
      </c>
      <c r="R608" s="53">
        <f t="shared" si="483"/>
        <v>1</v>
      </c>
      <c r="S608" s="53">
        <f t="shared" si="484"/>
        <v>1</v>
      </c>
      <c r="T608" s="53">
        <f t="shared" si="485"/>
        <v>1</v>
      </c>
      <c r="U608" s="53">
        <f t="shared" si="486"/>
        <v>1</v>
      </c>
      <c r="V608" s="53">
        <f t="shared" si="487"/>
        <v>1</v>
      </c>
      <c r="W608" s="53">
        <f t="shared" si="488"/>
        <v>1</v>
      </c>
      <c r="X608" s="53">
        <f t="shared" si="489"/>
        <v>1</v>
      </c>
      <c r="Y608" s="53">
        <f t="shared" si="490"/>
        <v>1</v>
      </c>
      <c r="Z608" s="53">
        <f t="shared" si="491"/>
        <v>1</v>
      </c>
      <c r="AA608" s="53">
        <f t="shared" si="492"/>
        <v>0</v>
      </c>
      <c r="AB608" s="53">
        <f t="shared" si="493"/>
        <v>1</v>
      </c>
      <c r="AC608" s="53">
        <f t="shared" si="494"/>
        <v>1</v>
      </c>
      <c r="AD608" s="53">
        <f t="shared" si="495"/>
        <v>1</v>
      </c>
      <c r="AE608" s="53">
        <f t="shared" si="496"/>
        <v>0</v>
      </c>
      <c r="AF608" s="53">
        <f t="shared" si="497"/>
        <v>1</v>
      </c>
      <c r="AG608" s="53">
        <f t="shared" si="498"/>
        <v>1</v>
      </c>
      <c r="AH608" s="53">
        <f t="shared" si="499"/>
        <v>1</v>
      </c>
      <c r="AI608" s="53">
        <f t="shared" si="500"/>
        <v>0</v>
      </c>
      <c r="AJ608" s="53">
        <f t="shared" si="501"/>
        <v>0</v>
      </c>
      <c r="AK608" s="53">
        <f t="shared" si="502"/>
        <v>0</v>
      </c>
      <c r="AL608" s="53">
        <f t="shared" si="503"/>
        <v>0</v>
      </c>
      <c r="AM608" s="53">
        <f t="shared" si="504"/>
        <v>1</v>
      </c>
      <c r="AN608" s="53">
        <f t="shared" si="505"/>
        <v>0</v>
      </c>
      <c r="AO608" s="53">
        <f t="shared" si="506"/>
        <v>1</v>
      </c>
      <c r="AP608" s="53">
        <f t="shared" si="507"/>
        <v>1</v>
      </c>
      <c r="AQ608" s="53">
        <f t="shared" si="508"/>
        <v>1</v>
      </c>
      <c r="AR608" s="53">
        <f t="shared" si="509"/>
        <v>1</v>
      </c>
      <c r="AS608" s="53"/>
    </row>
    <row r="609" spans="1:45" s="52" customFormat="1" ht="15" x14ac:dyDescent="0.25">
      <c r="A609" s="52">
        <v>78</v>
      </c>
      <c r="B609" s="37" t="s">
        <v>59</v>
      </c>
      <c r="C609" s="37" t="s">
        <v>115</v>
      </c>
      <c r="D609" s="58">
        <v>3</v>
      </c>
      <c r="E609" s="53">
        <f t="shared" si="470"/>
        <v>1</v>
      </c>
      <c r="F609" s="53">
        <f t="shared" si="471"/>
        <v>1</v>
      </c>
      <c r="G609" s="53">
        <f t="shared" si="472"/>
        <v>1</v>
      </c>
      <c r="H609" s="53">
        <f t="shared" si="473"/>
        <v>1</v>
      </c>
      <c r="I609" s="53">
        <f t="shared" si="474"/>
        <v>1</v>
      </c>
      <c r="J609" s="53">
        <f t="shared" si="475"/>
        <v>0</v>
      </c>
      <c r="K609" s="53">
        <f t="shared" si="476"/>
        <v>1</v>
      </c>
      <c r="L609" s="53">
        <f t="shared" si="477"/>
        <v>1</v>
      </c>
      <c r="M609" s="53">
        <f t="shared" si="478"/>
        <v>1</v>
      </c>
      <c r="N609" s="53">
        <f t="shared" si="479"/>
        <v>0</v>
      </c>
      <c r="O609" s="53">
        <f t="shared" si="480"/>
        <v>0</v>
      </c>
      <c r="P609" s="53">
        <f t="shared" si="481"/>
        <v>0</v>
      </c>
      <c r="Q609" s="53">
        <f t="shared" si="482"/>
        <v>1</v>
      </c>
      <c r="R609" s="53">
        <f t="shared" si="483"/>
        <v>1</v>
      </c>
      <c r="S609" s="53">
        <f t="shared" si="484"/>
        <v>1</v>
      </c>
      <c r="T609" s="53">
        <f t="shared" si="485"/>
        <v>1</v>
      </c>
      <c r="U609" s="53">
        <f t="shared" si="486"/>
        <v>1</v>
      </c>
      <c r="V609" s="53">
        <f t="shared" si="487"/>
        <v>1</v>
      </c>
      <c r="W609" s="53">
        <f t="shared" si="488"/>
        <v>1</v>
      </c>
      <c r="X609" s="53">
        <f t="shared" si="489"/>
        <v>1</v>
      </c>
      <c r="Y609" s="53">
        <f t="shared" si="490"/>
        <v>1</v>
      </c>
      <c r="Z609" s="53">
        <f t="shared" si="491"/>
        <v>0</v>
      </c>
      <c r="AA609" s="53">
        <f t="shared" si="492"/>
        <v>0</v>
      </c>
      <c r="AB609" s="53">
        <f t="shared" si="493"/>
        <v>1</v>
      </c>
      <c r="AC609" s="53">
        <f t="shared" si="494"/>
        <v>1</v>
      </c>
      <c r="AD609" s="53">
        <f t="shared" si="495"/>
        <v>1</v>
      </c>
      <c r="AE609" s="53">
        <f t="shared" si="496"/>
        <v>1</v>
      </c>
      <c r="AF609" s="53">
        <f t="shared" si="497"/>
        <v>1</v>
      </c>
      <c r="AG609" s="53">
        <f t="shared" si="498"/>
        <v>0</v>
      </c>
      <c r="AH609" s="53">
        <f t="shared" si="499"/>
        <v>1</v>
      </c>
      <c r="AI609" s="53">
        <f t="shared" si="500"/>
        <v>0</v>
      </c>
      <c r="AJ609" s="53">
        <f t="shared" si="501"/>
        <v>0</v>
      </c>
      <c r="AK609" s="53">
        <f t="shared" si="502"/>
        <v>0</v>
      </c>
      <c r="AL609" s="53">
        <f t="shared" si="503"/>
        <v>0</v>
      </c>
      <c r="AM609" s="53">
        <f t="shared" si="504"/>
        <v>1</v>
      </c>
      <c r="AN609" s="53">
        <f t="shared" si="505"/>
        <v>0</v>
      </c>
      <c r="AO609" s="53">
        <f t="shared" si="506"/>
        <v>1</v>
      </c>
      <c r="AP609" s="53">
        <f t="shared" si="507"/>
        <v>1</v>
      </c>
      <c r="AQ609" s="53">
        <f t="shared" si="508"/>
        <v>1</v>
      </c>
      <c r="AR609" s="53">
        <f t="shared" si="509"/>
        <v>1</v>
      </c>
      <c r="AS609" s="53"/>
    </row>
    <row r="610" spans="1:45" s="52" customFormat="1" ht="15" x14ac:dyDescent="0.25">
      <c r="A610" s="52">
        <v>79</v>
      </c>
      <c r="B610" s="37" t="s">
        <v>50</v>
      </c>
      <c r="C610" s="37" t="s">
        <v>116</v>
      </c>
      <c r="D610" s="58">
        <v>3</v>
      </c>
      <c r="E610" s="53">
        <f t="shared" si="470"/>
        <v>1</v>
      </c>
      <c r="F610" s="53">
        <f t="shared" si="471"/>
        <v>1</v>
      </c>
      <c r="G610" s="53">
        <f t="shared" si="472"/>
        <v>1</v>
      </c>
      <c r="H610" s="53">
        <f t="shared" si="473"/>
        <v>1</v>
      </c>
      <c r="I610" s="53">
        <f t="shared" si="474"/>
        <v>1</v>
      </c>
      <c r="J610" s="53">
        <f t="shared" si="475"/>
        <v>0</v>
      </c>
      <c r="K610" s="53">
        <f t="shared" si="476"/>
        <v>1</v>
      </c>
      <c r="L610" s="53">
        <f t="shared" si="477"/>
        <v>1</v>
      </c>
      <c r="M610" s="53">
        <f t="shared" si="478"/>
        <v>1</v>
      </c>
      <c r="N610" s="53">
        <f t="shared" si="479"/>
        <v>1</v>
      </c>
      <c r="O610" s="53">
        <f t="shared" si="480"/>
        <v>0</v>
      </c>
      <c r="P610" s="53">
        <f t="shared" si="481"/>
        <v>0</v>
      </c>
      <c r="Q610" s="53">
        <f t="shared" si="482"/>
        <v>1</v>
      </c>
      <c r="R610" s="53">
        <f t="shared" si="483"/>
        <v>1</v>
      </c>
      <c r="S610" s="53">
        <f t="shared" si="484"/>
        <v>1</v>
      </c>
      <c r="T610" s="53">
        <f t="shared" si="485"/>
        <v>1</v>
      </c>
      <c r="U610" s="53">
        <f t="shared" si="486"/>
        <v>1</v>
      </c>
      <c r="V610" s="53">
        <f t="shared" si="487"/>
        <v>1</v>
      </c>
      <c r="W610" s="53">
        <f t="shared" si="488"/>
        <v>1</v>
      </c>
      <c r="X610" s="53">
        <f t="shared" si="489"/>
        <v>1</v>
      </c>
      <c r="Y610" s="53">
        <f t="shared" si="490"/>
        <v>1</v>
      </c>
      <c r="Z610" s="53">
        <f t="shared" si="491"/>
        <v>1</v>
      </c>
      <c r="AA610" s="53">
        <f t="shared" si="492"/>
        <v>0</v>
      </c>
      <c r="AB610" s="53">
        <f t="shared" si="493"/>
        <v>1</v>
      </c>
      <c r="AC610" s="53">
        <f t="shared" si="494"/>
        <v>1</v>
      </c>
      <c r="AD610" s="53">
        <f t="shared" si="495"/>
        <v>1</v>
      </c>
      <c r="AE610" s="53">
        <f t="shared" si="496"/>
        <v>1</v>
      </c>
      <c r="AF610" s="53">
        <f t="shared" si="497"/>
        <v>1</v>
      </c>
      <c r="AG610" s="53">
        <f t="shared" si="498"/>
        <v>1</v>
      </c>
      <c r="AH610" s="53">
        <f t="shared" si="499"/>
        <v>1</v>
      </c>
      <c r="AI610" s="53">
        <f t="shared" si="500"/>
        <v>0</v>
      </c>
      <c r="AJ610" s="53">
        <f t="shared" si="501"/>
        <v>0</v>
      </c>
      <c r="AK610" s="53">
        <f t="shared" si="502"/>
        <v>0</v>
      </c>
      <c r="AL610" s="53">
        <f t="shared" si="503"/>
        <v>0</v>
      </c>
      <c r="AM610" s="53">
        <f t="shared" si="504"/>
        <v>1</v>
      </c>
      <c r="AN610" s="53">
        <f t="shared" si="505"/>
        <v>0</v>
      </c>
      <c r="AO610" s="53">
        <f t="shared" si="506"/>
        <v>1</v>
      </c>
      <c r="AP610" s="53">
        <f t="shared" si="507"/>
        <v>1</v>
      </c>
      <c r="AQ610" s="53">
        <f t="shared" si="508"/>
        <v>1</v>
      </c>
      <c r="AR610" s="53">
        <f t="shared" si="509"/>
        <v>0</v>
      </c>
      <c r="AS610" s="53"/>
    </row>
    <row r="611" spans="1:45" s="52" customFormat="1" ht="15" x14ac:dyDescent="0.25">
      <c r="A611" s="52">
        <v>80</v>
      </c>
      <c r="B611" s="37" t="s">
        <v>50</v>
      </c>
      <c r="C611" s="37" t="s">
        <v>117</v>
      </c>
      <c r="D611" s="58">
        <v>3</v>
      </c>
      <c r="E611" s="53">
        <f t="shared" si="470"/>
        <v>1</v>
      </c>
      <c r="F611" s="53">
        <f t="shared" si="471"/>
        <v>1</v>
      </c>
      <c r="G611" s="53">
        <f t="shared" si="472"/>
        <v>1</v>
      </c>
      <c r="H611" s="53">
        <f t="shared" si="473"/>
        <v>1</v>
      </c>
      <c r="I611" s="53">
        <f t="shared" si="474"/>
        <v>1</v>
      </c>
      <c r="J611" s="53">
        <f t="shared" si="475"/>
        <v>0</v>
      </c>
      <c r="K611" s="53">
        <f t="shared" si="476"/>
        <v>1</v>
      </c>
      <c r="L611" s="53">
        <f t="shared" si="477"/>
        <v>1</v>
      </c>
      <c r="M611" s="53">
        <f t="shared" si="478"/>
        <v>1</v>
      </c>
      <c r="N611" s="53">
        <f t="shared" si="479"/>
        <v>1</v>
      </c>
      <c r="O611" s="53">
        <f t="shared" si="480"/>
        <v>0</v>
      </c>
      <c r="P611" s="53">
        <f t="shared" si="481"/>
        <v>0</v>
      </c>
      <c r="Q611" s="53">
        <f t="shared" si="482"/>
        <v>1</v>
      </c>
      <c r="R611" s="53">
        <f t="shared" si="483"/>
        <v>1</v>
      </c>
      <c r="S611" s="53">
        <f t="shared" si="484"/>
        <v>1</v>
      </c>
      <c r="T611" s="53">
        <f t="shared" si="485"/>
        <v>1</v>
      </c>
      <c r="U611" s="53">
        <f t="shared" si="486"/>
        <v>1</v>
      </c>
      <c r="V611" s="53">
        <f t="shared" si="487"/>
        <v>1</v>
      </c>
      <c r="W611" s="53">
        <f t="shared" si="488"/>
        <v>1</v>
      </c>
      <c r="X611" s="53">
        <f t="shared" si="489"/>
        <v>1</v>
      </c>
      <c r="Y611" s="53">
        <f t="shared" si="490"/>
        <v>1</v>
      </c>
      <c r="Z611" s="53">
        <f t="shared" si="491"/>
        <v>0</v>
      </c>
      <c r="AA611" s="53">
        <f t="shared" si="492"/>
        <v>0</v>
      </c>
      <c r="AB611" s="53">
        <f t="shared" si="493"/>
        <v>1</v>
      </c>
      <c r="AC611" s="53">
        <f t="shared" si="494"/>
        <v>1</v>
      </c>
      <c r="AD611" s="53">
        <f t="shared" si="495"/>
        <v>1</v>
      </c>
      <c r="AE611" s="53">
        <f t="shared" si="496"/>
        <v>1</v>
      </c>
      <c r="AF611" s="53">
        <f t="shared" si="497"/>
        <v>1</v>
      </c>
      <c r="AG611" s="53">
        <f t="shared" si="498"/>
        <v>1</v>
      </c>
      <c r="AH611" s="53">
        <f t="shared" si="499"/>
        <v>1</v>
      </c>
      <c r="AI611" s="53">
        <f t="shared" si="500"/>
        <v>0</v>
      </c>
      <c r="AJ611" s="53">
        <f t="shared" si="501"/>
        <v>0</v>
      </c>
      <c r="AK611" s="53">
        <f t="shared" si="502"/>
        <v>0</v>
      </c>
      <c r="AL611" s="53">
        <f t="shared" si="503"/>
        <v>0</v>
      </c>
      <c r="AM611" s="53">
        <f t="shared" si="504"/>
        <v>1</v>
      </c>
      <c r="AN611" s="53">
        <f t="shared" si="505"/>
        <v>0</v>
      </c>
      <c r="AO611" s="53">
        <f t="shared" si="506"/>
        <v>1</v>
      </c>
      <c r="AP611" s="53">
        <f t="shared" si="507"/>
        <v>1</v>
      </c>
      <c r="AQ611" s="53">
        <f t="shared" si="508"/>
        <v>1</v>
      </c>
      <c r="AR611" s="53">
        <f t="shared" si="509"/>
        <v>1</v>
      </c>
      <c r="AS611" s="53"/>
    </row>
    <row r="612" spans="1:45" s="52" customFormat="1" ht="15" x14ac:dyDescent="0.25">
      <c r="A612" s="52">
        <v>81</v>
      </c>
      <c r="B612" s="37" t="s">
        <v>48</v>
      </c>
      <c r="C612" s="37" t="s">
        <v>118</v>
      </c>
      <c r="D612" s="58">
        <v>3</v>
      </c>
      <c r="E612" s="53">
        <f t="shared" si="470"/>
        <v>1</v>
      </c>
      <c r="F612" s="53">
        <f t="shared" si="471"/>
        <v>1</v>
      </c>
      <c r="G612" s="53">
        <f t="shared" si="472"/>
        <v>1</v>
      </c>
      <c r="H612" s="53">
        <f t="shared" si="473"/>
        <v>1</v>
      </c>
      <c r="I612" s="53">
        <f t="shared" si="474"/>
        <v>1</v>
      </c>
      <c r="J612" s="53">
        <f t="shared" si="475"/>
        <v>0</v>
      </c>
      <c r="K612" s="53">
        <f t="shared" si="476"/>
        <v>1</v>
      </c>
      <c r="L612" s="53">
        <f t="shared" si="477"/>
        <v>1</v>
      </c>
      <c r="M612" s="53">
        <f t="shared" si="478"/>
        <v>1</v>
      </c>
      <c r="N612" s="53">
        <f t="shared" si="479"/>
        <v>1</v>
      </c>
      <c r="O612" s="53">
        <f t="shared" si="480"/>
        <v>0</v>
      </c>
      <c r="P612" s="53">
        <f t="shared" si="481"/>
        <v>0</v>
      </c>
      <c r="Q612" s="53">
        <f t="shared" si="482"/>
        <v>1</v>
      </c>
      <c r="R612" s="53">
        <f t="shared" si="483"/>
        <v>1</v>
      </c>
      <c r="S612" s="53">
        <f t="shared" si="484"/>
        <v>1</v>
      </c>
      <c r="T612" s="53">
        <f t="shared" si="485"/>
        <v>1</v>
      </c>
      <c r="U612" s="53">
        <f t="shared" si="486"/>
        <v>1</v>
      </c>
      <c r="V612" s="53">
        <f t="shared" si="487"/>
        <v>1</v>
      </c>
      <c r="W612" s="53">
        <f t="shared" si="488"/>
        <v>1</v>
      </c>
      <c r="X612" s="53">
        <f t="shared" si="489"/>
        <v>1</v>
      </c>
      <c r="Y612" s="53">
        <f t="shared" si="490"/>
        <v>1</v>
      </c>
      <c r="Z612" s="53">
        <f t="shared" si="491"/>
        <v>1</v>
      </c>
      <c r="AA612" s="53">
        <f t="shared" si="492"/>
        <v>0</v>
      </c>
      <c r="AB612" s="53">
        <f t="shared" si="493"/>
        <v>1</v>
      </c>
      <c r="AC612" s="53">
        <f t="shared" si="494"/>
        <v>1</v>
      </c>
      <c r="AD612" s="53">
        <f t="shared" si="495"/>
        <v>1</v>
      </c>
      <c r="AE612" s="53">
        <f t="shared" si="496"/>
        <v>1</v>
      </c>
      <c r="AF612" s="53">
        <f t="shared" si="497"/>
        <v>1</v>
      </c>
      <c r="AG612" s="53">
        <f t="shared" si="498"/>
        <v>1</v>
      </c>
      <c r="AH612" s="53">
        <f t="shared" si="499"/>
        <v>1</v>
      </c>
      <c r="AI612" s="53">
        <f t="shared" si="500"/>
        <v>0</v>
      </c>
      <c r="AJ612" s="53">
        <f t="shared" si="501"/>
        <v>0</v>
      </c>
      <c r="AK612" s="53">
        <f t="shared" si="502"/>
        <v>0</v>
      </c>
      <c r="AL612" s="53">
        <f t="shared" si="503"/>
        <v>0</v>
      </c>
      <c r="AM612" s="53">
        <f t="shared" si="504"/>
        <v>1</v>
      </c>
      <c r="AN612" s="53">
        <f t="shared" si="505"/>
        <v>0</v>
      </c>
      <c r="AO612" s="53">
        <f t="shared" si="506"/>
        <v>1</v>
      </c>
      <c r="AP612" s="53">
        <f t="shared" si="507"/>
        <v>1</v>
      </c>
      <c r="AQ612" s="53">
        <f t="shared" si="508"/>
        <v>1</v>
      </c>
      <c r="AR612" s="53">
        <f t="shared" si="509"/>
        <v>1</v>
      </c>
      <c r="AS612" s="53"/>
    </row>
    <row r="613" spans="1:45" s="52" customFormat="1" ht="15" x14ac:dyDescent="0.25">
      <c r="A613" s="52">
        <v>82</v>
      </c>
      <c r="B613" s="37" t="s">
        <v>50</v>
      </c>
      <c r="C613" s="37" t="s">
        <v>119</v>
      </c>
      <c r="D613" s="58">
        <v>3</v>
      </c>
      <c r="E613" s="53">
        <f t="shared" si="470"/>
        <v>1</v>
      </c>
      <c r="F613" s="53">
        <f t="shared" si="471"/>
        <v>1</v>
      </c>
      <c r="G613" s="53">
        <f t="shared" si="472"/>
        <v>1</v>
      </c>
      <c r="H613" s="53">
        <f t="shared" si="473"/>
        <v>1</v>
      </c>
      <c r="I613" s="53">
        <f t="shared" si="474"/>
        <v>1</v>
      </c>
      <c r="J613" s="53">
        <f t="shared" si="475"/>
        <v>0</v>
      </c>
      <c r="K613" s="53">
        <f t="shared" si="476"/>
        <v>1</v>
      </c>
      <c r="L613" s="53">
        <f t="shared" si="477"/>
        <v>1</v>
      </c>
      <c r="M613" s="53">
        <f t="shared" si="478"/>
        <v>1</v>
      </c>
      <c r="N613" s="53">
        <f t="shared" si="479"/>
        <v>1</v>
      </c>
      <c r="O613" s="53">
        <f t="shared" si="480"/>
        <v>0</v>
      </c>
      <c r="P613" s="53">
        <f t="shared" si="481"/>
        <v>0</v>
      </c>
      <c r="Q613" s="53">
        <f t="shared" si="482"/>
        <v>1</v>
      </c>
      <c r="R613" s="53">
        <f t="shared" si="483"/>
        <v>1</v>
      </c>
      <c r="S613" s="53">
        <f t="shared" si="484"/>
        <v>1</v>
      </c>
      <c r="T613" s="53">
        <f t="shared" si="485"/>
        <v>1</v>
      </c>
      <c r="U613" s="53">
        <f t="shared" si="486"/>
        <v>1</v>
      </c>
      <c r="V613" s="53">
        <f t="shared" si="487"/>
        <v>1</v>
      </c>
      <c r="W613" s="53">
        <f t="shared" si="488"/>
        <v>1</v>
      </c>
      <c r="X613" s="53">
        <f t="shared" si="489"/>
        <v>1</v>
      </c>
      <c r="Y613" s="53">
        <f t="shared" si="490"/>
        <v>1</v>
      </c>
      <c r="Z613" s="53">
        <f t="shared" si="491"/>
        <v>1</v>
      </c>
      <c r="AA613" s="53">
        <f t="shared" si="492"/>
        <v>0</v>
      </c>
      <c r="AB613" s="53">
        <f t="shared" si="493"/>
        <v>1</v>
      </c>
      <c r="AC613" s="53">
        <f t="shared" si="494"/>
        <v>1</v>
      </c>
      <c r="AD613" s="53">
        <f t="shared" si="495"/>
        <v>1</v>
      </c>
      <c r="AE613" s="53">
        <f t="shared" si="496"/>
        <v>1</v>
      </c>
      <c r="AF613" s="53">
        <f t="shared" si="497"/>
        <v>1</v>
      </c>
      <c r="AG613" s="53">
        <f t="shared" si="498"/>
        <v>1</v>
      </c>
      <c r="AH613" s="53">
        <f t="shared" si="499"/>
        <v>1</v>
      </c>
      <c r="AI613" s="53">
        <f t="shared" si="500"/>
        <v>0</v>
      </c>
      <c r="AJ613" s="53">
        <f t="shared" si="501"/>
        <v>0</v>
      </c>
      <c r="AK613" s="53">
        <f t="shared" si="502"/>
        <v>0</v>
      </c>
      <c r="AL613" s="53">
        <f t="shared" si="503"/>
        <v>0</v>
      </c>
      <c r="AM613" s="53">
        <f t="shared" si="504"/>
        <v>1</v>
      </c>
      <c r="AN613" s="53">
        <f t="shared" si="505"/>
        <v>0</v>
      </c>
      <c r="AO613" s="53">
        <f t="shared" si="506"/>
        <v>1</v>
      </c>
      <c r="AP613" s="53">
        <f t="shared" si="507"/>
        <v>1</v>
      </c>
      <c r="AQ613" s="53">
        <f t="shared" si="508"/>
        <v>1</v>
      </c>
      <c r="AR613" s="53">
        <f t="shared" si="509"/>
        <v>1</v>
      </c>
      <c r="AS613" s="53"/>
    </row>
    <row r="614" spans="1:45" s="52" customFormat="1" ht="15" x14ac:dyDescent="0.25">
      <c r="A614" s="52">
        <v>83</v>
      </c>
      <c r="B614" s="37" t="s">
        <v>47</v>
      </c>
      <c r="C614" s="37" t="s">
        <v>120</v>
      </c>
      <c r="D614" s="58">
        <v>3</v>
      </c>
      <c r="E614" s="53">
        <f t="shared" si="470"/>
        <v>1</v>
      </c>
      <c r="F614" s="53">
        <f t="shared" si="471"/>
        <v>1</v>
      </c>
      <c r="G614" s="53">
        <f t="shared" si="472"/>
        <v>1</v>
      </c>
      <c r="H614" s="53">
        <f t="shared" si="473"/>
        <v>1</v>
      </c>
      <c r="I614" s="53">
        <f t="shared" si="474"/>
        <v>1</v>
      </c>
      <c r="J614" s="53">
        <f t="shared" si="475"/>
        <v>0</v>
      </c>
      <c r="K614" s="53">
        <f t="shared" si="476"/>
        <v>1</v>
      </c>
      <c r="L614" s="53">
        <f t="shared" si="477"/>
        <v>1</v>
      </c>
      <c r="M614" s="53">
        <f t="shared" si="478"/>
        <v>1</v>
      </c>
      <c r="N614" s="53">
        <f t="shared" si="479"/>
        <v>1</v>
      </c>
      <c r="O614" s="53">
        <f t="shared" si="480"/>
        <v>0</v>
      </c>
      <c r="P614" s="53">
        <f t="shared" si="481"/>
        <v>0</v>
      </c>
      <c r="Q614" s="53">
        <f t="shared" si="482"/>
        <v>1</v>
      </c>
      <c r="R614" s="53">
        <f t="shared" si="483"/>
        <v>1</v>
      </c>
      <c r="S614" s="53">
        <f t="shared" si="484"/>
        <v>1</v>
      </c>
      <c r="T614" s="53">
        <f t="shared" si="485"/>
        <v>1</v>
      </c>
      <c r="U614" s="53">
        <f t="shared" si="486"/>
        <v>1</v>
      </c>
      <c r="V614" s="53">
        <f t="shared" si="487"/>
        <v>1</v>
      </c>
      <c r="W614" s="53">
        <f t="shared" si="488"/>
        <v>1</v>
      </c>
      <c r="X614" s="53">
        <f t="shared" si="489"/>
        <v>1</v>
      </c>
      <c r="Y614" s="53">
        <f t="shared" si="490"/>
        <v>1</v>
      </c>
      <c r="Z614" s="53">
        <f t="shared" si="491"/>
        <v>1</v>
      </c>
      <c r="AA614" s="53">
        <f t="shared" si="492"/>
        <v>0</v>
      </c>
      <c r="AB614" s="53">
        <f t="shared" si="493"/>
        <v>1</v>
      </c>
      <c r="AC614" s="53">
        <f t="shared" si="494"/>
        <v>1</v>
      </c>
      <c r="AD614" s="53">
        <f t="shared" si="495"/>
        <v>1</v>
      </c>
      <c r="AE614" s="53">
        <f t="shared" si="496"/>
        <v>1</v>
      </c>
      <c r="AF614" s="53">
        <f t="shared" si="497"/>
        <v>1</v>
      </c>
      <c r="AG614" s="53">
        <f t="shared" si="498"/>
        <v>1</v>
      </c>
      <c r="AH614" s="53">
        <f t="shared" si="499"/>
        <v>1</v>
      </c>
      <c r="AI614" s="53">
        <f t="shared" si="500"/>
        <v>0</v>
      </c>
      <c r="AJ614" s="53">
        <f t="shared" si="501"/>
        <v>0</v>
      </c>
      <c r="AK614" s="53">
        <f t="shared" si="502"/>
        <v>0</v>
      </c>
      <c r="AL614" s="53">
        <f t="shared" si="503"/>
        <v>0</v>
      </c>
      <c r="AM614" s="53">
        <f t="shared" si="504"/>
        <v>1</v>
      </c>
      <c r="AN614" s="53">
        <f t="shared" si="505"/>
        <v>0</v>
      </c>
      <c r="AO614" s="53">
        <f t="shared" si="506"/>
        <v>1</v>
      </c>
      <c r="AP614" s="53">
        <f t="shared" si="507"/>
        <v>0</v>
      </c>
      <c r="AQ614" s="53">
        <f t="shared" si="508"/>
        <v>1</v>
      </c>
      <c r="AR614" s="53">
        <f t="shared" si="509"/>
        <v>1</v>
      </c>
      <c r="AS614" s="53"/>
    </row>
    <row r="615" spans="1:45" s="52" customFormat="1" ht="15" x14ac:dyDescent="0.25">
      <c r="A615" s="52">
        <v>84</v>
      </c>
      <c r="B615" s="37" t="s">
        <v>59</v>
      </c>
      <c r="C615" s="37" t="s">
        <v>121</v>
      </c>
      <c r="D615" s="58">
        <v>3</v>
      </c>
      <c r="E615" s="53">
        <f t="shared" si="470"/>
        <v>1</v>
      </c>
      <c r="F615" s="53">
        <f t="shared" si="471"/>
        <v>1</v>
      </c>
      <c r="G615" s="53">
        <f t="shared" si="472"/>
        <v>1</v>
      </c>
      <c r="H615" s="53">
        <f t="shared" si="473"/>
        <v>1</v>
      </c>
      <c r="I615" s="53">
        <f t="shared" si="474"/>
        <v>1</v>
      </c>
      <c r="J615" s="53">
        <f t="shared" si="475"/>
        <v>0</v>
      </c>
      <c r="K615" s="53">
        <f t="shared" si="476"/>
        <v>1</v>
      </c>
      <c r="L615" s="53">
        <f t="shared" si="477"/>
        <v>1</v>
      </c>
      <c r="M615" s="53">
        <f t="shared" si="478"/>
        <v>1</v>
      </c>
      <c r="N615" s="53">
        <f t="shared" si="479"/>
        <v>0</v>
      </c>
      <c r="O615" s="53">
        <f t="shared" si="480"/>
        <v>0</v>
      </c>
      <c r="P615" s="53">
        <f t="shared" si="481"/>
        <v>0</v>
      </c>
      <c r="Q615" s="53">
        <f t="shared" si="482"/>
        <v>1</v>
      </c>
      <c r="R615" s="53">
        <f t="shared" si="483"/>
        <v>0</v>
      </c>
      <c r="S615" s="53">
        <f t="shared" si="484"/>
        <v>1</v>
      </c>
      <c r="T615" s="53">
        <f t="shared" si="485"/>
        <v>1</v>
      </c>
      <c r="U615" s="53">
        <f t="shared" si="486"/>
        <v>1</v>
      </c>
      <c r="V615" s="53">
        <f t="shared" si="487"/>
        <v>1</v>
      </c>
      <c r="W615" s="53">
        <f t="shared" si="488"/>
        <v>1</v>
      </c>
      <c r="X615" s="53">
        <f t="shared" si="489"/>
        <v>1</v>
      </c>
      <c r="Y615" s="53">
        <f t="shared" si="490"/>
        <v>1</v>
      </c>
      <c r="Z615" s="53">
        <f t="shared" si="491"/>
        <v>1</v>
      </c>
      <c r="AA615" s="53">
        <f t="shared" si="492"/>
        <v>0</v>
      </c>
      <c r="AB615" s="53">
        <f t="shared" si="493"/>
        <v>1</v>
      </c>
      <c r="AC615" s="53">
        <f t="shared" si="494"/>
        <v>1</v>
      </c>
      <c r="AD615" s="53">
        <f t="shared" si="495"/>
        <v>1</v>
      </c>
      <c r="AE615" s="53">
        <f t="shared" si="496"/>
        <v>1</v>
      </c>
      <c r="AF615" s="53">
        <f t="shared" si="497"/>
        <v>0</v>
      </c>
      <c r="AG615" s="53">
        <f t="shared" si="498"/>
        <v>1</v>
      </c>
      <c r="AH615" s="53">
        <f t="shared" si="499"/>
        <v>1</v>
      </c>
      <c r="AI615" s="53">
        <f t="shared" si="500"/>
        <v>0</v>
      </c>
      <c r="AJ615" s="53">
        <f t="shared" si="501"/>
        <v>0</v>
      </c>
      <c r="AK615" s="53">
        <f t="shared" si="502"/>
        <v>0</v>
      </c>
      <c r="AL615" s="53">
        <f t="shared" si="503"/>
        <v>0</v>
      </c>
      <c r="AM615" s="53">
        <f t="shared" si="504"/>
        <v>1</v>
      </c>
      <c r="AN615" s="53">
        <f t="shared" si="505"/>
        <v>1</v>
      </c>
      <c r="AO615" s="53">
        <f t="shared" si="506"/>
        <v>1</v>
      </c>
      <c r="AP615" s="53">
        <f t="shared" si="507"/>
        <v>1</v>
      </c>
      <c r="AQ615" s="53">
        <f t="shared" si="508"/>
        <v>1</v>
      </c>
      <c r="AR615" s="53">
        <f t="shared" si="509"/>
        <v>1</v>
      </c>
      <c r="AS615" s="53"/>
    </row>
    <row r="616" spans="1:45" s="52" customFormat="1" ht="15" x14ac:dyDescent="0.25">
      <c r="A616" s="52">
        <v>85</v>
      </c>
      <c r="B616" s="37" t="s">
        <v>50</v>
      </c>
      <c r="C616" s="37" t="s">
        <v>122</v>
      </c>
      <c r="D616" s="58">
        <v>3</v>
      </c>
      <c r="E616" s="53">
        <f t="shared" si="470"/>
        <v>1</v>
      </c>
      <c r="F616" s="53">
        <f t="shared" si="471"/>
        <v>1</v>
      </c>
      <c r="G616" s="53">
        <f t="shared" si="472"/>
        <v>1</v>
      </c>
      <c r="H616" s="53">
        <f t="shared" si="473"/>
        <v>1</v>
      </c>
      <c r="I616" s="53">
        <f t="shared" si="474"/>
        <v>1</v>
      </c>
      <c r="J616" s="53">
        <f t="shared" si="475"/>
        <v>0</v>
      </c>
      <c r="K616" s="53">
        <f t="shared" si="476"/>
        <v>1</v>
      </c>
      <c r="L616" s="53">
        <f t="shared" si="477"/>
        <v>1</v>
      </c>
      <c r="M616" s="53">
        <f t="shared" si="478"/>
        <v>1</v>
      </c>
      <c r="N616" s="53">
        <f t="shared" si="479"/>
        <v>1</v>
      </c>
      <c r="O616" s="53">
        <f t="shared" si="480"/>
        <v>0</v>
      </c>
      <c r="P616" s="53">
        <f t="shared" si="481"/>
        <v>0</v>
      </c>
      <c r="Q616" s="53">
        <f t="shared" si="482"/>
        <v>1</v>
      </c>
      <c r="R616" s="53">
        <f t="shared" si="483"/>
        <v>1</v>
      </c>
      <c r="S616" s="53">
        <f t="shared" si="484"/>
        <v>1</v>
      </c>
      <c r="T616" s="53">
        <f t="shared" si="485"/>
        <v>1</v>
      </c>
      <c r="U616" s="53">
        <f t="shared" si="486"/>
        <v>1</v>
      </c>
      <c r="V616" s="53">
        <f t="shared" si="487"/>
        <v>1</v>
      </c>
      <c r="W616" s="53">
        <f t="shared" si="488"/>
        <v>0</v>
      </c>
      <c r="X616" s="53">
        <f t="shared" si="489"/>
        <v>1</v>
      </c>
      <c r="Y616" s="53">
        <f t="shared" si="490"/>
        <v>1</v>
      </c>
      <c r="Z616" s="53">
        <f t="shared" si="491"/>
        <v>1</v>
      </c>
      <c r="AA616" s="53">
        <f t="shared" si="492"/>
        <v>0</v>
      </c>
      <c r="AB616" s="53">
        <f t="shared" si="493"/>
        <v>1</v>
      </c>
      <c r="AC616" s="53">
        <f t="shared" si="494"/>
        <v>1</v>
      </c>
      <c r="AD616" s="53">
        <f t="shared" si="495"/>
        <v>1</v>
      </c>
      <c r="AE616" s="53">
        <f t="shared" si="496"/>
        <v>1</v>
      </c>
      <c r="AF616" s="53">
        <f t="shared" si="497"/>
        <v>1</v>
      </c>
      <c r="AG616" s="53">
        <f t="shared" si="498"/>
        <v>1</v>
      </c>
      <c r="AH616" s="53">
        <f t="shared" si="499"/>
        <v>1</v>
      </c>
      <c r="AI616" s="53">
        <f t="shared" si="500"/>
        <v>0</v>
      </c>
      <c r="AJ616" s="53">
        <f t="shared" si="501"/>
        <v>0</v>
      </c>
      <c r="AK616" s="53">
        <f t="shared" si="502"/>
        <v>0</v>
      </c>
      <c r="AL616" s="53">
        <f t="shared" si="503"/>
        <v>0</v>
      </c>
      <c r="AM616" s="53">
        <f t="shared" si="504"/>
        <v>1</v>
      </c>
      <c r="AN616" s="53">
        <f t="shared" si="505"/>
        <v>0</v>
      </c>
      <c r="AO616" s="53">
        <f t="shared" si="506"/>
        <v>1</v>
      </c>
      <c r="AP616" s="53">
        <f t="shared" si="507"/>
        <v>0</v>
      </c>
      <c r="AQ616" s="53">
        <f t="shared" si="508"/>
        <v>1</v>
      </c>
      <c r="AR616" s="53">
        <f t="shared" si="509"/>
        <v>0</v>
      </c>
      <c r="AS616" s="53"/>
    </row>
    <row r="617" spans="1:45" s="52" customFormat="1" ht="15" x14ac:dyDescent="0.25">
      <c r="A617" s="52">
        <v>86</v>
      </c>
      <c r="B617" s="37" t="s">
        <v>59</v>
      </c>
      <c r="C617" s="37" t="s">
        <v>123</v>
      </c>
      <c r="D617" s="58">
        <v>3</v>
      </c>
      <c r="E617" s="53">
        <f t="shared" si="470"/>
        <v>1</v>
      </c>
      <c r="F617" s="53">
        <f t="shared" si="471"/>
        <v>1</v>
      </c>
      <c r="G617" s="53">
        <f t="shared" si="472"/>
        <v>1</v>
      </c>
      <c r="H617" s="53">
        <f t="shared" si="473"/>
        <v>1</v>
      </c>
      <c r="I617" s="53">
        <f t="shared" si="474"/>
        <v>1</v>
      </c>
      <c r="J617" s="53">
        <f t="shared" si="475"/>
        <v>0</v>
      </c>
      <c r="K617" s="53">
        <f t="shared" si="476"/>
        <v>1</v>
      </c>
      <c r="L617" s="53">
        <f t="shared" si="477"/>
        <v>1</v>
      </c>
      <c r="M617" s="53">
        <f t="shared" si="478"/>
        <v>1</v>
      </c>
      <c r="N617" s="53">
        <f t="shared" si="479"/>
        <v>1</v>
      </c>
      <c r="O617" s="53">
        <f t="shared" si="480"/>
        <v>0</v>
      </c>
      <c r="P617" s="53">
        <f t="shared" si="481"/>
        <v>0</v>
      </c>
      <c r="Q617" s="53">
        <f t="shared" si="482"/>
        <v>0</v>
      </c>
      <c r="R617" s="53">
        <f t="shared" si="483"/>
        <v>1</v>
      </c>
      <c r="S617" s="53">
        <f t="shared" si="484"/>
        <v>1</v>
      </c>
      <c r="T617" s="53">
        <f t="shared" si="485"/>
        <v>1</v>
      </c>
      <c r="U617" s="53">
        <f t="shared" si="486"/>
        <v>1</v>
      </c>
      <c r="V617" s="53">
        <f t="shared" si="487"/>
        <v>1</v>
      </c>
      <c r="W617" s="53">
        <f t="shared" si="488"/>
        <v>1</v>
      </c>
      <c r="X617" s="53">
        <f t="shared" si="489"/>
        <v>1</v>
      </c>
      <c r="Y617" s="53">
        <f t="shared" si="490"/>
        <v>1</v>
      </c>
      <c r="Z617" s="53">
        <f t="shared" si="491"/>
        <v>1</v>
      </c>
      <c r="AA617" s="53">
        <f t="shared" si="492"/>
        <v>0</v>
      </c>
      <c r="AB617" s="53">
        <f t="shared" si="493"/>
        <v>1</v>
      </c>
      <c r="AC617" s="53">
        <f t="shared" si="494"/>
        <v>1</v>
      </c>
      <c r="AD617" s="53">
        <f t="shared" si="495"/>
        <v>1</v>
      </c>
      <c r="AE617" s="53">
        <f t="shared" si="496"/>
        <v>1</v>
      </c>
      <c r="AF617" s="53">
        <f t="shared" si="497"/>
        <v>1</v>
      </c>
      <c r="AG617" s="53">
        <f t="shared" si="498"/>
        <v>1</v>
      </c>
      <c r="AH617" s="53">
        <f t="shared" si="499"/>
        <v>1</v>
      </c>
      <c r="AI617" s="53">
        <f t="shared" si="500"/>
        <v>0</v>
      </c>
      <c r="AJ617" s="53">
        <f t="shared" si="501"/>
        <v>0</v>
      </c>
      <c r="AK617" s="53">
        <f t="shared" si="502"/>
        <v>0</v>
      </c>
      <c r="AL617" s="53">
        <f t="shared" si="503"/>
        <v>0</v>
      </c>
      <c r="AM617" s="53">
        <f t="shared" si="504"/>
        <v>1</v>
      </c>
      <c r="AN617" s="53">
        <f t="shared" si="505"/>
        <v>0</v>
      </c>
      <c r="AO617" s="53">
        <f t="shared" si="506"/>
        <v>1</v>
      </c>
      <c r="AP617" s="53">
        <f t="shared" si="507"/>
        <v>1</v>
      </c>
      <c r="AQ617" s="53">
        <f t="shared" si="508"/>
        <v>1</v>
      </c>
      <c r="AR617" s="53">
        <f t="shared" si="509"/>
        <v>1</v>
      </c>
      <c r="AS617" s="53"/>
    </row>
    <row r="618" spans="1:45" s="52" customFormat="1" ht="15" x14ac:dyDescent="0.25">
      <c r="A618" s="52">
        <v>87</v>
      </c>
      <c r="B618" s="37" t="s">
        <v>48</v>
      </c>
      <c r="C618" s="37" t="s">
        <v>124</v>
      </c>
      <c r="D618" s="58">
        <v>3</v>
      </c>
      <c r="E618" s="53">
        <f t="shared" si="470"/>
        <v>1</v>
      </c>
      <c r="F618" s="53">
        <f t="shared" si="471"/>
        <v>1</v>
      </c>
      <c r="G618" s="53">
        <f t="shared" si="472"/>
        <v>1</v>
      </c>
      <c r="H618" s="53">
        <f t="shared" si="473"/>
        <v>1</v>
      </c>
      <c r="I618" s="53">
        <f t="shared" si="474"/>
        <v>1</v>
      </c>
      <c r="J618" s="53">
        <f t="shared" si="475"/>
        <v>0</v>
      </c>
      <c r="K618" s="53">
        <f t="shared" si="476"/>
        <v>1</v>
      </c>
      <c r="L618" s="53">
        <f t="shared" si="477"/>
        <v>1</v>
      </c>
      <c r="M618" s="53">
        <f t="shared" si="478"/>
        <v>1</v>
      </c>
      <c r="N618" s="53">
        <f t="shared" si="479"/>
        <v>1</v>
      </c>
      <c r="O618" s="53">
        <f t="shared" si="480"/>
        <v>0</v>
      </c>
      <c r="P618" s="53">
        <f t="shared" si="481"/>
        <v>0</v>
      </c>
      <c r="Q618" s="53">
        <f t="shared" si="482"/>
        <v>1</v>
      </c>
      <c r="R618" s="53">
        <f t="shared" si="483"/>
        <v>1</v>
      </c>
      <c r="S618" s="53">
        <f t="shared" si="484"/>
        <v>1</v>
      </c>
      <c r="T618" s="53">
        <f t="shared" si="485"/>
        <v>1</v>
      </c>
      <c r="U618" s="53">
        <f t="shared" si="486"/>
        <v>1</v>
      </c>
      <c r="V618" s="53">
        <f t="shared" si="487"/>
        <v>1</v>
      </c>
      <c r="W618" s="53">
        <f t="shared" si="488"/>
        <v>1</v>
      </c>
      <c r="X618" s="53">
        <f t="shared" si="489"/>
        <v>1</v>
      </c>
      <c r="Y618" s="53">
        <f t="shared" si="490"/>
        <v>1</v>
      </c>
      <c r="Z618" s="53">
        <f t="shared" si="491"/>
        <v>1</v>
      </c>
      <c r="AA618" s="53">
        <f t="shared" si="492"/>
        <v>0</v>
      </c>
      <c r="AB618" s="53">
        <f t="shared" si="493"/>
        <v>1</v>
      </c>
      <c r="AC618" s="53">
        <f t="shared" si="494"/>
        <v>1</v>
      </c>
      <c r="AD618" s="53">
        <f t="shared" si="495"/>
        <v>1</v>
      </c>
      <c r="AE618" s="53">
        <f t="shared" si="496"/>
        <v>1</v>
      </c>
      <c r="AF618" s="53">
        <f t="shared" si="497"/>
        <v>1</v>
      </c>
      <c r="AG618" s="53">
        <f t="shared" si="498"/>
        <v>1</v>
      </c>
      <c r="AH618" s="53">
        <f t="shared" si="499"/>
        <v>1</v>
      </c>
      <c r="AI618" s="53">
        <f t="shared" si="500"/>
        <v>0</v>
      </c>
      <c r="AJ618" s="53">
        <f t="shared" si="501"/>
        <v>0</v>
      </c>
      <c r="AK618" s="53">
        <f t="shared" si="502"/>
        <v>0</v>
      </c>
      <c r="AL618" s="53">
        <f t="shared" si="503"/>
        <v>0</v>
      </c>
      <c r="AM618" s="53">
        <f t="shared" si="504"/>
        <v>1</v>
      </c>
      <c r="AN618" s="53">
        <f t="shared" si="505"/>
        <v>0</v>
      </c>
      <c r="AO618" s="53">
        <f t="shared" si="506"/>
        <v>1</v>
      </c>
      <c r="AP618" s="53">
        <f t="shared" si="507"/>
        <v>1</v>
      </c>
      <c r="AQ618" s="53">
        <f t="shared" si="508"/>
        <v>1</v>
      </c>
      <c r="AR618" s="53">
        <f t="shared" si="509"/>
        <v>1</v>
      </c>
      <c r="AS618" s="53"/>
    </row>
    <row r="619" spans="1:45" s="52" customFormat="1" ht="15" x14ac:dyDescent="0.25">
      <c r="A619" s="52">
        <v>88</v>
      </c>
      <c r="B619" s="37" t="s">
        <v>59</v>
      </c>
      <c r="C619" s="37" t="s">
        <v>125</v>
      </c>
      <c r="D619" s="58">
        <v>3</v>
      </c>
      <c r="E619" s="53">
        <f t="shared" si="470"/>
        <v>1</v>
      </c>
      <c r="F619" s="53">
        <f t="shared" si="471"/>
        <v>1</v>
      </c>
      <c r="G619" s="53">
        <f t="shared" si="472"/>
        <v>1</v>
      </c>
      <c r="H619" s="53">
        <f t="shared" si="473"/>
        <v>1</v>
      </c>
      <c r="I619" s="53">
        <f t="shared" si="474"/>
        <v>1</v>
      </c>
      <c r="J619" s="53">
        <f t="shared" si="475"/>
        <v>0</v>
      </c>
      <c r="K619" s="53">
        <f t="shared" si="476"/>
        <v>1</v>
      </c>
      <c r="L619" s="53">
        <f t="shared" si="477"/>
        <v>1</v>
      </c>
      <c r="M619" s="53">
        <f t="shared" si="478"/>
        <v>1</v>
      </c>
      <c r="N619" s="53">
        <f t="shared" si="479"/>
        <v>1</v>
      </c>
      <c r="O619" s="53">
        <f t="shared" si="480"/>
        <v>0</v>
      </c>
      <c r="P619" s="53">
        <f t="shared" si="481"/>
        <v>0</v>
      </c>
      <c r="Q619" s="53">
        <f t="shared" si="482"/>
        <v>1</v>
      </c>
      <c r="R619" s="53">
        <f t="shared" si="483"/>
        <v>1</v>
      </c>
      <c r="S619" s="53">
        <f t="shared" si="484"/>
        <v>1</v>
      </c>
      <c r="T619" s="53">
        <f t="shared" si="485"/>
        <v>1</v>
      </c>
      <c r="U619" s="53">
        <f t="shared" si="486"/>
        <v>1</v>
      </c>
      <c r="V619" s="53">
        <f t="shared" si="487"/>
        <v>1</v>
      </c>
      <c r="W619" s="53">
        <f t="shared" si="488"/>
        <v>1</v>
      </c>
      <c r="X619" s="53">
        <f t="shared" si="489"/>
        <v>1</v>
      </c>
      <c r="Y619" s="53">
        <f t="shared" si="490"/>
        <v>1</v>
      </c>
      <c r="Z619" s="53">
        <f t="shared" si="491"/>
        <v>1</v>
      </c>
      <c r="AA619" s="53">
        <f t="shared" si="492"/>
        <v>0</v>
      </c>
      <c r="AB619" s="53">
        <f t="shared" si="493"/>
        <v>1</v>
      </c>
      <c r="AC619" s="53">
        <f t="shared" si="494"/>
        <v>1</v>
      </c>
      <c r="AD619" s="53">
        <f t="shared" si="495"/>
        <v>1</v>
      </c>
      <c r="AE619" s="53">
        <f t="shared" si="496"/>
        <v>1</v>
      </c>
      <c r="AF619" s="53">
        <f t="shared" si="497"/>
        <v>1</v>
      </c>
      <c r="AG619" s="53">
        <f t="shared" si="498"/>
        <v>1</v>
      </c>
      <c r="AH619" s="53">
        <f t="shared" si="499"/>
        <v>1</v>
      </c>
      <c r="AI619" s="53">
        <f t="shared" si="500"/>
        <v>0</v>
      </c>
      <c r="AJ619" s="53">
        <f t="shared" si="501"/>
        <v>0</v>
      </c>
      <c r="AK619" s="53">
        <f t="shared" si="502"/>
        <v>0</v>
      </c>
      <c r="AL619" s="53">
        <f t="shared" si="503"/>
        <v>0</v>
      </c>
      <c r="AM619" s="53">
        <f t="shared" si="504"/>
        <v>1</v>
      </c>
      <c r="AN619" s="53">
        <f t="shared" si="505"/>
        <v>0</v>
      </c>
      <c r="AO619" s="53">
        <f t="shared" si="506"/>
        <v>1</v>
      </c>
      <c r="AP619" s="53">
        <f t="shared" si="507"/>
        <v>1</v>
      </c>
      <c r="AQ619" s="53">
        <f t="shared" si="508"/>
        <v>1</v>
      </c>
      <c r="AR619" s="53">
        <f t="shared" si="509"/>
        <v>1</v>
      </c>
      <c r="AS619" s="53"/>
    </row>
    <row r="620" spans="1:45" s="52" customFormat="1" ht="15" x14ac:dyDescent="0.25">
      <c r="A620" s="52">
        <v>89</v>
      </c>
      <c r="B620" s="37" t="s">
        <v>59</v>
      </c>
      <c r="C620" s="37" t="s">
        <v>126</v>
      </c>
      <c r="D620" s="58">
        <v>3</v>
      </c>
      <c r="E620" s="53">
        <f t="shared" si="470"/>
        <v>0</v>
      </c>
      <c r="F620" s="53">
        <f t="shared" si="471"/>
        <v>0</v>
      </c>
      <c r="G620" s="53">
        <f t="shared" si="472"/>
        <v>1</v>
      </c>
      <c r="H620" s="53">
        <f t="shared" si="473"/>
        <v>1</v>
      </c>
      <c r="I620" s="53">
        <f t="shared" si="474"/>
        <v>1</v>
      </c>
      <c r="J620" s="53">
        <f t="shared" si="475"/>
        <v>0</v>
      </c>
      <c r="K620" s="53">
        <f t="shared" si="476"/>
        <v>1</v>
      </c>
      <c r="L620" s="53">
        <f t="shared" si="477"/>
        <v>1</v>
      </c>
      <c r="M620" s="53">
        <f t="shared" si="478"/>
        <v>0</v>
      </c>
      <c r="N620" s="53">
        <f t="shared" si="479"/>
        <v>1</v>
      </c>
      <c r="O620" s="53">
        <f t="shared" si="480"/>
        <v>0</v>
      </c>
      <c r="P620" s="53">
        <f t="shared" si="481"/>
        <v>0</v>
      </c>
      <c r="Q620" s="53">
        <f t="shared" si="482"/>
        <v>0</v>
      </c>
      <c r="R620" s="53">
        <f t="shared" si="483"/>
        <v>1</v>
      </c>
      <c r="S620" s="53">
        <f t="shared" si="484"/>
        <v>1</v>
      </c>
      <c r="T620" s="53">
        <f t="shared" si="485"/>
        <v>1</v>
      </c>
      <c r="U620" s="53">
        <f t="shared" si="486"/>
        <v>1</v>
      </c>
      <c r="V620" s="53">
        <f t="shared" si="487"/>
        <v>1</v>
      </c>
      <c r="W620" s="53">
        <f t="shared" si="488"/>
        <v>1</v>
      </c>
      <c r="X620" s="53">
        <f t="shared" si="489"/>
        <v>1</v>
      </c>
      <c r="Y620" s="53">
        <f t="shared" si="490"/>
        <v>1</v>
      </c>
      <c r="Z620" s="53">
        <f t="shared" si="491"/>
        <v>1</v>
      </c>
      <c r="AA620" s="53">
        <f t="shared" si="492"/>
        <v>0</v>
      </c>
      <c r="AB620" s="53">
        <f t="shared" si="493"/>
        <v>1</v>
      </c>
      <c r="AC620" s="53">
        <f t="shared" si="494"/>
        <v>1</v>
      </c>
      <c r="AD620" s="53">
        <f t="shared" si="495"/>
        <v>1</v>
      </c>
      <c r="AE620" s="53">
        <f t="shared" si="496"/>
        <v>1</v>
      </c>
      <c r="AF620" s="53">
        <f t="shared" si="497"/>
        <v>0</v>
      </c>
      <c r="AG620" s="53">
        <f t="shared" si="498"/>
        <v>1</v>
      </c>
      <c r="AH620" s="53">
        <f t="shared" si="499"/>
        <v>1</v>
      </c>
      <c r="AI620" s="53">
        <f t="shared" si="500"/>
        <v>0</v>
      </c>
      <c r="AJ620" s="53">
        <f t="shared" si="501"/>
        <v>0</v>
      </c>
      <c r="AK620" s="53">
        <f t="shared" si="502"/>
        <v>0</v>
      </c>
      <c r="AL620" s="53">
        <f t="shared" si="503"/>
        <v>0</v>
      </c>
      <c r="AM620" s="53">
        <f t="shared" si="504"/>
        <v>1</v>
      </c>
      <c r="AN620" s="53">
        <f t="shared" si="505"/>
        <v>0</v>
      </c>
      <c r="AO620" s="53">
        <f t="shared" si="506"/>
        <v>1</v>
      </c>
      <c r="AP620" s="53">
        <f t="shared" si="507"/>
        <v>1</v>
      </c>
      <c r="AQ620" s="53">
        <f t="shared" si="508"/>
        <v>1</v>
      </c>
      <c r="AR620" s="53">
        <f t="shared" si="509"/>
        <v>1</v>
      </c>
      <c r="AS620" s="53"/>
    </row>
    <row r="621" spans="1:45" s="52" customFormat="1" ht="15" x14ac:dyDescent="0.25">
      <c r="A621" s="52">
        <v>90</v>
      </c>
      <c r="B621" s="37" t="s">
        <v>48</v>
      </c>
      <c r="C621" s="37" t="s">
        <v>127</v>
      </c>
      <c r="D621" s="58">
        <v>3</v>
      </c>
      <c r="E621" s="53">
        <f t="shared" si="470"/>
        <v>1</v>
      </c>
      <c r="F621" s="53">
        <f t="shared" si="471"/>
        <v>1</v>
      </c>
      <c r="G621" s="53">
        <f t="shared" si="472"/>
        <v>1</v>
      </c>
      <c r="H621" s="53">
        <f t="shared" si="473"/>
        <v>1</v>
      </c>
      <c r="I621" s="53">
        <f t="shared" si="474"/>
        <v>1</v>
      </c>
      <c r="J621" s="53">
        <f t="shared" si="475"/>
        <v>0</v>
      </c>
      <c r="K621" s="53">
        <f t="shared" si="476"/>
        <v>1</v>
      </c>
      <c r="L621" s="53">
        <f t="shared" si="477"/>
        <v>1</v>
      </c>
      <c r="M621" s="53">
        <f t="shared" si="478"/>
        <v>1</v>
      </c>
      <c r="N621" s="53">
        <f t="shared" si="479"/>
        <v>1</v>
      </c>
      <c r="O621" s="53">
        <f t="shared" si="480"/>
        <v>0</v>
      </c>
      <c r="P621" s="53">
        <f t="shared" si="481"/>
        <v>0</v>
      </c>
      <c r="Q621" s="53">
        <f t="shared" si="482"/>
        <v>1</v>
      </c>
      <c r="R621" s="53">
        <f t="shared" si="483"/>
        <v>1</v>
      </c>
      <c r="S621" s="53">
        <f t="shared" si="484"/>
        <v>1</v>
      </c>
      <c r="T621" s="53">
        <f t="shared" si="485"/>
        <v>1</v>
      </c>
      <c r="U621" s="53">
        <f t="shared" si="486"/>
        <v>1</v>
      </c>
      <c r="V621" s="53">
        <f t="shared" si="487"/>
        <v>1</v>
      </c>
      <c r="W621" s="53">
        <f t="shared" si="488"/>
        <v>1</v>
      </c>
      <c r="X621" s="53">
        <f t="shared" si="489"/>
        <v>1</v>
      </c>
      <c r="Y621" s="53">
        <f t="shared" si="490"/>
        <v>1</v>
      </c>
      <c r="Z621" s="53">
        <f t="shared" si="491"/>
        <v>1</v>
      </c>
      <c r="AA621" s="53">
        <f t="shared" si="492"/>
        <v>0</v>
      </c>
      <c r="AB621" s="53">
        <f t="shared" si="493"/>
        <v>1</v>
      </c>
      <c r="AC621" s="53">
        <f t="shared" si="494"/>
        <v>1</v>
      </c>
      <c r="AD621" s="53">
        <f t="shared" si="495"/>
        <v>1</v>
      </c>
      <c r="AE621" s="53">
        <f t="shared" si="496"/>
        <v>1</v>
      </c>
      <c r="AF621" s="53">
        <f t="shared" si="497"/>
        <v>1</v>
      </c>
      <c r="AG621" s="53">
        <f t="shared" si="498"/>
        <v>0</v>
      </c>
      <c r="AH621" s="53">
        <f t="shared" si="499"/>
        <v>1</v>
      </c>
      <c r="AI621" s="53">
        <f t="shared" si="500"/>
        <v>0</v>
      </c>
      <c r="AJ621" s="53">
        <f t="shared" si="501"/>
        <v>0</v>
      </c>
      <c r="AK621" s="53">
        <f t="shared" si="502"/>
        <v>0</v>
      </c>
      <c r="AL621" s="53">
        <f t="shared" si="503"/>
        <v>0</v>
      </c>
      <c r="AM621" s="53">
        <f t="shared" si="504"/>
        <v>1</v>
      </c>
      <c r="AN621" s="53">
        <f t="shared" si="505"/>
        <v>0</v>
      </c>
      <c r="AO621" s="53">
        <f t="shared" si="506"/>
        <v>1</v>
      </c>
      <c r="AP621" s="53">
        <f t="shared" si="507"/>
        <v>1</v>
      </c>
      <c r="AQ621" s="53">
        <f t="shared" si="508"/>
        <v>1</v>
      </c>
      <c r="AR621" s="53">
        <f t="shared" si="509"/>
        <v>1</v>
      </c>
      <c r="AS621" s="53"/>
    </row>
    <row r="622" spans="1:45" s="52" customFormat="1" ht="15" x14ac:dyDescent="0.25">
      <c r="A622" s="52">
        <v>91</v>
      </c>
      <c r="B622" s="37" t="s">
        <v>48</v>
      </c>
      <c r="C622" s="37" t="s">
        <v>128</v>
      </c>
      <c r="D622" s="58">
        <v>3</v>
      </c>
      <c r="E622" s="53">
        <f t="shared" si="470"/>
        <v>1</v>
      </c>
      <c r="F622" s="53">
        <f t="shared" si="471"/>
        <v>1</v>
      </c>
      <c r="G622" s="53">
        <f t="shared" si="472"/>
        <v>1</v>
      </c>
      <c r="H622" s="53">
        <f t="shared" si="473"/>
        <v>1</v>
      </c>
      <c r="I622" s="53">
        <f t="shared" si="474"/>
        <v>1</v>
      </c>
      <c r="J622" s="53">
        <f t="shared" si="475"/>
        <v>0</v>
      </c>
      <c r="K622" s="53">
        <f t="shared" si="476"/>
        <v>1</v>
      </c>
      <c r="L622" s="53">
        <f t="shared" si="477"/>
        <v>1</v>
      </c>
      <c r="M622" s="53">
        <f t="shared" si="478"/>
        <v>1</v>
      </c>
      <c r="N622" s="53">
        <f t="shared" si="479"/>
        <v>1</v>
      </c>
      <c r="O622" s="53">
        <f t="shared" si="480"/>
        <v>1</v>
      </c>
      <c r="P622" s="53">
        <f t="shared" si="481"/>
        <v>0</v>
      </c>
      <c r="Q622" s="53">
        <f t="shared" si="482"/>
        <v>1</v>
      </c>
      <c r="R622" s="53">
        <f t="shared" si="483"/>
        <v>1</v>
      </c>
      <c r="S622" s="53">
        <f t="shared" si="484"/>
        <v>1</v>
      </c>
      <c r="T622" s="53">
        <f t="shared" si="485"/>
        <v>1</v>
      </c>
      <c r="U622" s="53">
        <f t="shared" si="486"/>
        <v>1</v>
      </c>
      <c r="V622" s="53">
        <f t="shared" si="487"/>
        <v>1</v>
      </c>
      <c r="W622" s="53">
        <f t="shared" si="488"/>
        <v>1</v>
      </c>
      <c r="X622" s="53">
        <f t="shared" si="489"/>
        <v>1</v>
      </c>
      <c r="Y622" s="53">
        <f t="shared" si="490"/>
        <v>1</v>
      </c>
      <c r="Z622" s="53">
        <f t="shared" si="491"/>
        <v>1</v>
      </c>
      <c r="AA622" s="53">
        <f t="shared" si="492"/>
        <v>0</v>
      </c>
      <c r="AB622" s="53">
        <f t="shared" si="493"/>
        <v>1</v>
      </c>
      <c r="AC622" s="53">
        <f t="shared" si="494"/>
        <v>1</v>
      </c>
      <c r="AD622" s="53">
        <f t="shared" si="495"/>
        <v>1</v>
      </c>
      <c r="AE622" s="53">
        <f t="shared" si="496"/>
        <v>1</v>
      </c>
      <c r="AF622" s="53">
        <f t="shared" si="497"/>
        <v>1</v>
      </c>
      <c r="AG622" s="53">
        <f t="shared" si="498"/>
        <v>1</v>
      </c>
      <c r="AH622" s="53">
        <f t="shared" si="499"/>
        <v>1</v>
      </c>
      <c r="AI622" s="53">
        <f t="shared" si="500"/>
        <v>0</v>
      </c>
      <c r="AJ622" s="53">
        <f t="shared" si="501"/>
        <v>0</v>
      </c>
      <c r="AK622" s="53">
        <f t="shared" si="502"/>
        <v>0</v>
      </c>
      <c r="AL622" s="53">
        <f t="shared" si="503"/>
        <v>0</v>
      </c>
      <c r="AM622" s="53">
        <f t="shared" si="504"/>
        <v>1</v>
      </c>
      <c r="AN622" s="53">
        <f t="shared" si="505"/>
        <v>0</v>
      </c>
      <c r="AO622" s="53">
        <f t="shared" si="506"/>
        <v>1</v>
      </c>
      <c r="AP622" s="53">
        <f t="shared" si="507"/>
        <v>1</v>
      </c>
      <c r="AQ622" s="53">
        <f t="shared" si="508"/>
        <v>1</v>
      </c>
      <c r="AR622" s="53">
        <f t="shared" si="509"/>
        <v>1</v>
      </c>
      <c r="AS622" s="53"/>
    </row>
    <row r="623" spans="1:45" s="52" customFormat="1" ht="15" x14ac:dyDescent="0.25">
      <c r="A623" s="52">
        <v>92</v>
      </c>
      <c r="B623" s="37" t="s">
        <v>47</v>
      </c>
      <c r="C623" s="37" t="s">
        <v>129</v>
      </c>
      <c r="D623" s="58">
        <v>3</v>
      </c>
      <c r="E623" s="53">
        <f t="shared" si="470"/>
        <v>1</v>
      </c>
      <c r="F623" s="53">
        <f t="shared" si="471"/>
        <v>1</v>
      </c>
      <c r="G623" s="53">
        <f t="shared" si="472"/>
        <v>1</v>
      </c>
      <c r="H623" s="53">
        <f t="shared" si="473"/>
        <v>1</v>
      </c>
      <c r="I623" s="53">
        <f t="shared" si="474"/>
        <v>1</v>
      </c>
      <c r="J623" s="53">
        <f t="shared" si="475"/>
        <v>0</v>
      </c>
      <c r="K623" s="53">
        <f t="shared" si="476"/>
        <v>1</v>
      </c>
      <c r="L623" s="53">
        <f t="shared" si="477"/>
        <v>1</v>
      </c>
      <c r="M623" s="53">
        <f t="shared" si="478"/>
        <v>1</v>
      </c>
      <c r="N623" s="53">
        <f t="shared" si="479"/>
        <v>1</v>
      </c>
      <c r="O623" s="53">
        <f t="shared" si="480"/>
        <v>0</v>
      </c>
      <c r="P623" s="53">
        <f t="shared" si="481"/>
        <v>0</v>
      </c>
      <c r="Q623" s="53">
        <f t="shared" si="482"/>
        <v>1</v>
      </c>
      <c r="R623" s="53">
        <f t="shared" si="483"/>
        <v>1</v>
      </c>
      <c r="S623" s="53">
        <f t="shared" si="484"/>
        <v>1</v>
      </c>
      <c r="T623" s="53">
        <f t="shared" si="485"/>
        <v>0</v>
      </c>
      <c r="U623" s="53">
        <f t="shared" si="486"/>
        <v>0</v>
      </c>
      <c r="V623" s="53">
        <f t="shared" si="487"/>
        <v>1</v>
      </c>
      <c r="W623" s="53">
        <f t="shared" si="488"/>
        <v>1</v>
      </c>
      <c r="X623" s="53">
        <f t="shared" si="489"/>
        <v>1</v>
      </c>
      <c r="Y623" s="53">
        <f t="shared" si="490"/>
        <v>1</v>
      </c>
      <c r="Z623" s="53">
        <f t="shared" si="491"/>
        <v>1</v>
      </c>
      <c r="AA623" s="53">
        <f t="shared" si="492"/>
        <v>0</v>
      </c>
      <c r="AB623" s="53">
        <f t="shared" si="493"/>
        <v>1</v>
      </c>
      <c r="AC623" s="53">
        <f t="shared" si="494"/>
        <v>1</v>
      </c>
      <c r="AD623" s="53">
        <f t="shared" si="495"/>
        <v>1</v>
      </c>
      <c r="AE623" s="53">
        <f t="shared" si="496"/>
        <v>1</v>
      </c>
      <c r="AF623" s="53">
        <f t="shared" si="497"/>
        <v>1</v>
      </c>
      <c r="AG623" s="53">
        <f t="shared" si="498"/>
        <v>1</v>
      </c>
      <c r="AH623" s="53">
        <f t="shared" si="499"/>
        <v>1</v>
      </c>
      <c r="AI623" s="53">
        <f t="shared" si="500"/>
        <v>0</v>
      </c>
      <c r="AJ623" s="53">
        <f t="shared" si="501"/>
        <v>0</v>
      </c>
      <c r="AK623" s="53">
        <f t="shared" si="502"/>
        <v>0</v>
      </c>
      <c r="AL623" s="53">
        <f t="shared" si="503"/>
        <v>0</v>
      </c>
      <c r="AM623" s="53">
        <f t="shared" si="504"/>
        <v>1</v>
      </c>
      <c r="AN623" s="53">
        <f t="shared" si="505"/>
        <v>1</v>
      </c>
      <c r="AO623" s="53">
        <f t="shared" si="506"/>
        <v>1</v>
      </c>
      <c r="AP623" s="53">
        <f t="shared" si="507"/>
        <v>1</v>
      </c>
      <c r="AQ623" s="53">
        <f t="shared" si="508"/>
        <v>1</v>
      </c>
      <c r="AR623" s="53">
        <f t="shared" si="509"/>
        <v>1</v>
      </c>
      <c r="AS623" s="53"/>
    </row>
    <row r="624" spans="1:45" s="52" customFormat="1" ht="15" x14ac:dyDescent="0.25">
      <c r="A624" s="52">
        <v>93</v>
      </c>
      <c r="B624" s="37" t="s">
        <v>47</v>
      </c>
      <c r="C624" s="37" t="s">
        <v>130</v>
      </c>
      <c r="D624" s="58">
        <v>3</v>
      </c>
      <c r="E624" s="53">
        <f t="shared" si="470"/>
        <v>1</v>
      </c>
      <c r="F624" s="53">
        <f t="shared" si="471"/>
        <v>1</v>
      </c>
      <c r="G624" s="53">
        <f t="shared" si="472"/>
        <v>1</v>
      </c>
      <c r="H624" s="53">
        <f t="shared" si="473"/>
        <v>1</v>
      </c>
      <c r="I624" s="53">
        <f t="shared" si="474"/>
        <v>1</v>
      </c>
      <c r="J624" s="53">
        <f t="shared" si="475"/>
        <v>0</v>
      </c>
      <c r="K624" s="53">
        <f t="shared" si="476"/>
        <v>1</v>
      </c>
      <c r="L624" s="53">
        <f t="shared" si="477"/>
        <v>1</v>
      </c>
      <c r="M624" s="53">
        <f t="shared" si="478"/>
        <v>1</v>
      </c>
      <c r="N624" s="53">
        <f t="shared" si="479"/>
        <v>1</v>
      </c>
      <c r="O624" s="53">
        <f t="shared" si="480"/>
        <v>0</v>
      </c>
      <c r="P624" s="53">
        <f t="shared" si="481"/>
        <v>0</v>
      </c>
      <c r="Q624" s="53">
        <f t="shared" si="482"/>
        <v>0</v>
      </c>
      <c r="R624" s="53">
        <f t="shared" si="483"/>
        <v>1</v>
      </c>
      <c r="S624" s="53">
        <f t="shared" si="484"/>
        <v>1</v>
      </c>
      <c r="T624" s="53">
        <f t="shared" si="485"/>
        <v>1</v>
      </c>
      <c r="U624" s="53">
        <f t="shared" si="486"/>
        <v>1</v>
      </c>
      <c r="V624" s="53">
        <f t="shared" si="487"/>
        <v>1</v>
      </c>
      <c r="W624" s="53">
        <f t="shared" si="488"/>
        <v>1</v>
      </c>
      <c r="X624" s="53">
        <f t="shared" si="489"/>
        <v>1</v>
      </c>
      <c r="Y624" s="53">
        <f t="shared" si="490"/>
        <v>0</v>
      </c>
      <c r="Z624" s="53">
        <f t="shared" si="491"/>
        <v>1</v>
      </c>
      <c r="AA624" s="53">
        <f t="shared" si="492"/>
        <v>0</v>
      </c>
      <c r="AB624" s="53">
        <f t="shared" si="493"/>
        <v>1</v>
      </c>
      <c r="AC624" s="53">
        <f t="shared" si="494"/>
        <v>1</v>
      </c>
      <c r="AD624" s="53">
        <f t="shared" si="495"/>
        <v>1</v>
      </c>
      <c r="AE624" s="53">
        <f t="shared" si="496"/>
        <v>1</v>
      </c>
      <c r="AF624" s="53">
        <f t="shared" si="497"/>
        <v>1</v>
      </c>
      <c r="AG624" s="53">
        <f t="shared" si="498"/>
        <v>1</v>
      </c>
      <c r="AH624" s="53">
        <f t="shared" si="499"/>
        <v>1</v>
      </c>
      <c r="AI624" s="53">
        <f t="shared" si="500"/>
        <v>0</v>
      </c>
      <c r="AJ624" s="53">
        <f t="shared" si="501"/>
        <v>0</v>
      </c>
      <c r="AK624" s="53">
        <f t="shared" si="502"/>
        <v>0</v>
      </c>
      <c r="AL624" s="53">
        <f t="shared" si="503"/>
        <v>0</v>
      </c>
      <c r="AM624" s="53">
        <f t="shared" si="504"/>
        <v>1</v>
      </c>
      <c r="AN624" s="53">
        <f t="shared" si="505"/>
        <v>0</v>
      </c>
      <c r="AO624" s="53">
        <f t="shared" si="506"/>
        <v>1</v>
      </c>
      <c r="AP624" s="53">
        <f t="shared" si="507"/>
        <v>1</v>
      </c>
      <c r="AQ624" s="53">
        <f t="shared" si="508"/>
        <v>1</v>
      </c>
      <c r="AR624" s="53">
        <f t="shared" si="509"/>
        <v>1</v>
      </c>
      <c r="AS624" s="53"/>
    </row>
    <row r="625" spans="1:45" s="52" customFormat="1" ht="15" x14ac:dyDescent="0.25">
      <c r="A625" s="52">
        <v>94</v>
      </c>
      <c r="B625" s="37" t="s">
        <v>48</v>
      </c>
      <c r="C625" s="37" t="s">
        <v>131</v>
      </c>
      <c r="D625" s="58">
        <v>3</v>
      </c>
      <c r="E625" s="53">
        <f t="shared" si="470"/>
        <v>1</v>
      </c>
      <c r="F625" s="53">
        <f t="shared" si="471"/>
        <v>1</v>
      </c>
      <c r="G625" s="53">
        <f t="shared" si="472"/>
        <v>1</v>
      </c>
      <c r="H625" s="53">
        <f t="shared" si="473"/>
        <v>1</v>
      </c>
      <c r="I625" s="53">
        <f t="shared" si="474"/>
        <v>1</v>
      </c>
      <c r="J625" s="53">
        <f t="shared" si="475"/>
        <v>0</v>
      </c>
      <c r="K625" s="53">
        <f t="shared" si="476"/>
        <v>0</v>
      </c>
      <c r="L625" s="53">
        <f t="shared" si="477"/>
        <v>1</v>
      </c>
      <c r="M625" s="53">
        <f t="shared" si="478"/>
        <v>1</v>
      </c>
      <c r="N625" s="53">
        <f t="shared" si="479"/>
        <v>1</v>
      </c>
      <c r="O625" s="53">
        <f t="shared" si="480"/>
        <v>0</v>
      </c>
      <c r="P625" s="53">
        <f t="shared" si="481"/>
        <v>1</v>
      </c>
      <c r="Q625" s="53">
        <f t="shared" si="482"/>
        <v>1</v>
      </c>
      <c r="R625" s="53">
        <f t="shared" si="483"/>
        <v>1</v>
      </c>
      <c r="S625" s="53">
        <f t="shared" si="484"/>
        <v>1</v>
      </c>
      <c r="T625" s="53">
        <f t="shared" si="485"/>
        <v>1</v>
      </c>
      <c r="U625" s="53">
        <f t="shared" si="486"/>
        <v>1</v>
      </c>
      <c r="V625" s="53">
        <f t="shared" si="487"/>
        <v>1</v>
      </c>
      <c r="W625" s="53">
        <f t="shared" si="488"/>
        <v>1</v>
      </c>
      <c r="X625" s="53">
        <f t="shared" si="489"/>
        <v>1</v>
      </c>
      <c r="Y625" s="53">
        <f t="shared" si="490"/>
        <v>1</v>
      </c>
      <c r="Z625" s="53">
        <f t="shared" si="491"/>
        <v>1</v>
      </c>
      <c r="AA625" s="53">
        <f t="shared" si="492"/>
        <v>0</v>
      </c>
      <c r="AB625" s="53">
        <f t="shared" si="493"/>
        <v>1</v>
      </c>
      <c r="AC625" s="53">
        <f t="shared" si="494"/>
        <v>1</v>
      </c>
      <c r="AD625" s="53">
        <f t="shared" si="495"/>
        <v>1</v>
      </c>
      <c r="AE625" s="53">
        <f t="shared" si="496"/>
        <v>1</v>
      </c>
      <c r="AF625" s="53">
        <f t="shared" si="497"/>
        <v>1</v>
      </c>
      <c r="AG625" s="53">
        <f t="shared" si="498"/>
        <v>1</v>
      </c>
      <c r="AH625" s="53">
        <f t="shared" si="499"/>
        <v>1</v>
      </c>
      <c r="AI625" s="53">
        <f t="shared" si="500"/>
        <v>0</v>
      </c>
      <c r="AJ625" s="53">
        <f t="shared" si="501"/>
        <v>0</v>
      </c>
      <c r="AK625" s="53">
        <f t="shared" si="502"/>
        <v>1</v>
      </c>
      <c r="AL625" s="53">
        <f t="shared" si="503"/>
        <v>0</v>
      </c>
      <c r="AM625" s="53">
        <f t="shared" si="504"/>
        <v>1</v>
      </c>
      <c r="AN625" s="53">
        <f t="shared" si="505"/>
        <v>0</v>
      </c>
      <c r="AO625" s="53">
        <f t="shared" si="506"/>
        <v>1</v>
      </c>
      <c r="AP625" s="53">
        <f t="shared" si="507"/>
        <v>1</v>
      </c>
      <c r="AQ625" s="53">
        <f t="shared" si="508"/>
        <v>1</v>
      </c>
      <c r="AR625" s="53">
        <f t="shared" si="509"/>
        <v>1</v>
      </c>
      <c r="AS625" s="53"/>
    </row>
    <row r="626" spans="1:45" s="52" customFormat="1" ht="15" x14ac:dyDescent="0.25">
      <c r="A626" s="52">
        <v>95</v>
      </c>
      <c r="B626" s="37" t="s">
        <v>50</v>
      </c>
      <c r="C626" s="37" t="s">
        <v>132</v>
      </c>
      <c r="D626" s="58">
        <v>3</v>
      </c>
      <c r="E626" s="53">
        <f t="shared" si="470"/>
        <v>1</v>
      </c>
      <c r="F626" s="53">
        <f t="shared" si="471"/>
        <v>1</v>
      </c>
      <c r="G626" s="53">
        <f t="shared" si="472"/>
        <v>1</v>
      </c>
      <c r="H626" s="53">
        <f t="shared" si="473"/>
        <v>1</v>
      </c>
      <c r="I626" s="53">
        <f t="shared" si="474"/>
        <v>1</v>
      </c>
      <c r="J626" s="53">
        <f t="shared" si="475"/>
        <v>0</v>
      </c>
      <c r="K626" s="53">
        <f t="shared" si="476"/>
        <v>1</v>
      </c>
      <c r="L626" s="53">
        <f t="shared" si="477"/>
        <v>1</v>
      </c>
      <c r="M626" s="53">
        <f t="shared" si="478"/>
        <v>1</v>
      </c>
      <c r="N626" s="53">
        <f t="shared" si="479"/>
        <v>1</v>
      </c>
      <c r="O626" s="53">
        <f t="shared" si="480"/>
        <v>0</v>
      </c>
      <c r="P626" s="53">
        <f t="shared" si="481"/>
        <v>0</v>
      </c>
      <c r="Q626" s="53">
        <f t="shared" si="482"/>
        <v>1</v>
      </c>
      <c r="R626" s="53">
        <f t="shared" si="483"/>
        <v>1</v>
      </c>
      <c r="S626" s="53">
        <f t="shared" si="484"/>
        <v>1</v>
      </c>
      <c r="T626" s="53">
        <f t="shared" si="485"/>
        <v>1</v>
      </c>
      <c r="U626" s="53">
        <f t="shared" si="486"/>
        <v>1</v>
      </c>
      <c r="V626" s="53">
        <f t="shared" si="487"/>
        <v>1</v>
      </c>
      <c r="W626" s="53">
        <f t="shared" si="488"/>
        <v>0</v>
      </c>
      <c r="X626" s="53">
        <f t="shared" si="489"/>
        <v>1</v>
      </c>
      <c r="Y626" s="53">
        <f t="shared" si="490"/>
        <v>1</v>
      </c>
      <c r="Z626" s="53">
        <f t="shared" si="491"/>
        <v>1</v>
      </c>
      <c r="AA626" s="53">
        <f t="shared" si="492"/>
        <v>0</v>
      </c>
      <c r="AB626" s="53">
        <f t="shared" si="493"/>
        <v>1</v>
      </c>
      <c r="AC626" s="53">
        <f t="shared" si="494"/>
        <v>1</v>
      </c>
      <c r="AD626" s="53">
        <f t="shared" si="495"/>
        <v>1</v>
      </c>
      <c r="AE626" s="53">
        <f t="shared" si="496"/>
        <v>1</v>
      </c>
      <c r="AF626" s="53">
        <f t="shared" si="497"/>
        <v>1</v>
      </c>
      <c r="AG626" s="53">
        <f t="shared" si="498"/>
        <v>1</v>
      </c>
      <c r="AH626" s="53">
        <f t="shared" si="499"/>
        <v>1</v>
      </c>
      <c r="AI626" s="53">
        <f t="shared" si="500"/>
        <v>0</v>
      </c>
      <c r="AJ626" s="53">
        <f t="shared" si="501"/>
        <v>0</v>
      </c>
      <c r="AK626" s="53">
        <f t="shared" si="502"/>
        <v>0</v>
      </c>
      <c r="AL626" s="53">
        <f t="shared" si="503"/>
        <v>0</v>
      </c>
      <c r="AM626" s="53">
        <f t="shared" si="504"/>
        <v>1</v>
      </c>
      <c r="AN626" s="53">
        <f t="shared" si="505"/>
        <v>0</v>
      </c>
      <c r="AO626" s="53">
        <f t="shared" si="506"/>
        <v>1</v>
      </c>
      <c r="AP626" s="53">
        <f t="shared" si="507"/>
        <v>1</v>
      </c>
      <c r="AQ626" s="53">
        <f t="shared" si="508"/>
        <v>1</v>
      </c>
      <c r="AR626" s="53">
        <f t="shared" si="509"/>
        <v>1</v>
      </c>
      <c r="AS626" s="53"/>
    </row>
    <row r="627" spans="1:45" s="52" customFormat="1" ht="15" x14ac:dyDescent="0.25">
      <c r="A627" s="52">
        <v>96</v>
      </c>
      <c r="B627" s="37" t="s">
        <v>59</v>
      </c>
      <c r="C627" s="60" t="s">
        <v>133</v>
      </c>
      <c r="D627" s="58">
        <v>3</v>
      </c>
      <c r="E627" s="53">
        <f t="shared" si="470"/>
        <v>1</v>
      </c>
      <c r="F627" s="53">
        <f t="shared" si="471"/>
        <v>1</v>
      </c>
      <c r="G627" s="53">
        <f t="shared" si="472"/>
        <v>1</v>
      </c>
      <c r="H627" s="53">
        <f t="shared" si="473"/>
        <v>1</v>
      </c>
      <c r="I627" s="53">
        <f t="shared" si="474"/>
        <v>1</v>
      </c>
      <c r="J627" s="53">
        <f t="shared" si="475"/>
        <v>0</v>
      </c>
      <c r="K627" s="53">
        <f t="shared" si="476"/>
        <v>1</v>
      </c>
      <c r="L627" s="53">
        <f t="shared" si="477"/>
        <v>1</v>
      </c>
      <c r="M627" s="53">
        <f t="shared" si="478"/>
        <v>1</v>
      </c>
      <c r="N627" s="53">
        <f t="shared" si="479"/>
        <v>1</v>
      </c>
      <c r="O627" s="53">
        <f t="shared" si="480"/>
        <v>0</v>
      </c>
      <c r="P627" s="53">
        <f t="shared" si="481"/>
        <v>1</v>
      </c>
      <c r="Q627" s="53">
        <f t="shared" si="482"/>
        <v>1</v>
      </c>
      <c r="R627" s="53">
        <f t="shared" si="483"/>
        <v>1</v>
      </c>
      <c r="S627" s="53">
        <f t="shared" si="484"/>
        <v>1</v>
      </c>
      <c r="T627" s="53">
        <f t="shared" si="485"/>
        <v>1</v>
      </c>
      <c r="U627" s="53">
        <f t="shared" si="486"/>
        <v>1</v>
      </c>
      <c r="V627" s="53">
        <f t="shared" si="487"/>
        <v>1</v>
      </c>
      <c r="W627" s="53">
        <f t="shared" si="488"/>
        <v>1</v>
      </c>
      <c r="X627" s="53">
        <f t="shared" si="489"/>
        <v>1</v>
      </c>
      <c r="Y627" s="53">
        <f t="shared" si="490"/>
        <v>1</v>
      </c>
      <c r="Z627" s="53">
        <f t="shared" si="491"/>
        <v>1</v>
      </c>
      <c r="AA627" s="53">
        <f t="shared" si="492"/>
        <v>0</v>
      </c>
      <c r="AB627" s="53">
        <f t="shared" si="493"/>
        <v>1</v>
      </c>
      <c r="AC627" s="53">
        <f t="shared" si="494"/>
        <v>1</v>
      </c>
      <c r="AD627" s="53">
        <f t="shared" si="495"/>
        <v>1</v>
      </c>
      <c r="AE627" s="53">
        <f t="shared" si="496"/>
        <v>1</v>
      </c>
      <c r="AF627" s="53">
        <f t="shared" si="497"/>
        <v>1</v>
      </c>
      <c r="AG627" s="53">
        <f t="shared" si="498"/>
        <v>1</v>
      </c>
      <c r="AH627" s="53">
        <f t="shared" si="499"/>
        <v>1</v>
      </c>
      <c r="AI627" s="53">
        <f t="shared" si="500"/>
        <v>0</v>
      </c>
      <c r="AJ627" s="53">
        <f t="shared" si="501"/>
        <v>0</v>
      </c>
      <c r="AK627" s="53">
        <f t="shared" si="502"/>
        <v>0</v>
      </c>
      <c r="AL627" s="53">
        <f t="shared" si="503"/>
        <v>0</v>
      </c>
      <c r="AM627" s="53">
        <f t="shared" si="504"/>
        <v>1</v>
      </c>
      <c r="AN627" s="53">
        <f t="shared" si="505"/>
        <v>0</v>
      </c>
      <c r="AO627" s="53">
        <f t="shared" si="506"/>
        <v>0</v>
      </c>
      <c r="AP627" s="53">
        <f t="shared" si="507"/>
        <v>1</v>
      </c>
      <c r="AQ627" s="53">
        <f t="shared" si="508"/>
        <v>1</v>
      </c>
      <c r="AR627" s="53">
        <f t="shared" si="509"/>
        <v>1</v>
      </c>
      <c r="AS627" s="53"/>
    </row>
    <row r="628" spans="1:45" s="52" customFormat="1" ht="15" x14ac:dyDescent="0.25">
      <c r="A628" s="52">
        <v>97</v>
      </c>
      <c r="B628" s="37" t="s">
        <v>47</v>
      </c>
      <c r="C628" s="37" t="s">
        <v>134</v>
      </c>
      <c r="D628" s="58">
        <v>3</v>
      </c>
      <c r="E628" s="53">
        <f t="shared" si="470"/>
        <v>1</v>
      </c>
      <c r="F628" s="53">
        <f t="shared" si="471"/>
        <v>1</v>
      </c>
      <c r="G628" s="53">
        <f t="shared" si="472"/>
        <v>1</v>
      </c>
      <c r="H628" s="53">
        <f t="shared" si="473"/>
        <v>1</v>
      </c>
      <c r="I628" s="53">
        <f t="shared" si="474"/>
        <v>1</v>
      </c>
      <c r="J628" s="53">
        <f t="shared" si="475"/>
        <v>0</v>
      </c>
      <c r="K628" s="53">
        <f t="shared" si="476"/>
        <v>1</v>
      </c>
      <c r="L628" s="53">
        <f t="shared" si="477"/>
        <v>1</v>
      </c>
      <c r="M628" s="53">
        <f t="shared" si="478"/>
        <v>1</v>
      </c>
      <c r="N628" s="53">
        <f t="shared" si="479"/>
        <v>1</v>
      </c>
      <c r="O628" s="53">
        <f t="shared" si="480"/>
        <v>0</v>
      </c>
      <c r="P628" s="53">
        <f t="shared" si="481"/>
        <v>0</v>
      </c>
      <c r="Q628" s="53">
        <f t="shared" si="482"/>
        <v>1</v>
      </c>
      <c r="R628" s="53">
        <f t="shared" si="483"/>
        <v>1</v>
      </c>
      <c r="S628" s="53">
        <f t="shared" si="484"/>
        <v>1</v>
      </c>
      <c r="T628" s="53">
        <f t="shared" si="485"/>
        <v>1</v>
      </c>
      <c r="U628" s="53">
        <f t="shared" si="486"/>
        <v>1</v>
      </c>
      <c r="V628" s="53">
        <f t="shared" si="487"/>
        <v>1</v>
      </c>
      <c r="W628" s="53">
        <f t="shared" si="488"/>
        <v>1</v>
      </c>
      <c r="X628" s="53">
        <f t="shared" si="489"/>
        <v>1</v>
      </c>
      <c r="Y628" s="53">
        <f t="shared" si="490"/>
        <v>1</v>
      </c>
      <c r="Z628" s="53">
        <f t="shared" si="491"/>
        <v>1</v>
      </c>
      <c r="AA628" s="53">
        <f t="shared" si="492"/>
        <v>0</v>
      </c>
      <c r="AB628" s="53">
        <f t="shared" si="493"/>
        <v>1</v>
      </c>
      <c r="AC628" s="53">
        <f t="shared" si="494"/>
        <v>1</v>
      </c>
      <c r="AD628" s="53">
        <f t="shared" si="495"/>
        <v>1</v>
      </c>
      <c r="AE628" s="53">
        <f t="shared" si="496"/>
        <v>1</v>
      </c>
      <c r="AF628" s="53">
        <f t="shared" si="497"/>
        <v>1</v>
      </c>
      <c r="AG628" s="53">
        <f t="shared" si="498"/>
        <v>1</v>
      </c>
      <c r="AH628" s="53">
        <f t="shared" si="499"/>
        <v>1</v>
      </c>
      <c r="AI628" s="53">
        <f t="shared" si="500"/>
        <v>0</v>
      </c>
      <c r="AJ628" s="53">
        <f t="shared" si="501"/>
        <v>0</v>
      </c>
      <c r="AK628" s="53">
        <f t="shared" si="502"/>
        <v>0</v>
      </c>
      <c r="AL628" s="53">
        <f t="shared" si="503"/>
        <v>0</v>
      </c>
      <c r="AM628" s="53">
        <f t="shared" si="504"/>
        <v>1</v>
      </c>
      <c r="AN628" s="53">
        <f t="shared" si="505"/>
        <v>0</v>
      </c>
      <c r="AO628" s="53">
        <f t="shared" si="506"/>
        <v>1</v>
      </c>
      <c r="AP628" s="53">
        <f t="shared" si="507"/>
        <v>1</v>
      </c>
      <c r="AQ628" s="53">
        <f t="shared" si="508"/>
        <v>1</v>
      </c>
      <c r="AR628" s="53">
        <f t="shared" si="509"/>
        <v>1</v>
      </c>
      <c r="AS628" s="53"/>
    </row>
    <row r="629" spans="1:45" s="52" customFormat="1" ht="15" x14ac:dyDescent="0.25">
      <c r="A629" s="52">
        <v>98</v>
      </c>
      <c r="B629" s="37" t="s">
        <v>48</v>
      </c>
      <c r="C629" s="37" t="s">
        <v>135</v>
      </c>
      <c r="D629" s="58">
        <v>3</v>
      </c>
      <c r="E629" s="53">
        <f t="shared" si="470"/>
        <v>1</v>
      </c>
      <c r="F629" s="53">
        <f t="shared" si="471"/>
        <v>1</v>
      </c>
      <c r="G629" s="53">
        <f t="shared" si="472"/>
        <v>1</v>
      </c>
      <c r="H629" s="53">
        <f t="shared" si="473"/>
        <v>1</v>
      </c>
      <c r="I629" s="53">
        <f t="shared" si="474"/>
        <v>1</v>
      </c>
      <c r="J629" s="53">
        <f t="shared" si="475"/>
        <v>0</v>
      </c>
      <c r="K629" s="53">
        <f t="shared" si="476"/>
        <v>1</v>
      </c>
      <c r="L629" s="53">
        <f t="shared" si="477"/>
        <v>1</v>
      </c>
      <c r="M629" s="53">
        <f t="shared" si="478"/>
        <v>1</v>
      </c>
      <c r="N629" s="53">
        <f t="shared" si="479"/>
        <v>1</v>
      </c>
      <c r="O629" s="53">
        <f t="shared" si="480"/>
        <v>0</v>
      </c>
      <c r="P629" s="53">
        <f t="shared" si="481"/>
        <v>0</v>
      </c>
      <c r="Q629" s="53">
        <f t="shared" si="482"/>
        <v>1</v>
      </c>
      <c r="R629" s="53">
        <f t="shared" si="483"/>
        <v>1</v>
      </c>
      <c r="S629" s="53">
        <f t="shared" si="484"/>
        <v>1</v>
      </c>
      <c r="T629" s="53">
        <f t="shared" si="485"/>
        <v>1</v>
      </c>
      <c r="U629" s="53">
        <f t="shared" si="486"/>
        <v>1</v>
      </c>
      <c r="V629" s="53">
        <f t="shared" si="487"/>
        <v>1</v>
      </c>
      <c r="W629" s="53">
        <f t="shared" si="488"/>
        <v>1</v>
      </c>
      <c r="X629" s="53">
        <f t="shared" si="489"/>
        <v>1</v>
      </c>
      <c r="Y629" s="53">
        <f t="shared" si="490"/>
        <v>1</v>
      </c>
      <c r="Z629" s="53">
        <f t="shared" si="491"/>
        <v>1</v>
      </c>
      <c r="AA629" s="53">
        <f t="shared" si="492"/>
        <v>0</v>
      </c>
      <c r="AB629" s="53">
        <f t="shared" si="493"/>
        <v>1</v>
      </c>
      <c r="AC629" s="53">
        <f t="shared" si="494"/>
        <v>1</v>
      </c>
      <c r="AD629" s="53">
        <f t="shared" si="495"/>
        <v>1</v>
      </c>
      <c r="AE629" s="53">
        <f t="shared" si="496"/>
        <v>1</v>
      </c>
      <c r="AF629" s="53">
        <f t="shared" si="497"/>
        <v>1</v>
      </c>
      <c r="AG629" s="53">
        <f t="shared" si="498"/>
        <v>1</v>
      </c>
      <c r="AH629" s="53">
        <f t="shared" si="499"/>
        <v>1</v>
      </c>
      <c r="AI629" s="53">
        <f t="shared" si="500"/>
        <v>0</v>
      </c>
      <c r="AJ629" s="53">
        <f t="shared" si="501"/>
        <v>0</v>
      </c>
      <c r="AK629" s="53">
        <f t="shared" si="502"/>
        <v>0</v>
      </c>
      <c r="AL629" s="53">
        <f t="shared" si="503"/>
        <v>0</v>
      </c>
      <c r="AM629" s="53">
        <f t="shared" si="504"/>
        <v>1</v>
      </c>
      <c r="AN629" s="53">
        <f t="shared" si="505"/>
        <v>0</v>
      </c>
      <c r="AO629" s="53">
        <f t="shared" si="506"/>
        <v>1</v>
      </c>
      <c r="AP629" s="53">
        <f t="shared" si="507"/>
        <v>1</v>
      </c>
      <c r="AQ629" s="53">
        <f t="shared" si="508"/>
        <v>1</v>
      </c>
      <c r="AR629" s="53">
        <f t="shared" si="509"/>
        <v>1</v>
      </c>
      <c r="AS629" s="53"/>
    </row>
    <row r="630" spans="1:45" s="52" customFormat="1" ht="15" x14ac:dyDescent="0.25">
      <c r="A630" s="52">
        <v>99</v>
      </c>
      <c r="B630" s="37" t="s">
        <v>47</v>
      </c>
      <c r="C630" s="37" t="s">
        <v>136</v>
      </c>
      <c r="D630" s="58">
        <v>3</v>
      </c>
      <c r="E630" s="53">
        <f t="shared" si="470"/>
        <v>1</v>
      </c>
      <c r="F630" s="53">
        <f t="shared" si="471"/>
        <v>1</v>
      </c>
      <c r="G630" s="53">
        <f t="shared" si="472"/>
        <v>1</v>
      </c>
      <c r="H630" s="53">
        <f t="shared" si="473"/>
        <v>1</v>
      </c>
      <c r="I630" s="53">
        <f t="shared" si="474"/>
        <v>1</v>
      </c>
      <c r="J630" s="53">
        <f t="shared" si="475"/>
        <v>0</v>
      </c>
      <c r="K630" s="53">
        <f t="shared" si="476"/>
        <v>1</v>
      </c>
      <c r="L630" s="53">
        <f t="shared" si="477"/>
        <v>1</v>
      </c>
      <c r="M630" s="53">
        <f t="shared" si="478"/>
        <v>1</v>
      </c>
      <c r="N630" s="53">
        <f t="shared" si="479"/>
        <v>1</v>
      </c>
      <c r="O630" s="53">
        <f t="shared" si="480"/>
        <v>0</v>
      </c>
      <c r="P630" s="53">
        <f t="shared" si="481"/>
        <v>0</v>
      </c>
      <c r="Q630" s="53">
        <f t="shared" si="482"/>
        <v>1</v>
      </c>
      <c r="R630" s="53">
        <f t="shared" si="483"/>
        <v>1</v>
      </c>
      <c r="S630" s="53">
        <f t="shared" si="484"/>
        <v>1</v>
      </c>
      <c r="T630" s="53">
        <f t="shared" si="485"/>
        <v>1</v>
      </c>
      <c r="U630" s="53">
        <f t="shared" si="486"/>
        <v>1</v>
      </c>
      <c r="V630" s="53">
        <f t="shared" si="487"/>
        <v>1</v>
      </c>
      <c r="W630" s="53">
        <f t="shared" si="488"/>
        <v>1</v>
      </c>
      <c r="X630" s="53">
        <f t="shared" si="489"/>
        <v>1</v>
      </c>
      <c r="Y630" s="53">
        <f t="shared" si="490"/>
        <v>1</v>
      </c>
      <c r="Z630" s="53">
        <f t="shared" si="491"/>
        <v>1</v>
      </c>
      <c r="AA630" s="53">
        <f t="shared" si="492"/>
        <v>0</v>
      </c>
      <c r="AB630" s="53">
        <f t="shared" si="493"/>
        <v>1</v>
      </c>
      <c r="AC630" s="53">
        <f t="shared" si="494"/>
        <v>1</v>
      </c>
      <c r="AD630" s="53">
        <f t="shared" si="495"/>
        <v>1</v>
      </c>
      <c r="AE630" s="53">
        <f t="shared" si="496"/>
        <v>1</v>
      </c>
      <c r="AF630" s="53">
        <f t="shared" si="497"/>
        <v>1</v>
      </c>
      <c r="AG630" s="53">
        <f t="shared" si="498"/>
        <v>1</v>
      </c>
      <c r="AH630" s="53">
        <f t="shared" si="499"/>
        <v>1</v>
      </c>
      <c r="AI630" s="53">
        <f t="shared" si="500"/>
        <v>1</v>
      </c>
      <c r="AJ630" s="53">
        <f t="shared" si="501"/>
        <v>0</v>
      </c>
      <c r="AK630" s="53">
        <f t="shared" si="502"/>
        <v>0</v>
      </c>
      <c r="AL630" s="53">
        <f t="shared" si="503"/>
        <v>0</v>
      </c>
      <c r="AM630" s="53">
        <f t="shared" si="504"/>
        <v>1</v>
      </c>
      <c r="AN630" s="53">
        <f t="shared" si="505"/>
        <v>0</v>
      </c>
      <c r="AO630" s="53">
        <f t="shared" si="506"/>
        <v>1</v>
      </c>
      <c r="AP630" s="53">
        <f t="shared" si="507"/>
        <v>1</v>
      </c>
      <c r="AQ630" s="53">
        <f t="shared" si="508"/>
        <v>1</v>
      </c>
      <c r="AR630" s="53">
        <f t="shared" si="509"/>
        <v>1</v>
      </c>
      <c r="AS630" s="53"/>
    </row>
    <row r="631" spans="1:45" s="52" customFormat="1" ht="15" x14ac:dyDescent="0.25">
      <c r="A631" s="52">
        <v>100</v>
      </c>
      <c r="B631" s="37" t="s">
        <v>48</v>
      </c>
      <c r="C631" s="37" t="s">
        <v>137</v>
      </c>
      <c r="D631" s="58">
        <v>3</v>
      </c>
      <c r="E631" s="53">
        <f t="shared" si="470"/>
        <v>1</v>
      </c>
      <c r="F631" s="53">
        <f t="shared" si="471"/>
        <v>1</v>
      </c>
      <c r="G631" s="53">
        <f t="shared" si="472"/>
        <v>1</v>
      </c>
      <c r="H631" s="53">
        <f t="shared" si="473"/>
        <v>1</v>
      </c>
      <c r="I631" s="53">
        <f t="shared" si="474"/>
        <v>1</v>
      </c>
      <c r="J631" s="53">
        <f t="shared" si="475"/>
        <v>0</v>
      </c>
      <c r="K631" s="53">
        <f t="shared" si="476"/>
        <v>1</v>
      </c>
      <c r="L631" s="53">
        <f t="shared" si="477"/>
        <v>1</v>
      </c>
      <c r="M631" s="53">
        <f t="shared" si="478"/>
        <v>1</v>
      </c>
      <c r="N631" s="53">
        <f t="shared" si="479"/>
        <v>1</v>
      </c>
      <c r="O631" s="53">
        <f t="shared" si="480"/>
        <v>0</v>
      </c>
      <c r="P631" s="53">
        <f t="shared" si="481"/>
        <v>0</v>
      </c>
      <c r="Q631" s="53">
        <f t="shared" si="482"/>
        <v>1</v>
      </c>
      <c r="R631" s="53">
        <f t="shared" si="483"/>
        <v>1</v>
      </c>
      <c r="S631" s="53">
        <f t="shared" si="484"/>
        <v>1</v>
      </c>
      <c r="T631" s="53">
        <f t="shared" si="485"/>
        <v>1</v>
      </c>
      <c r="U631" s="53">
        <f t="shared" si="486"/>
        <v>1</v>
      </c>
      <c r="V631" s="53">
        <f t="shared" si="487"/>
        <v>1</v>
      </c>
      <c r="W631" s="53">
        <f t="shared" si="488"/>
        <v>1</v>
      </c>
      <c r="X631" s="53">
        <f t="shared" si="489"/>
        <v>1</v>
      </c>
      <c r="Y631" s="53">
        <f t="shared" si="490"/>
        <v>1</v>
      </c>
      <c r="Z631" s="53">
        <f t="shared" si="491"/>
        <v>1</v>
      </c>
      <c r="AA631" s="53">
        <f t="shared" si="492"/>
        <v>0</v>
      </c>
      <c r="AB631" s="53">
        <f t="shared" si="493"/>
        <v>1</v>
      </c>
      <c r="AC631" s="53">
        <f t="shared" si="494"/>
        <v>1</v>
      </c>
      <c r="AD631" s="53">
        <f t="shared" si="495"/>
        <v>1</v>
      </c>
      <c r="AE631" s="53">
        <f t="shared" si="496"/>
        <v>1</v>
      </c>
      <c r="AF631" s="53">
        <f t="shared" si="497"/>
        <v>1</v>
      </c>
      <c r="AG631" s="53">
        <f t="shared" si="498"/>
        <v>1</v>
      </c>
      <c r="AH631" s="53">
        <f t="shared" si="499"/>
        <v>1</v>
      </c>
      <c r="AI631" s="53">
        <f t="shared" si="500"/>
        <v>1</v>
      </c>
      <c r="AJ631" s="53">
        <f t="shared" si="501"/>
        <v>0</v>
      </c>
      <c r="AK631" s="53">
        <f t="shared" si="502"/>
        <v>0</v>
      </c>
      <c r="AL631" s="53">
        <f t="shared" si="503"/>
        <v>0</v>
      </c>
      <c r="AM631" s="53">
        <f t="shared" si="504"/>
        <v>1</v>
      </c>
      <c r="AN631" s="53">
        <f t="shared" si="505"/>
        <v>0</v>
      </c>
      <c r="AO631" s="53">
        <f t="shared" si="506"/>
        <v>1</v>
      </c>
      <c r="AP631" s="53">
        <f t="shared" si="507"/>
        <v>0</v>
      </c>
      <c r="AQ631" s="53">
        <f t="shared" si="508"/>
        <v>1</v>
      </c>
      <c r="AR631" s="53">
        <f t="shared" si="509"/>
        <v>0</v>
      </c>
      <c r="AS631" s="53"/>
    </row>
    <row r="632" spans="1:45" s="52" customFormat="1" ht="15" x14ac:dyDescent="0.25">
      <c r="A632" s="52">
        <v>101</v>
      </c>
      <c r="B632" s="37" t="s">
        <v>50</v>
      </c>
      <c r="C632" s="37" t="s">
        <v>138</v>
      </c>
      <c r="D632" s="58">
        <v>3</v>
      </c>
      <c r="E632" s="53">
        <f t="shared" si="470"/>
        <v>1</v>
      </c>
      <c r="F632" s="53">
        <f t="shared" si="471"/>
        <v>1</v>
      </c>
      <c r="G632" s="53">
        <f t="shared" si="472"/>
        <v>1</v>
      </c>
      <c r="H632" s="53">
        <f t="shared" si="473"/>
        <v>1</v>
      </c>
      <c r="I632" s="53">
        <f t="shared" si="474"/>
        <v>1</v>
      </c>
      <c r="J632" s="53">
        <f t="shared" si="475"/>
        <v>0</v>
      </c>
      <c r="K632" s="53">
        <f t="shared" si="476"/>
        <v>1</v>
      </c>
      <c r="L632" s="53">
        <f t="shared" si="477"/>
        <v>1</v>
      </c>
      <c r="M632" s="53">
        <f t="shared" si="478"/>
        <v>1</v>
      </c>
      <c r="N632" s="53">
        <f t="shared" si="479"/>
        <v>1</v>
      </c>
      <c r="O632" s="53">
        <f t="shared" si="480"/>
        <v>0</v>
      </c>
      <c r="P632" s="53">
        <f t="shared" si="481"/>
        <v>0</v>
      </c>
      <c r="Q632" s="53">
        <f t="shared" si="482"/>
        <v>1</v>
      </c>
      <c r="R632" s="53">
        <f t="shared" si="483"/>
        <v>1</v>
      </c>
      <c r="S632" s="53">
        <f t="shared" si="484"/>
        <v>1</v>
      </c>
      <c r="T632" s="53">
        <f t="shared" si="485"/>
        <v>1</v>
      </c>
      <c r="U632" s="53">
        <f t="shared" si="486"/>
        <v>1</v>
      </c>
      <c r="V632" s="53">
        <f t="shared" si="487"/>
        <v>1</v>
      </c>
      <c r="W632" s="53">
        <f t="shared" si="488"/>
        <v>0</v>
      </c>
      <c r="X632" s="53">
        <f t="shared" si="489"/>
        <v>1</v>
      </c>
      <c r="Y632" s="53">
        <f t="shared" si="490"/>
        <v>1</v>
      </c>
      <c r="Z632" s="53">
        <f t="shared" si="491"/>
        <v>1</v>
      </c>
      <c r="AA632" s="53">
        <f t="shared" si="492"/>
        <v>0</v>
      </c>
      <c r="AB632" s="53">
        <f t="shared" si="493"/>
        <v>1</v>
      </c>
      <c r="AC632" s="53">
        <f t="shared" si="494"/>
        <v>1</v>
      </c>
      <c r="AD632" s="53">
        <f t="shared" si="495"/>
        <v>1</v>
      </c>
      <c r="AE632" s="53">
        <f t="shared" si="496"/>
        <v>1</v>
      </c>
      <c r="AF632" s="53">
        <f t="shared" si="497"/>
        <v>1</v>
      </c>
      <c r="AG632" s="53">
        <f t="shared" si="498"/>
        <v>1</v>
      </c>
      <c r="AH632" s="53">
        <f t="shared" si="499"/>
        <v>1</v>
      </c>
      <c r="AI632" s="53">
        <f t="shared" si="500"/>
        <v>0</v>
      </c>
      <c r="AJ632" s="53">
        <f t="shared" si="501"/>
        <v>0</v>
      </c>
      <c r="AK632" s="53">
        <f t="shared" si="502"/>
        <v>0</v>
      </c>
      <c r="AL632" s="53">
        <f t="shared" si="503"/>
        <v>0</v>
      </c>
      <c r="AM632" s="53">
        <f t="shared" si="504"/>
        <v>1</v>
      </c>
      <c r="AN632" s="53">
        <f t="shared" si="505"/>
        <v>0</v>
      </c>
      <c r="AO632" s="53">
        <f t="shared" si="506"/>
        <v>1</v>
      </c>
      <c r="AP632" s="53">
        <f t="shared" si="507"/>
        <v>1</v>
      </c>
      <c r="AQ632" s="53">
        <f t="shared" si="508"/>
        <v>1</v>
      </c>
      <c r="AR632" s="53">
        <f t="shared" si="509"/>
        <v>1</v>
      </c>
      <c r="AS632" s="53"/>
    </row>
    <row r="633" spans="1:45" s="52" customFormat="1" ht="15" x14ac:dyDescent="0.25">
      <c r="A633" s="52">
        <v>102</v>
      </c>
      <c r="B633" s="37" t="s">
        <v>59</v>
      </c>
      <c r="C633" s="37" t="s">
        <v>139</v>
      </c>
      <c r="D633" s="58">
        <v>3</v>
      </c>
      <c r="E633" s="53">
        <f t="shared" si="470"/>
        <v>1</v>
      </c>
      <c r="F633" s="53">
        <f t="shared" si="471"/>
        <v>1</v>
      </c>
      <c r="G633" s="53">
        <f t="shared" si="472"/>
        <v>1</v>
      </c>
      <c r="H633" s="53">
        <f t="shared" si="473"/>
        <v>1</v>
      </c>
      <c r="I633" s="53">
        <f t="shared" si="474"/>
        <v>1</v>
      </c>
      <c r="J633" s="53">
        <f t="shared" si="475"/>
        <v>0</v>
      </c>
      <c r="K633" s="53">
        <f t="shared" si="476"/>
        <v>1</v>
      </c>
      <c r="L633" s="53">
        <f t="shared" si="477"/>
        <v>1</v>
      </c>
      <c r="M633" s="53">
        <f t="shared" si="478"/>
        <v>1</v>
      </c>
      <c r="N633" s="53">
        <f t="shared" si="479"/>
        <v>1</v>
      </c>
      <c r="O633" s="53">
        <f t="shared" si="480"/>
        <v>0</v>
      </c>
      <c r="P633" s="53">
        <f t="shared" si="481"/>
        <v>0</v>
      </c>
      <c r="Q633" s="53">
        <f t="shared" si="482"/>
        <v>1</v>
      </c>
      <c r="R633" s="53">
        <f t="shared" si="483"/>
        <v>1</v>
      </c>
      <c r="S633" s="53">
        <f t="shared" si="484"/>
        <v>1</v>
      </c>
      <c r="T633" s="53">
        <f t="shared" si="485"/>
        <v>1</v>
      </c>
      <c r="U633" s="53">
        <f t="shared" si="486"/>
        <v>1</v>
      </c>
      <c r="V633" s="53">
        <f t="shared" si="487"/>
        <v>1</v>
      </c>
      <c r="W633" s="53">
        <f t="shared" si="488"/>
        <v>1</v>
      </c>
      <c r="X633" s="53">
        <f t="shared" si="489"/>
        <v>1</v>
      </c>
      <c r="Y633" s="53">
        <f t="shared" si="490"/>
        <v>1</v>
      </c>
      <c r="Z633" s="53">
        <f t="shared" si="491"/>
        <v>1</v>
      </c>
      <c r="AA633" s="53">
        <f t="shared" si="492"/>
        <v>0</v>
      </c>
      <c r="AB633" s="53">
        <f t="shared" si="493"/>
        <v>1</v>
      </c>
      <c r="AC633" s="53">
        <f t="shared" si="494"/>
        <v>1</v>
      </c>
      <c r="AD633" s="53">
        <f t="shared" si="495"/>
        <v>1</v>
      </c>
      <c r="AE633" s="53">
        <f t="shared" si="496"/>
        <v>1</v>
      </c>
      <c r="AF633" s="53">
        <f t="shared" si="497"/>
        <v>1</v>
      </c>
      <c r="AG633" s="53">
        <f t="shared" si="498"/>
        <v>1</v>
      </c>
      <c r="AH633" s="53">
        <f t="shared" si="499"/>
        <v>1</v>
      </c>
      <c r="AI633" s="53">
        <f t="shared" si="500"/>
        <v>0</v>
      </c>
      <c r="AJ633" s="53">
        <f t="shared" si="501"/>
        <v>0</v>
      </c>
      <c r="AK633" s="53">
        <f t="shared" si="502"/>
        <v>0</v>
      </c>
      <c r="AL633" s="53">
        <f t="shared" si="503"/>
        <v>0</v>
      </c>
      <c r="AM633" s="53">
        <f t="shared" si="504"/>
        <v>1</v>
      </c>
      <c r="AN633" s="53">
        <f t="shared" si="505"/>
        <v>0</v>
      </c>
      <c r="AO633" s="53">
        <f t="shared" si="506"/>
        <v>1</v>
      </c>
      <c r="AP633" s="53">
        <f t="shared" si="507"/>
        <v>0</v>
      </c>
      <c r="AQ633" s="53">
        <f t="shared" si="508"/>
        <v>1</v>
      </c>
      <c r="AR633" s="53">
        <f t="shared" si="509"/>
        <v>1</v>
      </c>
      <c r="AS633" s="53"/>
    </row>
    <row r="634" spans="1:45" s="52" customFormat="1" ht="15" x14ac:dyDescent="0.25">
      <c r="A634" s="52">
        <v>103</v>
      </c>
      <c r="B634" s="37" t="s">
        <v>50</v>
      </c>
      <c r="C634" s="37" t="s">
        <v>140</v>
      </c>
      <c r="D634" s="58">
        <v>3</v>
      </c>
      <c r="E634" s="53">
        <f t="shared" si="470"/>
        <v>1</v>
      </c>
      <c r="F634" s="53">
        <f t="shared" si="471"/>
        <v>1</v>
      </c>
      <c r="G634" s="53">
        <f t="shared" si="472"/>
        <v>1</v>
      </c>
      <c r="H634" s="53">
        <f t="shared" si="473"/>
        <v>1</v>
      </c>
      <c r="I634" s="53">
        <f t="shared" si="474"/>
        <v>1</v>
      </c>
      <c r="J634" s="53">
        <f t="shared" si="475"/>
        <v>0</v>
      </c>
      <c r="K634" s="53">
        <f t="shared" si="476"/>
        <v>1</v>
      </c>
      <c r="L634" s="53">
        <f t="shared" si="477"/>
        <v>1</v>
      </c>
      <c r="M634" s="53">
        <f t="shared" si="478"/>
        <v>1</v>
      </c>
      <c r="N634" s="53">
        <f t="shared" si="479"/>
        <v>1</v>
      </c>
      <c r="O634" s="53">
        <f t="shared" si="480"/>
        <v>0</v>
      </c>
      <c r="P634" s="53">
        <f t="shared" si="481"/>
        <v>0</v>
      </c>
      <c r="Q634" s="53">
        <f t="shared" si="482"/>
        <v>0</v>
      </c>
      <c r="R634" s="53">
        <f t="shared" si="483"/>
        <v>1</v>
      </c>
      <c r="S634" s="53">
        <f t="shared" si="484"/>
        <v>1</v>
      </c>
      <c r="T634" s="53">
        <f t="shared" si="485"/>
        <v>1</v>
      </c>
      <c r="U634" s="53">
        <f t="shared" si="486"/>
        <v>1</v>
      </c>
      <c r="V634" s="53">
        <f t="shared" si="487"/>
        <v>1</v>
      </c>
      <c r="W634" s="53">
        <f t="shared" si="488"/>
        <v>1</v>
      </c>
      <c r="X634" s="53">
        <f t="shared" si="489"/>
        <v>1</v>
      </c>
      <c r="Y634" s="53">
        <f t="shared" si="490"/>
        <v>1</v>
      </c>
      <c r="Z634" s="53">
        <f t="shared" si="491"/>
        <v>1</v>
      </c>
      <c r="AA634" s="53">
        <f t="shared" si="492"/>
        <v>0</v>
      </c>
      <c r="AB634" s="53">
        <f t="shared" si="493"/>
        <v>1</v>
      </c>
      <c r="AC634" s="53">
        <f t="shared" si="494"/>
        <v>1</v>
      </c>
      <c r="AD634" s="53">
        <f t="shared" si="495"/>
        <v>1</v>
      </c>
      <c r="AE634" s="53">
        <f t="shared" si="496"/>
        <v>1</v>
      </c>
      <c r="AF634" s="53">
        <f t="shared" si="497"/>
        <v>1</v>
      </c>
      <c r="AG634" s="53">
        <f t="shared" si="498"/>
        <v>1</v>
      </c>
      <c r="AH634" s="53">
        <f t="shared" si="499"/>
        <v>1</v>
      </c>
      <c r="AI634" s="53">
        <f t="shared" si="500"/>
        <v>0</v>
      </c>
      <c r="AJ634" s="53">
        <f t="shared" si="501"/>
        <v>0</v>
      </c>
      <c r="AK634" s="53">
        <f t="shared" si="502"/>
        <v>0</v>
      </c>
      <c r="AL634" s="53">
        <f t="shared" si="503"/>
        <v>0</v>
      </c>
      <c r="AM634" s="53">
        <f t="shared" si="504"/>
        <v>1</v>
      </c>
      <c r="AN634" s="53">
        <f t="shared" si="505"/>
        <v>0</v>
      </c>
      <c r="AO634" s="53">
        <f t="shared" si="506"/>
        <v>1</v>
      </c>
      <c r="AP634" s="53">
        <f t="shared" si="507"/>
        <v>1</v>
      </c>
      <c r="AQ634" s="53">
        <f t="shared" si="508"/>
        <v>1</v>
      </c>
      <c r="AR634" s="53">
        <f t="shared" si="509"/>
        <v>1</v>
      </c>
      <c r="AS634" s="53"/>
    </row>
    <row r="635" spans="1:45" s="52" customFormat="1" ht="15" x14ac:dyDescent="0.25">
      <c r="A635" s="52">
        <v>104</v>
      </c>
      <c r="B635" s="37" t="s">
        <v>50</v>
      </c>
      <c r="C635" s="37" t="s">
        <v>118</v>
      </c>
      <c r="D635" s="58">
        <v>3</v>
      </c>
      <c r="E635" s="53">
        <f t="shared" si="470"/>
        <v>1</v>
      </c>
      <c r="F635" s="53">
        <f t="shared" si="471"/>
        <v>0</v>
      </c>
      <c r="G635" s="53">
        <f t="shared" si="472"/>
        <v>1</v>
      </c>
      <c r="H635" s="53">
        <f t="shared" si="473"/>
        <v>1</v>
      </c>
      <c r="I635" s="53">
        <f t="shared" si="474"/>
        <v>1</v>
      </c>
      <c r="J635" s="53">
        <f t="shared" si="475"/>
        <v>0</v>
      </c>
      <c r="K635" s="53">
        <f t="shared" si="476"/>
        <v>1</v>
      </c>
      <c r="L635" s="53">
        <f t="shared" si="477"/>
        <v>1</v>
      </c>
      <c r="M635" s="53">
        <f t="shared" si="478"/>
        <v>1</v>
      </c>
      <c r="N635" s="53">
        <f t="shared" si="479"/>
        <v>1</v>
      </c>
      <c r="O635" s="53">
        <f t="shared" si="480"/>
        <v>0</v>
      </c>
      <c r="P635" s="53">
        <f t="shared" si="481"/>
        <v>0</v>
      </c>
      <c r="Q635" s="53">
        <f t="shared" si="482"/>
        <v>0</v>
      </c>
      <c r="R635" s="53">
        <f t="shared" si="483"/>
        <v>1</v>
      </c>
      <c r="S635" s="53">
        <f t="shared" si="484"/>
        <v>1</v>
      </c>
      <c r="T635" s="53">
        <f t="shared" si="485"/>
        <v>1</v>
      </c>
      <c r="U635" s="53">
        <f t="shared" si="486"/>
        <v>1</v>
      </c>
      <c r="V635" s="53">
        <f t="shared" si="487"/>
        <v>1</v>
      </c>
      <c r="W635" s="53">
        <f t="shared" si="488"/>
        <v>1</v>
      </c>
      <c r="X635" s="53">
        <f t="shared" si="489"/>
        <v>1</v>
      </c>
      <c r="Y635" s="53">
        <f t="shared" si="490"/>
        <v>1</v>
      </c>
      <c r="Z635" s="53">
        <f t="shared" si="491"/>
        <v>1</v>
      </c>
      <c r="AA635" s="53">
        <f t="shared" si="492"/>
        <v>0</v>
      </c>
      <c r="AB635" s="53">
        <f t="shared" si="493"/>
        <v>1</v>
      </c>
      <c r="AC635" s="53">
        <f t="shared" si="494"/>
        <v>1</v>
      </c>
      <c r="AD635" s="53">
        <f t="shared" si="495"/>
        <v>1</v>
      </c>
      <c r="AE635" s="53">
        <f t="shared" si="496"/>
        <v>1</v>
      </c>
      <c r="AF635" s="53">
        <f t="shared" si="497"/>
        <v>1</v>
      </c>
      <c r="AG635" s="53">
        <f t="shared" si="498"/>
        <v>1</v>
      </c>
      <c r="AH635" s="53">
        <f t="shared" si="499"/>
        <v>1</v>
      </c>
      <c r="AI635" s="53">
        <f t="shared" si="500"/>
        <v>0</v>
      </c>
      <c r="AJ635" s="53">
        <f t="shared" si="501"/>
        <v>0</v>
      </c>
      <c r="AK635" s="53">
        <f t="shared" si="502"/>
        <v>0</v>
      </c>
      <c r="AL635" s="53">
        <f t="shared" si="503"/>
        <v>1</v>
      </c>
      <c r="AM635" s="53">
        <f t="shared" si="504"/>
        <v>1</v>
      </c>
      <c r="AN635" s="53">
        <f t="shared" si="505"/>
        <v>0</v>
      </c>
      <c r="AO635" s="53">
        <f t="shared" si="506"/>
        <v>1</v>
      </c>
      <c r="AP635" s="53">
        <f t="shared" si="507"/>
        <v>1</v>
      </c>
      <c r="AQ635" s="53">
        <f t="shared" si="508"/>
        <v>1</v>
      </c>
      <c r="AR635" s="53">
        <f t="shared" si="509"/>
        <v>1</v>
      </c>
      <c r="AS635" s="53"/>
    </row>
    <row r="636" spans="1:45" s="52" customFormat="1" ht="15" x14ac:dyDescent="0.25">
      <c r="A636" s="52">
        <v>105</v>
      </c>
      <c r="B636" s="37" t="s">
        <v>59</v>
      </c>
      <c r="C636" s="37" t="s">
        <v>141</v>
      </c>
      <c r="D636" s="58">
        <v>3</v>
      </c>
      <c r="E636" s="53">
        <f t="shared" si="470"/>
        <v>1</v>
      </c>
      <c r="F636" s="53">
        <f t="shared" si="471"/>
        <v>1</v>
      </c>
      <c r="G636" s="53">
        <f t="shared" si="472"/>
        <v>1</v>
      </c>
      <c r="H636" s="53">
        <f t="shared" si="473"/>
        <v>1</v>
      </c>
      <c r="I636" s="53">
        <f t="shared" si="474"/>
        <v>1</v>
      </c>
      <c r="J636" s="53">
        <f t="shared" si="475"/>
        <v>0</v>
      </c>
      <c r="K636" s="53">
        <f t="shared" si="476"/>
        <v>1</v>
      </c>
      <c r="L636" s="53">
        <f t="shared" si="477"/>
        <v>1</v>
      </c>
      <c r="M636" s="53">
        <f t="shared" si="478"/>
        <v>1</v>
      </c>
      <c r="N636" s="53">
        <f t="shared" si="479"/>
        <v>1</v>
      </c>
      <c r="O636" s="53">
        <f t="shared" si="480"/>
        <v>0</v>
      </c>
      <c r="P636" s="53">
        <f t="shared" si="481"/>
        <v>0</v>
      </c>
      <c r="Q636" s="53">
        <f t="shared" si="482"/>
        <v>0</v>
      </c>
      <c r="R636" s="53">
        <f t="shared" si="483"/>
        <v>1</v>
      </c>
      <c r="S636" s="53">
        <f t="shared" si="484"/>
        <v>1</v>
      </c>
      <c r="T636" s="53">
        <f t="shared" si="485"/>
        <v>1</v>
      </c>
      <c r="U636" s="53">
        <f t="shared" si="486"/>
        <v>1</v>
      </c>
      <c r="V636" s="53">
        <f t="shared" si="487"/>
        <v>1</v>
      </c>
      <c r="W636" s="53">
        <f t="shared" si="488"/>
        <v>1</v>
      </c>
      <c r="X636" s="53">
        <f t="shared" si="489"/>
        <v>1</v>
      </c>
      <c r="Y636" s="53">
        <f t="shared" si="490"/>
        <v>1</v>
      </c>
      <c r="Z636" s="53">
        <f t="shared" si="491"/>
        <v>1</v>
      </c>
      <c r="AA636" s="53">
        <f t="shared" si="492"/>
        <v>0</v>
      </c>
      <c r="AB636" s="53">
        <f t="shared" si="493"/>
        <v>1</v>
      </c>
      <c r="AC636" s="53">
        <f t="shared" si="494"/>
        <v>1</v>
      </c>
      <c r="AD636" s="53">
        <f t="shared" si="495"/>
        <v>1</v>
      </c>
      <c r="AE636" s="53">
        <f t="shared" si="496"/>
        <v>1</v>
      </c>
      <c r="AF636" s="53">
        <f t="shared" si="497"/>
        <v>1</v>
      </c>
      <c r="AG636" s="53">
        <f t="shared" si="498"/>
        <v>1</v>
      </c>
      <c r="AH636" s="53">
        <f t="shared" si="499"/>
        <v>1</v>
      </c>
      <c r="AI636" s="53">
        <f t="shared" si="500"/>
        <v>0</v>
      </c>
      <c r="AJ636" s="53">
        <f t="shared" si="501"/>
        <v>0</v>
      </c>
      <c r="AK636" s="53">
        <f t="shared" si="502"/>
        <v>0</v>
      </c>
      <c r="AL636" s="53">
        <f t="shared" si="503"/>
        <v>0</v>
      </c>
      <c r="AM636" s="53">
        <f t="shared" si="504"/>
        <v>1</v>
      </c>
      <c r="AN636" s="53">
        <f t="shared" si="505"/>
        <v>0</v>
      </c>
      <c r="AO636" s="53">
        <f t="shared" si="506"/>
        <v>1</v>
      </c>
      <c r="AP636" s="53">
        <f t="shared" si="507"/>
        <v>1</v>
      </c>
      <c r="AQ636" s="53">
        <f t="shared" si="508"/>
        <v>1</v>
      </c>
      <c r="AR636" s="53">
        <f t="shared" si="509"/>
        <v>1</v>
      </c>
      <c r="AS636" s="53"/>
    </row>
    <row r="637" spans="1:45" s="52" customFormat="1" ht="15" x14ac:dyDescent="0.25">
      <c r="A637" s="52">
        <v>106</v>
      </c>
      <c r="B637" s="37" t="s">
        <v>50</v>
      </c>
      <c r="C637" s="37" t="s">
        <v>142</v>
      </c>
      <c r="D637" s="58">
        <v>3</v>
      </c>
      <c r="E637" s="53">
        <f t="shared" si="470"/>
        <v>1</v>
      </c>
      <c r="F637" s="53">
        <f t="shared" si="471"/>
        <v>0</v>
      </c>
      <c r="G637" s="53">
        <f t="shared" si="472"/>
        <v>1</v>
      </c>
      <c r="H637" s="53">
        <f t="shared" si="473"/>
        <v>1</v>
      </c>
      <c r="I637" s="53">
        <f t="shared" si="474"/>
        <v>1</v>
      </c>
      <c r="J637" s="53">
        <f t="shared" si="475"/>
        <v>0</v>
      </c>
      <c r="K637" s="53">
        <f t="shared" si="476"/>
        <v>1</v>
      </c>
      <c r="L637" s="53">
        <f t="shared" si="477"/>
        <v>1</v>
      </c>
      <c r="M637" s="53">
        <f t="shared" si="478"/>
        <v>1</v>
      </c>
      <c r="N637" s="53">
        <f t="shared" si="479"/>
        <v>1</v>
      </c>
      <c r="O637" s="53">
        <f t="shared" si="480"/>
        <v>0</v>
      </c>
      <c r="P637" s="53">
        <f t="shared" si="481"/>
        <v>0</v>
      </c>
      <c r="Q637" s="53">
        <f t="shared" si="482"/>
        <v>1</v>
      </c>
      <c r="R637" s="53">
        <f t="shared" si="483"/>
        <v>1</v>
      </c>
      <c r="S637" s="53">
        <f t="shared" si="484"/>
        <v>1</v>
      </c>
      <c r="T637" s="53">
        <f t="shared" si="485"/>
        <v>1</v>
      </c>
      <c r="U637" s="53">
        <f t="shared" si="486"/>
        <v>1</v>
      </c>
      <c r="V637" s="53">
        <f t="shared" si="487"/>
        <v>1</v>
      </c>
      <c r="W637" s="53">
        <f t="shared" si="488"/>
        <v>1</v>
      </c>
      <c r="X637" s="53">
        <f t="shared" si="489"/>
        <v>1</v>
      </c>
      <c r="Y637" s="53">
        <f t="shared" si="490"/>
        <v>1</v>
      </c>
      <c r="Z637" s="53">
        <f t="shared" si="491"/>
        <v>1</v>
      </c>
      <c r="AA637" s="53">
        <f t="shared" si="492"/>
        <v>0</v>
      </c>
      <c r="AB637" s="53">
        <f t="shared" si="493"/>
        <v>1</v>
      </c>
      <c r="AC637" s="53">
        <f t="shared" si="494"/>
        <v>1</v>
      </c>
      <c r="AD637" s="53">
        <f t="shared" si="495"/>
        <v>1</v>
      </c>
      <c r="AE637" s="53">
        <f t="shared" si="496"/>
        <v>1</v>
      </c>
      <c r="AF637" s="53">
        <f t="shared" si="497"/>
        <v>1</v>
      </c>
      <c r="AG637" s="53">
        <f t="shared" si="498"/>
        <v>1</v>
      </c>
      <c r="AH637" s="53">
        <f t="shared" si="499"/>
        <v>1</v>
      </c>
      <c r="AI637" s="53">
        <f t="shared" si="500"/>
        <v>0</v>
      </c>
      <c r="AJ637" s="53">
        <f t="shared" si="501"/>
        <v>0</v>
      </c>
      <c r="AK637" s="53">
        <f t="shared" si="502"/>
        <v>0</v>
      </c>
      <c r="AL637" s="53">
        <f t="shared" si="503"/>
        <v>0</v>
      </c>
      <c r="AM637" s="53">
        <f t="shared" si="504"/>
        <v>1</v>
      </c>
      <c r="AN637" s="53">
        <f t="shared" si="505"/>
        <v>0</v>
      </c>
      <c r="AO637" s="53">
        <f t="shared" si="506"/>
        <v>1</v>
      </c>
      <c r="AP637" s="53">
        <f t="shared" si="507"/>
        <v>1</v>
      </c>
      <c r="AQ637" s="53">
        <f t="shared" si="508"/>
        <v>1</v>
      </c>
      <c r="AR637" s="53">
        <f t="shared" si="509"/>
        <v>1</v>
      </c>
      <c r="AS637" s="53"/>
    </row>
    <row r="638" spans="1:45" s="52" customFormat="1" ht="15" x14ac:dyDescent="0.25">
      <c r="A638" s="52">
        <v>107</v>
      </c>
      <c r="B638" s="37" t="s">
        <v>50</v>
      </c>
      <c r="C638" s="37" t="s">
        <v>143</v>
      </c>
      <c r="D638" s="58">
        <v>3</v>
      </c>
      <c r="E638" s="53">
        <f t="shared" si="470"/>
        <v>1</v>
      </c>
      <c r="F638" s="53">
        <f t="shared" si="471"/>
        <v>1</v>
      </c>
      <c r="G638" s="53">
        <f t="shared" si="472"/>
        <v>1</v>
      </c>
      <c r="H638" s="53">
        <f t="shared" si="473"/>
        <v>1</v>
      </c>
      <c r="I638" s="53">
        <f t="shared" si="474"/>
        <v>1</v>
      </c>
      <c r="J638" s="53">
        <f t="shared" si="475"/>
        <v>0</v>
      </c>
      <c r="K638" s="53">
        <f t="shared" si="476"/>
        <v>1</v>
      </c>
      <c r="L638" s="53">
        <f t="shared" si="477"/>
        <v>1</v>
      </c>
      <c r="M638" s="53">
        <f t="shared" si="478"/>
        <v>1</v>
      </c>
      <c r="N638" s="53">
        <f t="shared" si="479"/>
        <v>1</v>
      </c>
      <c r="O638" s="53">
        <f t="shared" si="480"/>
        <v>0</v>
      </c>
      <c r="P638" s="53">
        <f t="shared" si="481"/>
        <v>0</v>
      </c>
      <c r="Q638" s="53">
        <f t="shared" si="482"/>
        <v>1</v>
      </c>
      <c r="R638" s="53">
        <f t="shared" si="483"/>
        <v>1</v>
      </c>
      <c r="S638" s="53">
        <f t="shared" si="484"/>
        <v>1</v>
      </c>
      <c r="T638" s="53">
        <f t="shared" si="485"/>
        <v>1</v>
      </c>
      <c r="U638" s="53">
        <f t="shared" si="486"/>
        <v>1</v>
      </c>
      <c r="V638" s="53">
        <f t="shared" si="487"/>
        <v>1</v>
      </c>
      <c r="W638" s="53">
        <f t="shared" si="488"/>
        <v>1</v>
      </c>
      <c r="X638" s="53">
        <f t="shared" si="489"/>
        <v>1</v>
      </c>
      <c r="Y638" s="53">
        <f t="shared" si="490"/>
        <v>1</v>
      </c>
      <c r="Z638" s="53">
        <f t="shared" si="491"/>
        <v>1</v>
      </c>
      <c r="AA638" s="53">
        <f t="shared" si="492"/>
        <v>0</v>
      </c>
      <c r="AB638" s="53">
        <f t="shared" si="493"/>
        <v>1</v>
      </c>
      <c r="AC638" s="53">
        <f t="shared" si="494"/>
        <v>1</v>
      </c>
      <c r="AD638" s="53">
        <f t="shared" si="495"/>
        <v>1</v>
      </c>
      <c r="AE638" s="53">
        <f t="shared" si="496"/>
        <v>1</v>
      </c>
      <c r="AF638" s="53">
        <f t="shared" si="497"/>
        <v>1</v>
      </c>
      <c r="AG638" s="53">
        <f t="shared" si="498"/>
        <v>1</v>
      </c>
      <c r="AH638" s="53">
        <f t="shared" si="499"/>
        <v>1</v>
      </c>
      <c r="AI638" s="53">
        <f t="shared" si="500"/>
        <v>0</v>
      </c>
      <c r="AJ638" s="53">
        <f t="shared" si="501"/>
        <v>0</v>
      </c>
      <c r="AK638" s="53">
        <f t="shared" si="502"/>
        <v>0</v>
      </c>
      <c r="AL638" s="53">
        <f t="shared" si="503"/>
        <v>1</v>
      </c>
      <c r="AM638" s="53">
        <f t="shared" si="504"/>
        <v>1</v>
      </c>
      <c r="AN638" s="53">
        <f t="shared" si="505"/>
        <v>0</v>
      </c>
      <c r="AO638" s="53">
        <f t="shared" si="506"/>
        <v>1</v>
      </c>
      <c r="AP638" s="53">
        <f t="shared" si="507"/>
        <v>1</v>
      </c>
      <c r="AQ638" s="53">
        <f t="shared" si="508"/>
        <v>1</v>
      </c>
      <c r="AR638" s="53">
        <f t="shared" si="509"/>
        <v>1</v>
      </c>
      <c r="AS638" s="53"/>
    </row>
    <row r="639" spans="1:45" s="52" customFormat="1" ht="15" x14ac:dyDescent="0.25">
      <c r="A639" s="52">
        <v>108</v>
      </c>
      <c r="B639" s="37" t="s">
        <v>47</v>
      </c>
      <c r="C639" s="37" t="s">
        <v>144</v>
      </c>
      <c r="D639" s="58">
        <v>3</v>
      </c>
      <c r="E639" s="53">
        <f t="shared" si="470"/>
        <v>1</v>
      </c>
      <c r="F639" s="53">
        <f t="shared" si="471"/>
        <v>1</v>
      </c>
      <c r="G639" s="53">
        <f t="shared" si="472"/>
        <v>1</v>
      </c>
      <c r="H639" s="53">
        <f t="shared" si="473"/>
        <v>1</v>
      </c>
      <c r="I639" s="53">
        <f t="shared" si="474"/>
        <v>1</v>
      </c>
      <c r="J639" s="53">
        <f t="shared" si="475"/>
        <v>0</v>
      </c>
      <c r="K639" s="53">
        <f t="shared" si="476"/>
        <v>1</v>
      </c>
      <c r="L639" s="53">
        <f t="shared" si="477"/>
        <v>1</v>
      </c>
      <c r="M639" s="53">
        <f t="shared" si="478"/>
        <v>1</v>
      </c>
      <c r="N639" s="53">
        <f t="shared" si="479"/>
        <v>1</v>
      </c>
      <c r="O639" s="53">
        <f t="shared" si="480"/>
        <v>0</v>
      </c>
      <c r="P639" s="53">
        <f t="shared" si="481"/>
        <v>0</v>
      </c>
      <c r="Q639" s="53">
        <f t="shared" si="482"/>
        <v>1</v>
      </c>
      <c r="R639" s="53">
        <f t="shared" si="483"/>
        <v>1</v>
      </c>
      <c r="S639" s="53">
        <f t="shared" si="484"/>
        <v>1</v>
      </c>
      <c r="T639" s="53">
        <f t="shared" si="485"/>
        <v>1</v>
      </c>
      <c r="U639" s="53">
        <f t="shared" si="486"/>
        <v>1</v>
      </c>
      <c r="V639" s="53">
        <f t="shared" si="487"/>
        <v>1</v>
      </c>
      <c r="W639" s="53">
        <f t="shared" si="488"/>
        <v>1</v>
      </c>
      <c r="X639" s="53">
        <f t="shared" si="489"/>
        <v>1</v>
      </c>
      <c r="Y639" s="53">
        <f t="shared" si="490"/>
        <v>1</v>
      </c>
      <c r="Z639" s="53">
        <f t="shared" si="491"/>
        <v>1</v>
      </c>
      <c r="AA639" s="53">
        <f t="shared" si="492"/>
        <v>0</v>
      </c>
      <c r="AB639" s="53">
        <f t="shared" si="493"/>
        <v>1</v>
      </c>
      <c r="AC639" s="53">
        <f t="shared" si="494"/>
        <v>1</v>
      </c>
      <c r="AD639" s="53">
        <f t="shared" si="495"/>
        <v>1</v>
      </c>
      <c r="AE639" s="53">
        <f t="shared" si="496"/>
        <v>1</v>
      </c>
      <c r="AF639" s="53">
        <f t="shared" si="497"/>
        <v>1</v>
      </c>
      <c r="AG639" s="53">
        <f t="shared" si="498"/>
        <v>1</v>
      </c>
      <c r="AH639" s="53">
        <f t="shared" si="499"/>
        <v>1</v>
      </c>
      <c r="AI639" s="53">
        <f t="shared" si="500"/>
        <v>1</v>
      </c>
      <c r="AJ639" s="53">
        <f t="shared" si="501"/>
        <v>0</v>
      </c>
      <c r="AK639" s="53">
        <f t="shared" si="502"/>
        <v>0</v>
      </c>
      <c r="AL639" s="53">
        <f t="shared" si="503"/>
        <v>0</v>
      </c>
      <c r="AM639" s="53">
        <f t="shared" si="504"/>
        <v>1</v>
      </c>
      <c r="AN639" s="53">
        <f t="shared" si="505"/>
        <v>0</v>
      </c>
      <c r="AO639" s="53">
        <f t="shared" si="506"/>
        <v>1</v>
      </c>
      <c r="AP639" s="53">
        <f t="shared" si="507"/>
        <v>1</v>
      </c>
      <c r="AQ639" s="53">
        <f t="shared" si="508"/>
        <v>1</v>
      </c>
      <c r="AR639" s="53">
        <f t="shared" si="509"/>
        <v>1</v>
      </c>
      <c r="AS639" s="53"/>
    </row>
    <row r="640" spans="1:45" s="52" customFormat="1" ht="15" x14ac:dyDescent="0.25">
      <c r="A640" s="52">
        <v>109</v>
      </c>
      <c r="B640" s="37" t="s">
        <v>48</v>
      </c>
      <c r="C640" s="37" t="s">
        <v>89</v>
      </c>
      <c r="D640" s="58">
        <v>3</v>
      </c>
      <c r="E640" s="53">
        <f t="shared" si="470"/>
        <v>1</v>
      </c>
      <c r="F640" s="53">
        <f t="shared" si="471"/>
        <v>1</v>
      </c>
      <c r="G640" s="53">
        <f t="shared" si="472"/>
        <v>1</v>
      </c>
      <c r="H640" s="53">
        <f t="shared" si="473"/>
        <v>1</v>
      </c>
      <c r="I640" s="53">
        <f t="shared" si="474"/>
        <v>1</v>
      </c>
      <c r="J640" s="53">
        <f t="shared" si="475"/>
        <v>0</v>
      </c>
      <c r="K640" s="53">
        <f t="shared" si="476"/>
        <v>1</v>
      </c>
      <c r="L640" s="53">
        <f t="shared" si="477"/>
        <v>1</v>
      </c>
      <c r="M640" s="53">
        <f t="shared" si="478"/>
        <v>1</v>
      </c>
      <c r="N640" s="53">
        <f t="shared" si="479"/>
        <v>1</v>
      </c>
      <c r="O640" s="53">
        <f t="shared" si="480"/>
        <v>0</v>
      </c>
      <c r="P640" s="53">
        <f t="shared" si="481"/>
        <v>0</v>
      </c>
      <c r="Q640" s="53">
        <f t="shared" si="482"/>
        <v>1</v>
      </c>
      <c r="R640" s="53">
        <f t="shared" si="483"/>
        <v>1</v>
      </c>
      <c r="S640" s="53">
        <f t="shared" si="484"/>
        <v>1</v>
      </c>
      <c r="T640" s="53">
        <f t="shared" si="485"/>
        <v>1</v>
      </c>
      <c r="U640" s="53">
        <f t="shared" si="486"/>
        <v>1</v>
      </c>
      <c r="V640" s="53">
        <f t="shared" si="487"/>
        <v>1</v>
      </c>
      <c r="W640" s="53">
        <f t="shared" si="488"/>
        <v>1</v>
      </c>
      <c r="X640" s="53">
        <f t="shared" si="489"/>
        <v>1</v>
      </c>
      <c r="Y640" s="53">
        <f t="shared" si="490"/>
        <v>0</v>
      </c>
      <c r="Z640" s="53">
        <f t="shared" si="491"/>
        <v>1</v>
      </c>
      <c r="AA640" s="53">
        <f t="shared" si="492"/>
        <v>0</v>
      </c>
      <c r="AB640" s="53">
        <f t="shared" si="493"/>
        <v>1</v>
      </c>
      <c r="AC640" s="53">
        <f t="shared" si="494"/>
        <v>1</v>
      </c>
      <c r="AD640" s="53">
        <f t="shared" si="495"/>
        <v>1</v>
      </c>
      <c r="AE640" s="53">
        <f t="shared" si="496"/>
        <v>1</v>
      </c>
      <c r="AF640" s="53">
        <f t="shared" si="497"/>
        <v>1</v>
      </c>
      <c r="AG640" s="53">
        <f t="shared" si="498"/>
        <v>1</v>
      </c>
      <c r="AH640" s="53">
        <f t="shared" si="499"/>
        <v>1</v>
      </c>
      <c r="AI640" s="53">
        <f t="shared" si="500"/>
        <v>0</v>
      </c>
      <c r="AJ640" s="53">
        <f t="shared" si="501"/>
        <v>0</v>
      </c>
      <c r="AK640" s="53">
        <f t="shared" si="502"/>
        <v>0</v>
      </c>
      <c r="AL640" s="53">
        <f t="shared" si="503"/>
        <v>0</v>
      </c>
      <c r="AM640" s="53">
        <f t="shared" si="504"/>
        <v>1</v>
      </c>
      <c r="AN640" s="53">
        <f t="shared" si="505"/>
        <v>0</v>
      </c>
      <c r="AO640" s="53">
        <f t="shared" si="506"/>
        <v>1</v>
      </c>
      <c r="AP640" s="53">
        <f t="shared" si="507"/>
        <v>1</v>
      </c>
      <c r="AQ640" s="53">
        <f t="shared" si="508"/>
        <v>1</v>
      </c>
      <c r="AR640" s="53">
        <f t="shared" si="509"/>
        <v>1</v>
      </c>
      <c r="AS640" s="53"/>
    </row>
    <row r="641" spans="1:45" s="52" customFormat="1" ht="15" x14ac:dyDescent="0.25">
      <c r="A641" s="52">
        <v>110</v>
      </c>
      <c r="B641" s="37" t="s">
        <v>48</v>
      </c>
      <c r="C641" s="37" t="s">
        <v>145</v>
      </c>
      <c r="D641" s="58">
        <v>3</v>
      </c>
      <c r="E641" s="53">
        <f t="shared" si="470"/>
        <v>1</v>
      </c>
      <c r="F641" s="53">
        <f t="shared" si="471"/>
        <v>1</v>
      </c>
      <c r="G641" s="53">
        <f t="shared" si="472"/>
        <v>1</v>
      </c>
      <c r="H641" s="53">
        <f t="shared" si="473"/>
        <v>1</v>
      </c>
      <c r="I641" s="53">
        <f t="shared" si="474"/>
        <v>1</v>
      </c>
      <c r="J641" s="53">
        <f t="shared" si="475"/>
        <v>0</v>
      </c>
      <c r="K641" s="53">
        <f t="shared" si="476"/>
        <v>0</v>
      </c>
      <c r="L641" s="53">
        <f t="shared" si="477"/>
        <v>1</v>
      </c>
      <c r="M641" s="53">
        <f t="shared" si="478"/>
        <v>1</v>
      </c>
      <c r="N641" s="53">
        <f t="shared" si="479"/>
        <v>1</v>
      </c>
      <c r="O641" s="53">
        <f t="shared" si="480"/>
        <v>0</v>
      </c>
      <c r="P641" s="53">
        <f t="shared" si="481"/>
        <v>0</v>
      </c>
      <c r="Q641" s="53">
        <f t="shared" si="482"/>
        <v>1</v>
      </c>
      <c r="R641" s="53">
        <f t="shared" si="483"/>
        <v>1</v>
      </c>
      <c r="S641" s="53">
        <f t="shared" si="484"/>
        <v>1</v>
      </c>
      <c r="T641" s="53">
        <f t="shared" si="485"/>
        <v>1</v>
      </c>
      <c r="U641" s="53">
        <f t="shared" si="486"/>
        <v>1</v>
      </c>
      <c r="V641" s="53">
        <f t="shared" si="487"/>
        <v>1</v>
      </c>
      <c r="W641" s="53">
        <f t="shared" si="488"/>
        <v>1</v>
      </c>
      <c r="X641" s="53">
        <f t="shared" si="489"/>
        <v>1</v>
      </c>
      <c r="Y641" s="53">
        <f t="shared" si="490"/>
        <v>1</v>
      </c>
      <c r="Z641" s="53">
        <f t="shared" si="491"/>
        <v>1</v>
      </c>
      <c r="AA641" s="53">
        <f t="shared" si="492"/>
        <v>0</v>
      </c>
      <c r="AB641" s="53">
        <f t="shared" si="493"/>
        <v>1</v>
      </c>
      <c r="AC641" s="53">
        <f t="shared" si="494"/>
        <v>1</v>
      </c>
      <c r="AD641" s="53">
        <f t="shared" si="495"/>
        <v>1</v>
      </c>
      <c r="AE641" s="53">
        <f t="shared" si="496"/>
        <v>1</v>
      </c>
      <c r="AF641" s="53">
        <f t="shared" si="497"/>
        <v>1</v>
      </c>
      <c r="AG641" s="53">
        <f t="shared" si="498"/>
        <v>0</v>
      </c>
      <c r="AH641" s="53">
        <f t="shared" si="499"/>
        <v>1</v>
      </c>
      <c r="AI641" s="53">
        <f t="shared" si="500"/>
        <v>0</v>
      </c>
      <c r="AJ641" s="53">
        <f t="shared" si="501"/>
        <v>0</v>
      </c>
      <c r="AK641" s="53">
        <f t="shared" si="502"/>
        <v>1</v>
      </c>
      <c r="AL641" s="53">
        <f t="shared" si="503"/>
        <v>0</v>
      </c>
      <c r="AM641" s="53">
        <f t="shared" si="504"/>
        <v>1</v>
      </c>
      <c r="AN641" s="53">
        <f t="shared" si="505"/>
        <v>0</v>
      </c>
      <c r="AO641" s="53">
        <f t="shared" si="506"/>
        <v>1</v>
      </c>
      <c r="AP641" s="53">
        <f t="shared" si="507"/>
        <v>1</v>
      </c>
      <c r="AQ641" s="53">
        <f t="shared" si="508"/>
        <v>1</v>
      </c>
      <c r="AR641" s="53">
        <f t="shared" si="509"/>
        <v>1</v>
      </c>
      <c r="AS641" s="53"/>
    </row>
    <row r="642" spans="1:45" s="52" customFormat="1" ht="15" x14ac:dyDescent="0.25">
      <c r="A642" s="52">
        <v>111</v>
      </c>
      <c r="B642" s="37" t="s">
        <v>48</v>
      </c>
      <c r="C642" s="37" t="s">
        <v>146</v>
      </c>
      <c r="D642" s="58">
        <v>3</v>
      </c>
      <c r="E642" s="53">
        <f t="shared" si="470"/>
        <v>1</v>
      </c>
      <c r="F642" s="53">
        <f t="shared" si="471"/>
        <v>1</v>
      </c>
      <c r="G642" s="53">
        <f t="shared" si="472"/>
        <v>1</v>
      </c>
      <c r="H642" s="53">
        <f t="shared" si="473"/>
        <v>1</v>
      </c>
      <c r="I642" s="53">
        <f t="shared" si="474"/>
        <v>1</v>
      </c>
      <c r="J642" s="53">
        <f t="shared" si="475"/>
        <v>0</v>
      </c>
      <c r="K642" s="53">
        <f t="shared" si="476"/>
        <v>1</v>
      </c>
      <c r="L642" s="53">
        <f t="shared" si="477"/>
        <v>1</v>
      </c>
      <c r="M642" s="53">
        <f t="shared" si="478"/>
        <v>1</v>
      </c>
      <c r="N642" s="53">
        <f t="shared" si="479"/>
        <v>1</v>
      </c>
      <c r="O642" s="53">
        <f t="shared" si="480"/>
        <v>0</v>
      </c>
      <c r="P642" s="53">
        <f t="shared" si="481"/>
        <v>0</v>
      </c>
      <c r="Q642" s="53">
        <f t="shared" si="482"/>
        <v>1</v>
      </c>
      <c r="R642" s="53">
        <f t="shared" si="483"/>
        <v>1</v>
      </c>
      <c r="S642" s="53">
        <f t="shared" si="484"/>
        <v>1</v>
      </c>
      <c r="T642" s="53">
        <f t="shared" si="485"/>
        <v>1</v>
      </c>
      <c r="U642" s="53">
        <f t="shared" si="486"/>
        <v>1</v>
      </c>
      <c r="V642" s="53">
        <f t="shared" si="487"/>
        <v>1</v>
      </c>
      <c r="W642" s="53">
        <f t="shared" si="488"/>
        <v>1</v>
      </c>
      <c r="X642" s="53">
        <f t="shared" si="489"/>
        <v>1</v>
      </c>
      <c r="Y642" s="53">
        <f t="shared" si="490"/>
        <v>1</v>
      </c>
      <c r="Z642" s="53">
        <f t="shared" si="491"/>
        <v>1</v>
      </c>
      <c r="AA642" s="53">
        <f t="shared" si="492"/>
        <v>0</v>
      </c>
      <c r="AB642" s="53">
        <f t="shared" si="493"/>
        <v>1</v>
      </c>
      <c r="AC642" s="53">
        <f t="shared" si="494"/>
        <v>1</v>
      </c>
      <c r="AD642" s="53">
        <f t="shared" si="495"/>
        <v>1</v>
      </c>
      <c r="AE642" s="53">
        <f t="shared" si="496"/>
        <v>1</v>
      </c>
      <c r="AF642" s="53">
        <f t="shared" si="497"/>
        <v>1</v>
      </c>
      <c r="AG642" s="53">
        <f t="shared" si="498"/>
        <v>0</v>
      </c>
      <c r="AH642" s="53">
        <f t="shared" si="499"/>
        <v>1</v>
      </c>
      <c r="AI642" s="53">
        <f t="shared" si="500"/>
        <v>0</v>
      </c>
      <c r="AJ642" s="53">
        <f t="shared" si="501"/>
        <v>0</v>
      </c>
      <c r="AK642" s="53">
        <f t="shared" si="502"/>
        <v>1</v>
      </c>
      <c r="AL642" s="53">
        <f t="shared" si="503"/>
        <v>0</v>
      </c>
      <c r="AM642" s="53">
        <f t="shared" si="504"/>
        <v>1</v>
      </c>
      <c r="AN642" s="53">
        <f t="shared" si="505"/>
        <v>0</v>
      </c>
      <c r="AO642" s="53">
        <f t="shared" si="506"/>
        <v>1</v>
      </c>
      <c r="AP642" s="53">
        <f t="shared" si="507"/>
        <v>1</v>
      </c>
      <c r="AQ642" s="53">
        <f t="shared" si="508"/>
        <v>1</v>
      </c>
      <c r="AR642" s="53">
        <f t="shared" si="509"/>
        <v>1</v>
      </c>
      <c r="AS642" s="53"/>
    </row>
    <row r="643" spans="1:45" s="52" customFormat="1" ht="15" x14ac:dyDescent="0.25">
      <c r="A643" s="52">
        <v>112</v>
      </c>
      <c r="B643" s="37" t="s">
        <v>47</v>
      </c>
      <c r="C643" s="37" t="s">
        <v>118</v>
      </c>
      <c r="D643" s="58">
        <v>3</v>
      </c>
      <c r="E643" s="53">
        <f t="shared" si="470"/>
        <v>1</v>
      </c>
      <c r="F643" s="53">
        <f t="shared" si="471"/>
        <v>1</v>
      </c>
      <c r="G643" s="53">
        <f t="shared" si="472"/>
        <v>1</v>
      </c>
      <c r="H643" s="53">
        <f t="shared" si="473"/>
        <v>1</v>
      </c>
      <c r="I643" s="53">
        <f t="shared" si="474"/>
        <v>1</v>
      </c>
      <c r="J643" s="53">
        <f t="shared" si="475"/>
        <v>0</v>
      </c>
      <c r="K643" s="53">
        <f t="shared" si="476"/>
        <v>1</v>
      </c>
      <c r="L643" s="53">
        <f t="shared" si="477"/>
        <v>1</v>
      </c>
      <c r="M643" s="53">
        <f t="shared" si="478"/>
        <v>1</v>
      </c>
      <c r="N643" s="53">
        <f t="shared" si="479"/>
        <v>1</v>
      </c>
      <c r="O643" s="53">
        <f t="shared" si="480"/>
        <v>0</v>
      </c>
      <c r="P643" s="53">
        <f t="shared" si="481"/>
        <v>0</v>
      </c>
      <c r="Q643" s="53">
        <f t="shared" si="482"/>
        <v>1</v>
      </c>
      <c r="R643" s="53">
        <f t="shared" si="483"/>
        <v>1</v>
      </c>
      <c r="S643" s="53">
        <f t="shared" si="484"/>
        <v>1</v>
      </c>
      <c r="T643" s="53">
        <f t="shared" si="485"/>
        <v>1</v>
      </c>
      <c r="U643" s="53">
        <f t="shared" si="486"/>
        <v>1</v>
      </c>
      <c r="V643" s="53">
        <f t="shared" si="487"/>
        <v>1</v>
      </c>
      <c r="W643" s="53">
        <f t="shared" si="488"/>
        <v>1</v>
      </c>
      <c r="X643" s="53">
        <f t="shared" si="489"/>
        <v>1</v>
      </c>
      <c r="Y643" s="53">
        <f t="shared" si="490"/>
        <v>1</v>
      </c>
      <c r="Z643" s="53">
        <f t="shared" si="491"/>
        <v>1</v>
      </c>
      <c r="AA643" s="53">
        <f t="shared" si="492"/>
        <v>1</v>
      </c>
      <c r="AB643" s="53">
        <f t="shared" si="493"/>
        <v>1</v>
      </c>
      <c r="AC643" s="53">
        <f t="shared" si="494"/>
        <v>1</v>
      </c>
      <c r="AD643" s="53">
        <f t="shared" si="495"/>
        <v>1</v>
      </c>
      <c r="AE643" s="53">
        <f t="shared" si="496"/>
        <v>1</v>
      </c>
      <c r="AF643" s="53">
        <f t="shared" si="497"/>
        <v>1</v>
      </c>
      <c r="AG643" s="53">
        <f t="shared" si="498"/>
        <v>1</v>
      </c>
      <c r="AH643" s="53">
        <f t="shared" si="499"/>
        <v>1</v>
      </c>
      <c r="AI643" s="53">
        <f t="shared" si="500"/>
        <v>0</v>
      </c>
      <c r="AJ643" s="53">
        <f t="shared" si="501"/>
        <v>0</v>
      </c>
      <c r="AK643" s="53">
        <f t="shared" si="502"/>
        <v>0</v>
      </c>
      <c r="AL643" s="53">
        <f t="shared" si="503"/>
        <v>0</v>
      </c>
      <c r="AM643" s="53">
        <f t="shared" si="504"/>
        <v>1</v>
      </c>
      <c r="AN643" s="53">
        <f t="shared" si="505"/>
        <v>0</v>
      </c>
      <c r="AO643" s="53">
        <f t="shared" si="506"/>
        <v>1</v>
      </c>
      <c r="AP643" s="53">
        <f t="shared" si="507"/>
        <v>1</v>
      </c>
      <c r="AQ643" s="53">
        <f t="shared" si="508"/>
        <v>1</v>
      </c>
      <c r="AR643" s="53">
        <f t="shared" si="509"/>
        <v>1</v>
      </c>
      <c r="AS643" s="53"/>
    </row>
    <row r="644" spans="1:45" s="52" customFormat="1" ht="15" x14ac:dyDescent="0.25">
      <c r="A644" s="52">
        <v>113</v>
      </c>
      <c r="B644" s="37" t="s">
        <v>59</v>
      </c>
      <c r="C644" s="37" t="s">
        <v>147</v>
      </c>
      <c r="D644" s="58">
        <v>3</v>
      </c>
      <c r="E644" s="53">
        <f t="shared" si="470"/>
        <v>1</v>
      </c>
      <c r="F644" s="53">
        <f t="shared" si="471"/>
        <v>1</v>
      </c>
      <c r="G644" s="53">
        <f t="shared" si="472"/>
        <v>1</v>
      </c>
      <c r="H644" s="53">
        <f t="shared" si="473"/>
        <v>1</v>
      </c>
      <c r="I644" s="53">
        <f t="shared" si="474"/>
        <v>1</v>
      </c>
      <c r="J644" s="53">
        <f t="shared" si="475"/>
        <v>0</v>
      </c>
      <c r="K644" s="53">
        <f t="shared" si="476"/>
        <v>1</v>
      </c>
      <c r="L644" s="53">
        <f t="shared" si="477"/>
        <v>1</v>
      </c>
      <c r="M644" s="53">
        <f t="shared" si="478"/>
        <v>1</v>
      </c>
      <c r="N644" s="53">
        <f t="shared" si="479"/>
        <v>1</v>
      </c>
      <c r="O644" s="53">
        <f t="shared" si="480"/>
        <v>0</v>
      </c>
      <c r="P644" s="53">
        <f t="shared" si="481"/>
        <v>1</v>
      </c>
      <c r="Q644" s="53">
        <f t="shared" si="482"/>
        <v>1</v>
      </c>
      <c r="R644" s="53">
        <f t="shared" si="483"/>
        <v>1</v>
      </c>
      <c r="S644" s="53">
        <f t="shared" si="484"/>
        <v>1</v>
      </c>
      <c r="T644" s="53">
        <f t="shared" si="485"/>
        <v>1</v>
      </c>
      <c r="U644" s="53">
        <f t="shared" si="486"/>
        <v>1</v>
      </c>
      <c r="V644" s="53">
        <f t="shared" si="487"/>
        <v>1</v>
      </c>
      <c r="W644" s="53">
        <f t="shared" si="488"/>
        <v>0</v>
      </c>
      <c r="X644" s="53">
        <f t="shared" si="489"/>
        <v>1</v>
      </c>
      <c r="Y644" s="53">
        <f t="shared" si="490"/>
        <v>1</v>
      </c>
      <c r="Z644" s="53">
        <f t="shared" si="491"/>
        <v>1</v>
      </c>
      <c r="AA644" s="53">
        <f t="shared" si="492"/>
        <v>0</v>
      </c>
      <c r="AB644" s="53">
        <f t="shared" si="493"/>
        <v>1</v>
      </c>
      <c r="AC644" s="53">
        <f t="shared" si="494"/>
        <v>1</v>
      </c>
      <c r="AD644" s="53">
        <f t="shared" si="495"/>
        <v>1</v>
      </c>
      <c r="AE644" s="53">
        <f t="shared" si="496"/>
        <v>1</v>
      </c>
      <c r="AF644" s="53">
        <f t="shared" si="497"/>
        <v>1</v>
      </c>
      <c r="AG644" s="53">
        <f t="shared" si="498"/>
        <v>1</v>
      </c>
      <c r="AH644" s="53">
        <f t="shared" si="499"/>
        <v>1</v>
      </c>
      <c r="AI644" s="53">
        <f t="shared" si="500"/>
        <v>0</v>
      </c>
      <c r="AJ644" s="53">
        <f t="shared" si="501"/>
        <v>0</v>
      </c>
      <c r="AK644" s="53">
        <f t="shared" si="502"/>
        <v>0</v>
      </c>
      <c r="AL644" s="53">
        <f t="shared" si="503"/>
        <v>0</v>
      </c>
      <c r="AM644" s="53">
        <f t="shared" si="504"/>
        <v>1</v>
      </c>
      <c r="AN644" s="53">
        <f t="shared" si="505"/>
        <v>0</v>
      </c>
      <c r="AO644" s="53">
        <f t="shared" si="506"/>
        <v>1</v>
      </c>
      <c r="AP644" s="53">
        <f t="shared" si="507"/>
        <v>1</v>
      </c>
      <c r="AQ644" s="53">
        <f t="shared" si="508"/>
        <v>1</v>
      </c>
      <c r="AR644" s="53">
        <f t="shared" si="509"/>
        <v>1</v>
      </c>
      <c r="AS644" s="53"/>
    </row>
    <row r="645" spans="1:45" s="52" customFormat="1" ht="15" x14ac:dyDescent="0.25">
      <c r="A645" s="52">
        <v>114</v>
      </c>
      <c r="B645" s="37" t="s">
        <v>50</v>
      </c>
      <c r="C645" s="37" t="s">
        <v>148</v>
      </c>
      <c r="D645" s="58">
        <v>3</v>
      </c>
      <c r="E645" s="53">
        <f t="shared" si="470"/>
        <v>1</v>
      </c>
      <c r="F645" s="53">
        <f t="shared" si="471"/>
        <v>1</v>
      </c>
      <c r="G645" s="53">
        <f t="shared" si="472"/>
        <v>1</v>
      </c>
      <c r="H645" s="53">
        <f t="shared" si="473"/>
        <v>1</v>
      </c>
      <c r="I645" s="53">
        <f t="shared" si="474"/>
        <v>1</v>
      </c>
      <c r="J645" s="53">
        <f t="shared" si="475"/>
        <v>0</v>
      </c>
      <c r="K645" s="53">
        <f t="shared" si="476"/>
        <v>1</v>
      </c>
      <c r="L645" s="53">
        <f t="shared" si="477"/>
        <v>1</v>
      </c>
      <c r="M645" s="53">
        <f t="shared" si="478"/>
        <v>1</v>
      </c>
      <c r="N645" s="53">
        <f t="shared" si="479"/>
        <v>1</v>
      </c>
      <c r="O645" s="53">
        <f t="shared" si="480"/>
        <v>0</v>
      </c>
      <c r="P645" s="53">
        <f t="shared" si="481"/>
        <v>0</v>
      </c>
      <c r="Q645" s="53">
        <f t="shared" si="482"/>
        <v>1</v>
      </c>
      <c r="R645" s="53">
        <f t="shared" si="483"/>
        <v>1</v>
      </c>
      <c r="S645" s="53">
        <f t="shared" si="484"/>
        <v>1</v>
      </c>
      <c r="T645" s="53">
        <f t="shared" si="485"/>
        <v>1</v>
      </c>
      <c r="U645" s="53">
        <f t="shared" si="486"/>
        <v>1</v>
      </c>
      <c r="V645" s="53">
        <f t="shared" si="487"/>
        <v>1</v>
      </c>
      <c r="W645" s="53">
        <f t="shared" si="488"/>
        <v>0</v>
      </c>
      <c r="X645" s="53">
        <f t="shared" si="489"/>
        <v>1</v>
      </c>
      <c r="Y645" s="53">
        <f t="shared" si="490"/>
        <v>1</v>
      </c>
      <c r="Z645" s="53">
        <f t="shared" si="491"/>
        <v>1</v>
      </c>
      <c r="AA645" s="53">
        <f t="shared" si="492"/>
        <v>1</v>
      </c>
      <c r="AB645" s="53">
        <f t="shared" si="493"/>
        <v>1</v>
      </c>
      <c r="AC645" s="53">
        <f t="shared" si="494"/>
        <v>1</v>
      </c>
      <c r="AD645" s="53">
        <f t="shared" si="495"/>
        <v>1</v>
      </c>
      <c r="AE645" s="53">
        <f t="shared" si="496"/>
        <v>1</v>
      </c>
      <c r="AF645" s="53">
        <f t="shared" si="497"/>
        <v>1</v>
      </c>
      <c r="AG645" s="53">
        <f t="shared" si="498"/>
        <v>1</v>
      </c>
      <c r="AH645" s="53">
        <f t="shared" si="499"/>
        <v>1</v>
      </c>
      <c r="AI645" s="53">
        <f t="shared" si="500"/>
        <v>0</v>
      </c>
      <c r="AJ645" s="53">
        <f t="shared" si="501"/>
        <v>0</v>
      </c>
      <c r="AK645" s="53">
        <f t="shared" si="502"/>
        <v>0</v>
      </c>
      <c r="AL645" s="53">
        <f t="shared" si="503"/>
        <v>0</v>
      </c>
      <c r="AM645" s="53">
        <f t="shared" si="504"/>
        <v>1</v>
      </c>
      <c r="AN645" s="53">
        <f t="shared" si="505"/>
        <v>0</v>
      </c>
      <c r="AO645" s="53">
        <f t="shared" si="506"/>
        <v>1</v>
      </c>
      <c r="AP645" s="53">
        <f t="shared" si="507"/>
        <v>1</v>
      </c>
      <c r="AQ645" s="53">
        <f t="shared" si="508"/>
        <v>1</v>
      </c>
      <c r="AR645" s="53">
        <f t="shared" si="509"/>
        <v>1</v>
      </c>
      <c r="AS645" s="53"/>
    </row>
    <row r="646" spans="1:45" s="52" customFormat="1" ht="15" x14ac:dyDescent="0.25">
      <c r="A646" s="52">
        <v>115</v>
      </c>
      <c r="B646" s="37" t="s">
        <v>59</v>
      </c>
      <c r="C646" s="37" t="s">
        <v>149</v>
      </c>
      <c r="D646" s="58">
        <v>3</v>
      </c>
      <c r="E646" s="53">
        <f t="shared" si="470"/>
        <v>1</v>
      </c>
      <c r="F646" s="53">
        <f t="shared" si="471"/>
        <v>1</v>
      </c>
      <c r="G646" s="53">
        <f t="shared" si="472"/>
        <v>1</v>
      </c>
      <c r="H646" s="53">
        <f t="shared" si="473"/>
        <v>1</v>
      </c>
      <c r="I646" s="53">
        <f t="shared" si="474"/>
        <v>1</v>
      </c>
      <c r="J646" s="53">
        <f t="shared" si="475"/>
        <v>0</v>
      </c>
      <c r="K646" s="53">
        <f t="shared" si="476"/>
        <v>1</v>
      </c>
      <c r="L646" s="53">
        <f t="shared" si="477"/>
        <v>1</v>
      </c>
      <c r="M646" s="53">
        <f t="shared" si="478"/>
        <v>1</v>
      </c>
      <c r="N646" s="53">
        <f t="shared" si="479"/>
        <v>1</v>
      </c>
      <c r="O646" s="53">
        <f t="shared" si="480"/>
        <v>0</v>
      </c>
      <c r="P646" s="53">
        <f t="shared" si="481"/>
        <v>0</v>
      </c>
      <c r="Q646" s="53">
        <f t="shared" si="482"/>
        <v>0</v>
      </c>
      <c r="R646" s="53">
        <f t="shared" si="483"/>
        <v>0</v>
      </c>
      <c r="S646" s="53">
        <f t="shared" si="484"/>
        <v>0</v>
      </c>
      <c r="T646" s="53">
        <f t="shared" si="485"/>
        <v>0</v>
      </c>
      <c r="U646" s="53">
        <f t="shared" si="486"/>
        <v>0</v>
      </c>
      <c r="V646" s="53">
        <f t="shared" si="487"/>
        <v>0</v>
      </c>
      <c r="W646" s="53">
        <f t="shared" si="488"/>
        <v>0</v>
      </c>
      <c r="X646" s="53">
        <f t="shared" si="489"/>
        <v>0</v>
      </c>
      <c r="Y646" s="53">
        <f t="shared" si="490"/>
        <v>1</v>
      </c>
      <c r="Z646" s="53">
        <f t="shared" si="491"/>
        <v>1</v>
      </c>
      <c r="AA646" s="53">
        <f t="shared" si="492"/>
        <v>0</v>
      </c>
      <c r="AB646" s="53">
        <f t="shared" si="493"/>
        <v>1</v>
      </c>
      <c r="AC646" s="53">
        <f t="shared" si="494"/>
        <v>0</v>
      </c>
      <c r="AD646" s="53">
        <f t="shared" si="495"/>
        <v>1</v>
      </c>
      <c r="AE646" s="53">
        <f t="shared" si="496"/>
        <v>1</v>
      </c>
      <c r="AF646" s="53">
        <f t="shared" si="497"/>
        <v>1</v>
      </c>
      <c r="AG646" s="53">
        <f t="shared" si="498"/>
        <v>1</v>
      </c>
      <c r="AH646" s="53">
        <f t="shared" si="499"/>
        <v>1</v>
      </c>
      <c r="AI646" s="53">
        <f t="shared" si="500"/>
        <v>0</v>
      </c>
      <c r="AJ646" s="53">
        <f t="shared" si="501"/>
        <v>0</v>
      </c>
      <c r="AK646" s="53">
        <f t="shared" si="502"/>
        <v>0</v>
      </c>
      <c r="AL646" s="53">
        <f t="shared" si="503"/>
        <v>0</v>
      </c>
      <c r="AM646" s="53">
        <f t="shared" si="504"/>
        <v>1</v>
      </c>
      <c r="AN646" s="53">
        <f t="shared" si="505"/>
        <v>0</v>
      </c>
      <c r="AO646" s="53">
        <f t="shared" si="506"/>
        <v>1</v>
      </c>
      <c r="AP646" s="53">
        <f t="shared" si="507"/>
        <v>1</v>
      </c>
      <c r="AQ646" s="53">
        <f t="shared" si="508"/>
        <v>1</v>
      </c>
      <c r="AR646" s="53">
        <f t="shared" si="509"/>
        <v>1</v>
      </c>
      <c r="AS646" s="53"/>
    </row>
    <row r="647" spans="1:45" s="52" customFormat="1" ht="15" x14ac:dyDescent="0.25">
      <c r="A647" s="52">
        <v>116</v>
      </c>
      <c r="B647" s="37" t="s">
        <v>59</v>
      </c>
      <c r="C647" s="37" t="s">
        <v>150</v>
      </c>
      <c r="D647" s="58">
        <v>3</v>
      </c>
      <c r="E647" s="53">
        <f t="shared" si="470"/>
        <v>1</v>
      </c>
      <c r="F647" s="53">
        <f t="shared" si="471"/>
        <v>1</v>
      </c>
      <c r="G647" s="53">
        <f t="shared" si="472"/>
        <v>1</v>
      </c>
      <c r="H647" s="53">
        <f t="shared" si="473"/>
        <v>1</v>
      </c>
      <c r="I647" s="53">
        <f t="shared" si="474"/>
        <v>1</v>
      </c>
      <c r="J647" s="53">
        <f t="shared" si="475"/>
        <v>0</v>
      </c>
      <c r="K647" s="53">
        <f t="shared" si="476"/>
        <v>1</v>
      </c>
      <c r="L647" s="53">
        <f t="shared" si="477"/>
        <v>1</v>
      </c>
      <c r="M647" s="53">
        <f t="shared" si="478"/>
        <v>1</v>
      </c>
      <c r="N647" s="53">
        <f t="shared" si="479"/>
        <v>1</v>
      </c>
      <c r="O647" s="53">
        <f t="shared" si="480"/>
        <v>0</v>
      </c>
      <c r="P647" s="53">
        <f t="shared" si="481"/>
        <v>1</v>
      </c>
      <c r="Q647" s="53">
        <f t="shared" si="482"/>
        <v>1</v>
      </c>
      <c r="R647" s="53">
        <f t="shared" si="483"/>
        <v>1</v>
      </c>
      <c r="S647" s="53">
        <f t="shared" si="484"/>
        <v>1</v>
      </c>
      <c r="T647" s="53">
        <f t="shared" si="485"/>
        <v>1</v>
      </c>
      <c r="U647" s="53">
        <f t="shared" si="486"/>
        <v>1</v>
      </c>
      <c r="V647" s="53">
        <f t="shared" si="487"/>
        <v>1</v>
      </c>
      <c r="W647" s="53">
        <f t="shared" si="488"/>
        <v>0</v>
      </c>
      <c r="X647" s="53">
        <f t="shared" si="489"/>
        <v>1</v>
      </c>
      <c r="Y647" s="53">
        <f t="shared" si="490"/>
        <v>1</v>
      </c>
      <c r="Z647" s="53">
        <f t="shared" si="491"/>
        <v>1</v>
      </c>
      <c r="AA647" s="53">
        <f t="shared" si="492"/>
        <v>0</v>
      </c>
      <c r="AB647" s="53">
        <f t="shared" si="493"/>
        <v>1</v>
      </c>
      <c r="AC647" s="53">
        <f t="shared" si="494"/>
        <v>1</v>
      </c>
      <c r="AD647" s="53">
        <f t="shared" si="495"/>
        <v>1</v>
      </c>
      <c r="AE647" s="53">
        <f t="shared" si="496"/>
        <v>1</v>
      </c>
      <c r="AF647" s="53">
        <f t="shared" si="497"/>
        <v>1</v>
      </c>
      <c r="AG647" s="53">
        <f t="shared" si="498"/>
        <v>1</v>
      </c>
      <c r="AH647" s="53">
        <f t="shared" si="499"/>
        <v>1</v>
      </c>
      <c r="AI647" s="53">
        <f t="shared" si="500"/>
        <v>0</v>
      </c>
      <c r="AJ647" s="53">
        <f t="shared" si="501"/>
        <v>0</v>
      </c>
      <c r="AK647" s="53">
        <f t="shared" si="502"/>
        <v>0</v>
      </c>
      <c r="AL647" s="53">
        <f t="shared" si="503"/>
        <v>0</v>
      </c>
      <c r="AM647" s="53">
        <f t="shared" si="504"/>
        <v>1</v>
      </c>
      <c r="AN647" s="53">
        <f t="shared" si="505"/>
        <v>0</v>
      </c>
      <c r="AO647" s="53">
        <f t="shared" si="506"/>
        <v>1</v>
      </c>
      <c r="AP647" s="53">
        <f t="shared" si="507"/>
        <v>1</v>
      </c>
      <c r="AQ647" s="53">
        <f t="shared" si="508"/>
        <v>1</v>
      </c>
      <c r="AR647" s="53">
        <f t="shared" si="509"/>
        <v>1</v>
      </c>
      <c r="AS647" s="53"/>
    </row>
    <row r="648" spans="1:45" s="52" customFormat="1" ht="15" x14ac:dyDescent="0.25">
      <c r="A648" s="52">
        <v>117</v>
      </c>
      <c r="B648" s="37" t="s">
        <v>59</v>
      </c>
      <c r="C648" s="37" t="s">
        <v>151</v>
      </c>
      <c r="D648" s="58">
        <v>3</v>
      </c>
      <c r="E648" s="53">
        <f t="shared" si="470"/>
        <v>1</v>
      </c>
      <c r="F648" s="53">
        <f t="shared" si="471"/>
        <v>1</v>
      </c>
      <c r="G648" s="53">
        <f t="shared" si="472"/>
        <v>1</v>
      </c>
      <c r="H648" s="53">
        <f t="shared" si="473"/>
        <v>1</v>
      </c>
      <c r="I648" s="53">
        <f t="shared" si="474"/>
        <v>1</v>
      </c>
      <c r="J648" s="53">
        <f t="shared" si="475"/>
        <v>0</v>
      </c>
      <c r="K648" s="53">
        <f t="shared" si="476"/>
        <v>1</v>
      </c>
      <c r="L648" s="53">
        <f t="shared" si="477"/>
        <v>1</v>
      </c>
      <c r="M648" s="53">
        <f t="shared" si="478"/>
        <v>1</v>
      </c>
      <c r="N648" s="53">
        <f t="shared" si="479"/>
        <v>1</v>
      </c>
      <c r="O648" s="53">
        <f t="shared" si="480"/>
        <v>0</v>
      </c>
      <c r="P648" s="53">
        <f t="shared" si="481"/>
        <v>0</v>
      </c>
      <c r="Q648" s="53">
        <f t="shared" si="482"/>
        <v>1</v>
      </c>
      <c r="R648" s="53">
        <f t="shared" si="483"/>
        <v>1</v>
      </c>
      <c r="S648" s="53">
        <f t="shared" si="484"/>
        <v>1</v>
      </c>
      <c r="T648" s="53">
        <f t="shared" si="485"/>
        <v>1</v>
      </c>
      <c r="U648" s="53">
        <f t="shared" si="486"/>
        <v>1</v>
      </c>
      <c r="V648" s="53">
        <f t="shared" si="487"/>
        <v>1</v>
      </c>
      <c r="W648" s="53">
        <f t="shared" si="488"/>
        <v>1</v>
      </c>
      <c r="X648" s="53">
        <f t="shared" si="489"/>
        <v>1</v>
      </c>
      <c r="Y648" s="53">
        <f t="shared" si="490"/>
        <v>1</v>
      </c>
      <c r="Z648" s="53">
        <f t="shared" si="491"/>
        <v>1</v>
      </c>
      <c r="AA648" s="53">
        <f t="shared" si="492"/>
        <v>0</v>
      </c>
      <c r="AB648" s="53">
        <f t="shared" si="493"/>
        <v>1</v>
      </c>
      <c r="AC648" s="53">
        <f t="shared" si="494"/>
        <v>1</v>
      </c>
      <c r="AD648" s="53">
        <f t="shared" si="495"/>
        <v>1</v>
      </c>
      <c r="AE648" s="53">
        <f t="shared" si="496"/>
        <v>1</v>
      </c>
      <c r="AF648" s="53">
        <f t="shared" si="497"/>
        <v>1</v>
      </c>
      <c r="AG648" s="53">
        <f t="shared" si="498"/>
        <v>1</v>
      </c>
      <c r="AH648" s="53">
        <f t="shared" si="499"/>
        <v>1</v>
      </c>
      <c r="AI648" s="53">
        <f t="shared" si="500"/>
        <v>1</v>
      </c>
      <c r="AJ648" s="53">
        <f t="shared" si="501"/>
        <v>0</v>
      </c>
      <c r="AK648" s="53">
        <f t="shared" si="502"/>
        <v>0</v>
      </c>
      <c r="AL648" s="53">
        <f t="shared" si="503"/>
        <v>0</v>
      </c>
      <c r="AM648" s="53">
        <f t="shared" si="504"/>
        <v>1</v>
      </c>
      <c r="AN648" s="53">
        <f t="shared" si="505"/>
        <v>0</v>
      </c>
      <c r="AO648" s="53">
        <f t="shared" si="506"/>
        <v>1</v>
      </c>
      <c r="AP648" s="53">
        <f t="shared" si="507"/>
        <v>1</v>
      </c>
      <c r="AQ648" s="53">
        <f t="shared" si="508"/>
        <v>1</v>
      </c>
      <c r="AR648" s="53">
        <f t="shared" si="509"/>
        <v>1</v>
      </c>
      <c r="AS648" s="53"/>
    </row>
    <row r="649" spans="1:45" s="52" customFormat="1" ht="15" x14ac:dyDescent="0.25">
      <c r="A649" s="52">
        <v>118</v>
      </c>
      <c r="B649" s="37" t="s">
        <v>59</v>
      </c>
      <c r="C649" s="37" t="s">
        <v>152</v>
      </c>
      <c r="D649" s="58">
        <v>3</v>
      </c>
      <c r="E649" s="53">
        <f t="shared" si="470"/>
        <v>1</v>
      </c>
      <c r="F649" s="53">
        <f t="shared" si="471"/>
        <v>1</v>
      </c>
      <c r="G649" s="53">
        <f t="shared" si="472"/>
        <v>1</v>
      </c>
      <c r="H649" s="53">
        <f t="shared" si="473"/>
        <v>1</v>
      </c>
      <c r="I649" s="53">
        <f t="shared" si="474"/>
        <v>1</v>
      </c>
      <c r="J649" s="53">
        <f t="shared" si="475"/>
        <v>0</v>
      </c>
      <c r="K649" s="53">
        <f t="shared" si="476"/>
        <v>1</v>
      </c>
      <c r="L649" s="53">
        <f t="shared" si="477"/>
        <v>1</v>
      </c>
      <c r="M649" s="53">
        <f t="shared" si="478"/>
        <v>1</v>
      </c>
      <c r="N649" s="53">
        <f t="shared" si="479"/>
        <v>1</v>
      </c>
      <c r="O649" s="53">
        <f t="shared" si="480"/>
        <v>0</v>
      </c>
      <c r="P649" s="53">
        <f t="shared" si="481"/>
        <v>0</v>
      </c>
      <c r="Q649" s="53">
        <f t="shared" si="482"/>
        <v>1</v>
      </c>
      <c r="R649" s="53">
        <f t="shared" si="483"/>
        <v>1</v>
      </c>
      <c r="S649" s="53">
        <f t="shared" si="484"/>
        <v>1</v>
      </c>
      <c r="T649" s="53">
        <f t="shared" si="485"/>
        <v>1</v>
      </c>
      <c r="U649" s="53">
        <f t="shared" si="486"/>
        <v>1</v>
      </c>
      <c r="V649" s="53">
        <f t="shared" si="487"/>
        <v>1</v>
      </c>
      <c r="W649" s="53">
        <f t="shared" si="488"/>
        <v>1</v>
      </c>
      <c r="X649" s="53">
        <f t="shared" si="489"/>
        <v>1</v>
      </c>
      <c r="Y649" s="53">
        <f t="shared" si="490"/>
        <v>1</v>
      </c>
      <c r="Z649" s="53">
        <f t="shared" si="491"/>
        <v>1</v>
      </c>
      <c r="AA649" s="53">
        <f t="shared" si="492"/>
        <v>0</v>
      </c>
      <c r="AB649" s="53">
        <f t="shared" si="493"/>
        <v>1</v>
      </c>
      <c r="AC649" s="53">
        <f t="shared" si="494"/>
        <v>1</v>
      </c>
      <c r="AD649" s="53">
        <f t="shared" si="495"/>
        <v>1</v>
      </c>
      <c r="AE649" s="53">
        <f t="shared" si="496"/>
        <v>0</v>
      </c>
      <c r="AF649" s="53">
        <f t="shared" si="497"/>
        <v>1</v>
      </c>
      <c r="AG649" s="53">
        <f t="shared" si="498"/>
        <v>1</v>
      </c>
      <c r="AH649" s="53">
        <f t="shared" si="499"/>
        <v>1</v>
      </c>
      <c r="AI649" s="53">
        <f t="shared" si="500"/>
        <v>0</v>
      </c>
      <c r="AJ649" s="53">
        <f t="shared" si="501"/>
        <v>0</v>
      </c>
      <c r="AK649" s="53">
        <f t="shared" si="502"/>
        <v>0</v>
      </c>
      <c r="AL649" s="53">
        <f t="shared" si="503"/>
        <v>0</v>
      </c>
      <c r="AM649" s="53">
        <f t="shared" si="504"/>
        <v>1</v>
      </c>
      <c r="AN649" s="53">
        <f t="shared" si="505"/>
        <v>0</v>
      </c>
      <c r="AO649" s="53">
        <f t="shared" si="506"/>
        <v>1</v>
      </c>
      <c r="AP649" s="53">
        <f t="shared" si="507"/>
        <v>1</v>
      </c>
      <c r="AQ649" s="53">
        <f t="shared" si="508"/>
        <v>1</v>
      </c>
      <c r="AR649" s="53">
        <f t="shared" si="509"/>
        <v>1</v>
      </c>
      <c r="AS649" s="53"/>
    </row>
    <row r="650" spans="1:45" s="52" customFormat="1" ht="15" x14ac:dyDescent="0.25">
      <c r="A650" s="52">
        <v>119</v>
      </c>
      <c r="B650" s="37" t="s">
        <v>50</v>
      </c>
      <c r="C650" s="37" t="s">
        <v>153</v>
      </c>
      <c r="D650" s="58">
        <v>3</v>
      </c>
      <c r="E650" s="53">
        <f t="shared" si="470"/>
        <v>1</v>
      </c>
      <c r="F650" s="53">
        <f t="shared" si="471"/>
        <v>1</v>
      </c>
      <c r="G650" s="53">
        <f t="shared" si="472"/>
        <v>1</v>
      </c>
      <c r="H650" s="53">
        <f t="shared" si="473"/>
        <v>1</v>
      </c>
      <c r="I650" s="53">
        <f t="shared" si="474"/>
        <v>1</v>
      </c>
      <c r="J650" s="53">
        <f t="shared" si="475"/>
        <v>0</v>
      </c>
      <c r="K650" s="53">
        <f t="shared" si="476"/>
        <v>1</v>
      </c>
      <c r="L650" s="53">
        <f t="shared" si="477"/>
        <v>1</v>
      </c>
      <c r="M650" s="53">
        <f t="shared" si="478"/>
        <v>1</v>
      </c>
      <c r="N650" s="53">
        <f t="shared" si="479"/>
        <v>1</v>
      </c>
      <c r="O650" s="53">
        <f t="shared" si="480"/>
        <v>0</v>
      </c>
      <c r="P650" s="53">
        <f t="shared" si="481"/>
        <v>0</v>
      </c>
      <c r="Q650" s="53">
        <f t="shared" si="482"/>
        <v>1</v>
      </c>
      <c r="R650" s="53">
        <f t="shared" si="483"/>
        <v>1</v>
      </c>
      <c r="S650" s="53">
        <f t="shared" si="484"/>
        <v>1</v>
      </c>
      <c r="T650" s="53">
        <f t="shared" si="485"/>
        <v>1</v>
      </c>
      <c r="U650" s="53">
        <f t="shared" si="486"/>
        <v>1</v>
      </c>
      <c r="V650" s="53">
        <f t="shared" si="487"/>
        <v>1</v>
      </c>
      <c r="W650" s="53">
        <f t="shared" si="488"/>
        <v>0</v>
      </c>
      <c r="X650" s="53">
        <f t="shared" si="489"/>
        <v>1</v>
      </c>
      <c r="Y650" s="53">
        <f t="shared" si="490"/>
        <v>1</v>
      </c>
      <c r="Z650" s="53">
        <f t="shared" si="491"/>
        <v>1</v>
      </c>
      <c r="AA650" s="53">
        <f t="shared" si="492"/>
        <v>0</v>
      </c>
      <c r="AB650" s="53">
        <f t="shared" si="493"/>
        <v>1</v>
      </c>
      <c r="AC650" s="53">
        <f t="shared" si="494"/>
        <v>1</v>
      </c>
      <c r="AD650" s="53">
        <f t="shared" si="495"/>
        <v>1</v>
      </c>
      <c r="AE650" s="53">
        <f t="shared" si="496"/>
        <v>1</v>
      </c>
      <c r="AF650" s="53">
        <f t="shared" si="497"/>
        <v>1</v>
      </c>
      <c r="AG650" s="53">
        <f t="shared" si="498"/>
        <v>1</v>
      </c>
      <c r="AH650" s="53">
        <f t="shared" si="499"/>
        <v>1</v>
      </c>
      <c r="AI650" s="53">
        <f t="shared" si="500"/>
        <v>0</v>
      </c>
      <c r="AJ650" s="53">
        <f t="shared" si="501"/>
        <v>0</v>
      </c>
      <c r="AK650" s="53">
        <f t="shared" si="502"/>
        <v>0</v>
      </c>
      <c r="AL650" s="53">
        <f t="shared" si="503"/>
        <v>0</v>
      </c>
      <c r="AM650" s="53">
        <f t="shared" si="504"/>
        <v>1</v>
      </c>
      <c r="AN650" s="53">
        <f t="shared" si="505"/>
        <v>1</v>
      </c>
      <c r="AO650" s="53">
        <f t="shared" si="506"/>
        <v>1</v>
      </c>
      <c r="AP650" s="53">
        <f t="shared" si="507"/>
        <v>1</v>
      </c>
      <c r="AQ650" s="53">
        <f t="shared" si="508"/>
        <v>1</v>
      </c>
      <c r="AR650" s="53">
        <f t="shared" si="509"/>
        <v>1</v>
      </c>
      <c r="AS650" s="53"/>
    </row>
    <row r="651" spans="1:45" s="52" customFormat="1" ht="15" x14ac:dyDescent="0.25">
      <c r="A651" s="52">
        <v>120</v>
      </c>
      <c r="B651" s="37" t="s">
        <v>47</v>
      </c>
      <c r="C651" s="37" t="s">
        <v>154</v>
      </c>
      <c r="D651" s="58">
        <v>3</v>
      </c>
      <c r="E651" s="53">
        <f t="shared" si="470"/>
        <v>1</v>
      </c>
      <c r="F651" s="53">
        <f t="shared" si="471"/>
        <v>1</v>
      </c>
      <c r="G651" s="53">
        <f t="shared" si="472"/>
        <v>1</v>
      </c>
      <c r="H651" s="53">
        <f t="shared" si="473"/>
        <v>1</v>
      </c>
      <c r="I651" s="53">
        <f t="shared" si="474"/>
        <v>1</v>
      </c>
      <c r="J651" s="53">
        <f t="shared" si="475"/>
        <v>0</v>
      </c>
      <c r="K651" s="53">
        <f t="shared" si="476"/>
        <v>1</v>
      </c>
      <c r="L651" s="53">
        <f t="shared" si="477"/>
        <v>1</v>
      </c>
      <c r="M651" s="53">
        <f t="shared" si="478"/>
        <v>1</v>
      </c>
      <c r="N651" s="53">
        <f t="shared" si="479"/>
        <v>1</v>
      </c>
      <c r="O651" s="53">
        <f t="shared" si="480"/>
        <v>1</v>
      </c>
      <c r="P651" s="53">
        <f t="shared" si="481"/>
        <v>0</v>
      </c>
      <c r="Q651" s="53">
        <f t="shared" si="482"/>
        <v>1</v>
      </c>
      <c r="R651" s="53">
        <f t="shared" si="483"/>
        <v>1</v>
      </c>
      <c r="S651" s="53">
        <f t="shared" si="484"/>
        <v>1</v>
      </c>
      <c r="T651" s="53">
        <f t="shared" si="485"/>
        <v>1</v>
      </c>
      <c r="U651" s="53">
        <f t="shared" si="486"/>
        <v>1</v>
      </c>
      <c r="V651" s="53">
        <f t="shared" si="487"/>
        <v>1</v>
      </c>
      <c r="W651" s="53">
        <f t="shared" si="488"/>
        <v>1</v>
      </c>
      <c r="X651" s="53">
        <f t="shared" si="489"/>
        <v>1</v>
      </c>
      <c r="Y651" s="53">
        <f t="shared" si="490"/>
        <v>1</v>
      </c>
      <c r="Z651" s="53">
        <f t="shared" si="491"/>
        <v>1</v>
      </c>
      <c r="AA651" s="53">
        <f t="shared" si="492"/>
        <v>0</v>
      </c>
      <c r="AB651" s="53">
        <f t="shared" si="493"/>
        <v>1</v>
      </c>
      <c r="AC651" s="53">
        <f t="shared" si="494"/>
        <v>1</v>
      </c>
      <c r="AD651" s="53">
        <f t="shared" si="495"/>
        <v>1</v>
      </c>
      <c r="AE651" s="53">
        <f t="shared" si="496"/>
        <v>1</v>
      </c>
      <c r="AF651" s="53">
        <f t="shared" si="497"/>
        <v>1</v>
      </c>
      <c r="AG651" s="53">
        <f t="shared" si="498"/>
        <v>1</v>
      </c>
      <c r="AH651" s="53">
        <f t="shared" si="499"/>
        <v>1</v>
      </c>
      <c r="AI651" s="53">
        <f t="shared" si="500"/>
        <v>0</v>
      </c>
      <c r="AJ651" s="53">
        <f t="shared" si="501"/>
        <v>0</v>
      </c>
      <c r="AK651" s="53">
        <f t="shared" si="502"/>
        <v>0</v>
      </c>
      <c r="AL651" s="53">
        <f t="shared" si="503"/>
        <v>1</v>
      </c>
      <c r="AM651" s="53">
        <f t="shared" si="504"/>
        <v>1</v>
      </c>
      <c r="AN651" s="53">
        <f t="shared" si="505"/>
        <v>0</v>
      </c>
      <c r="AO651" s="53">
        <f t="shared" si="506"/>
        <v>1</v>
      </c>
      <c r="AP651" s="53">
        <f t="shared" si="507"/>
        <v>1</v>
      </c>
      <c r="AQ651" s="53">
        <f t="shared" si="508"/>
        <v>1</v>
      </c>
      <c r="AR651" s="53">
        <f t="shared" si="509"/>
        <v>1</v>
      </c>
      <c r="AS651" s="53"/>
    </row>
    <row r="652" spans="1:45" s="52" customFormat="1" ht="15" x14ac:dyDescent="0.25">
      <c r="A652" s="52">
        <v>121</v>
      </c>
      <c r="B652" s="37" t="s">
        <v>50</v>
      </c>
      <c r="C652" s="37" t="s">
        <v>155</v>
      </c>
      <c r="D652" s="58">
        <v>3</v>
      </c>
      <c r="E652" s="53">
        <f t="shared" si="470"/>
        <v>1</v>
      </c>
      <c r="F652" s="53">
        <f t="shared" si="471"/>
        <v>1</v>
      </c>
      <c r="G652" s="53">
        <f t="shared" si="472"/>
        <v>1</v>
      </c>
      <c r="H652" s="53">
        <f t="shared" si="473"/>
        <v>1</v>
      </c>
      <c r="I652" s="53">
        <f t="shared" si="474"/>
        <v>1</v>
      </c>
      <c r="J652" s="53">
        <f t="shared" si="475"/>
        <v>0</v>
      </c>
      <c r="K652" s="53">
        <f t="shared" si="476"/>
        <v>1</v>
      </c>
      <c r="L652" s="53">
        <f t="shared" si="477"/>
        <v>1</v>
      </c>
      <c r="M652" s="53">
        <f t="shared" si="478"/>
        <v>1</v>
      </c>
      <c r="N652" s="53">
        <f t="shared" si="479"/>
        <v>1</v>
      </c>
      <c r="O652" s="53">
        <f t="shared" si="480"/>
        <v>0</v>
      </c>
      <c r="P652" s="53">
        <f t="shared" si="481"/>
        <v>0</v>
      </c>
      <c r="Q652" s="53">
        <f t="shared" si="482"/>
        <v>1</v>
      </c>
      <c r="R652" s="53">
        <f t="shared" si="483"/>
        <v>1</v>
      </c>
      <c r="S652" s="53">
        <f t="shared" si="484"/>
        <v>1</v>
      </c>
      <c r="T652" s="53">
        <f t="shared" si="485"/>
        <v>1</v>
      </c>
      <c r="U652" s="53">
        <f t="shared" si="486"/>
        <v>1</v>
      </c>
      <c r="V652" s="53">
        <f t="shared" si="487"/>
        <v>0</v>
      </c>
      <c r="W652" s="53">
        <f t="shared" si="488"/>
        <v>1</v>
      </c>
      <c r="X652" s="53">
        <f t="shared" si="489"/>
        <v>1</v>
      </c>
      <c r="Y652" s="53">
        <f t="shared" si="490"/>
        <v>1</v>
      </c>
      <c r="Z652" s="53">
        <f t="shared" si="491"/>
        <v>0</v>
      </c>
      <c r="AA652" s="53">
        <f t="shared" si="492"/>
        <v>0</v>
      </c>
      <c r="AB652" s="53">
        <f t="shared" si="493"/>
        <v>1</v>
      </c>
      <c r="AC652" s="53">
        <f t="shared" si="494"/>
        <v>1</v>
      </c>
      <c r="AD652" s="53">
        <f t="shared" si="495"/>
        <v>1</v>
      </c>
      <c r="AE652" s="53">
        <f t="shared" si="496"/>
        <v>1</v>
      </c>
      <c r="AF652" s="53">
        <f t="shared" si="497"/>
        <v>1</v>
      </c>
      <c r="AG652" s="53">
        <f t="shared" si="498"/>
        <v>0</v>
      </c>
      <c r="AH652" s="53">
        <f t="shared" si="499"/>
        <v>1</v>
      </c>
      <c r="AI652" s="53">
        <f t="shared" si="500"/>
        <v>0</v>
      </c>
      <c r="AJ652" s="53">
        <f t="shared" si="501"/>
        <v>0</v>
      </c>
      <c r="AK652" s="53">
        <f t="shared" si="502"/>
        <v>1</v>
      </c>
      <c r="AL652" s="53">
        <f t="shared" si="503"/>
        <v>1</v>
      </c>
      <c r="AM652" s="53">
        <f t="shared" si="504"/>
        <v>1</v>
      </c>
      <c r="AN652" s="53">
        <f t="shared" si="505"/>
        <v>1</v>
      </c>
      <c r="AO652" s="53">
        <f t="shared" si="506"/>
        <v>1</v>
      </c>
      <c r="AP652" s="53">
        <f t="shared" si="507"/>
        <v>1</v>
      </c>
      <c r="AQ652" s="53">
        <f t="shared" si="508"/>
        <v>1</v>
      </c>
      <c r="AR652" s="53">
        <f t="shared" si="509"/>
        <v>1</v>
      </c>
      <c r="AS652" s="53"/>
    </row>
    <row r="653" spans="1:45" s="52" customFormat="1" ht="15" x14ac:dyDescent="0.25">
      <c r="A653" s="52">
        <v>122</v>
      </c>
      <c r="B653" s="37" t="s">
        <v>48</v>
      </c>
      <c r="C653" s="37" t="s">
        <v>156</v>
      </c>
      <c r="D653" s="58">
        <v>3</v>
      </c>
      <c r="E653" s="53">
        <f t="shared" si="470"/>
        <v>1</v>
      </c>
      <c r="F653" s="53">
        <f t="shared" si="471"/>
        <v>1</v>
      </c>
      <c r="G653" s="53">
        <f t="shared" si="472"/>
        <v>1</v>
      </c>
      <c r="H653" s="53">
        <f t="shared" si="473"/>
        <v>1</v>
      </c>
      <c r="I653" s="53">
        <f t="shared" si="474"/>
        <v>1</v>
      </c>
      <c r="J653" s="53">
        <f t="shared" si="475"/>
        <v>0</v>
      </c>
      <c r="K653" s="53">
        <f t="shared" si="476"/>
        <v>1</v>
      </c>
      <c r="L653" s="53">
        <f t="shared" si="477"/>
        <v>1</v>
      </c>
      <c r="M653" s="53">
        <f t="shared" si="478"/>
        <v>1</v>
      </c>
      <c r="N653" s="53">
        <f t="shared" si="479"/>
        <v>1</v>
      </c>
      <c r="O653" s="53">
        <f t="shared" si="480"/>
        <v>0</v>
      </c>
      <c r="P653" s="53">
        <f t="shared" si="481"/>
        <v>0</v>
      </c>
      <c r="Q653" s="53">
        <f t="shared" si="482"/>
        <v>1</v>
      </c>
      <c r="R653" s="53">
        <f t="shared" si="483"/>
        <v>1</v>
      </c>
      <c r="S653" s="53">
        <f t="shared" si="484"/>
        <v>1</v>
      </c>
      <c r="T653" s="53">
        <f t="shared" si="485"/>
        <v>1</v>
      </c>
      <c r="U653" s="53">
        <f t="shared" si="486"/>
        <v>1</v>
      </c>
      <c r="V653" s="53">
        <f t="shared" si="487"/>
        <v>1</v>
      </c>
      <c r="W653" s="53">
        <f t="shared" si="488"/>
        <v>1</v>
      </c>
      <c r="X653" s="53">
        <f t="shared" si="489"/>
        <v>1</v>
      </c>
      <c r="Y653" s="53">
        <f t="shared" si="490"/>
        <v>1</v>
      </c>
      <c r="Z653" s="53">
        <f t="shared" si="491"/>
        <v>1</v>
      </c>
      <c r="AA653" s="53">
        <f t="shared" si="492"/>
        <v>0</v>
      </c>
      <c r="AB653" s="53">
        <f t="shared" si="493"/>
        <v>1</v>
      </c>
      <c r="AC653" s="53">
        <f t="shared" si="494"/>
        <v>1</v>
      </c>
      <c r="AD653" s="53">
        <f t="shared" si="495"/>
        <v>1</v>
      </c>
      <c r="AE653" s="53">
        <f t="shared" si="496"/>
        <v>1</v>
      </c>
      <c r="AF653" s="53">
        <f t="shared" si="497"/>
        <v>1</v>
      </c>
      <c r="AG653" s="53">
        <f t="shared" si="498"/>
        <v>1</v>
      </c>
      <c r="AH653" s="53">
        <f t="shared" si="499"/>
        <v>1</v>
      </c>
      <c r="AI653" s="53">
        <f t="shared" si="500"/>
        <v>0</v>
      </c>
      <c r="AJ653" s="53">
        <f t="shared" si="501"/>
        <v>0</v>
      </c>
      <c r="AK653" s="53">
        <f t="shared" si="502"/>
        <v>0</v>
      </c>
      <c r="AL653" s="53">
        <f t="shared" si="503"/>
        <v>1</v>
      </c>
      <c r="AM653" s="53">
        <f t="shared" si="504"/>
        <v>1</v>
      </c>
      <c r="AN653" s="53">
        <f t="shared" si="505"/>
        <v>1</v>
      </c>
      <c r="AO653" s="53">
        <f t="shared" si="506"/>
        <v>1</v>
      </c>
      <c r="AP653" s="53">
        <f t="shared" si="507"/>
        <v>1</v>
      </c>
      <c r="AQ653" s="53">
        <f t="shared" si="508"/>
        <v>1</v>
      </c>
      <c r="AR653" s="53">
        <f t="shared" si="509"/>
        <v>1</v>
      </c>
      <c r="AS653" s="53"/>
    </row>
    <row r="654" spans="1:45" s="52" customFormat="1" ht="15" x14ac:dyDescent="0.25">
      <c r="A654" s="52">
        <v>123</v>
      </c>
      <c r="B654" s="37" t="s">
        <v>48</v>
      </c>
      <c r="C654" s="37" t="s">
        <v>157</v>
      </c>
      <c r="D654" s="58">
        <v>3</v>
      </c>
      <c r="E654" s="53">
        <f t="shared" si="470"/>
        <v>1</v>
      </c>
      <c r="F654" s="53">
        <f t="shared" si="471"/>
        <v>1</v>
      </c>
      <c r="G654" s="53">
        <f t="shared" si="472"/>
        <v>1</v>
      </c>
      <c r="H654" s="53">
        <f t="shared" si="473"/>
        <v>1</v>
      </c>
      <c r="I654" s="53">
        <f t="shared" si="474"/>
        <v>1</v>
      </c>
      <c r="J654" s="53">
        <f t="shared" si="475"/>
        <v>0</v>
      </c>
      <c r="K654" s="53">
        <f t="shared" si="476"/>
        <v>1</v>
      </c>
      <c r="L654" s="53">
        <f t="shared" si="477"/>
        <v>1</v>
      </c>
      <c r="M654" s="53">
        <f t="shared" si="478"/>
        <v>1</v>
      </c>
      <c r="N654" s="53">
        <f t="shared" si="479"/>
        <v>1</v>
      </c>
      <c r="O654" s="53">
        <f t="shared" si="480"/>
        <v>0</v>
      </c>
      <c r="P654" s="53">
        <f t="shared" si="481"/>
        <v>0</v>
      </c>
      <c r="Q654" s="53">
        <f t="shared" si="482"/>
        <v>1</v>
      </c>
      <c r="R654" s="53">
        <f t="shared" si="483"/>
        <v>1</v>
      </c>
      <c r="S654" s="53">
        <f t="shared" si="484"/>
        <v>1</v>
      </c>
      <c r="T654" s="53">
        <f t="shared" si="485"/>
        <v>1</v>
      </c>
      <c r="U654" s="53">
        <f t="shared" si="486"/>
        <v>1</v>
      </c>
      <c r="V654" s="53">
        <f t="shared" si="487"/>
        <v>1</v>
      </c>
      <c r="W654" s="53">
        <f t="shared" si="488"/>
        <v>1</v>
      </c>
      <c r="X654" s="53">
        <f t="shared" si="489"/>
        <v>1</v>
      </c>
      <c r="Y654" s="53">
        <f t="shared" si="490"/>
        <v>1</v>
      </c>
      <c r="Z654" s="53">
        <f t="shared" si="491"/>
        <v>1</v>
      </c>
      <c r="AA654" s="53">
        <f t="shared" si="492"/>
        <v>0</v>
      </c>
      <c r="AB654" s="53">
        <f t="shared" si="493"/>
        <v>1</v>
      </c>
      <c r="AC654" s="53">
        <f t="shared" si="494"/>
        <v>1</v>
      </c>
      <c r="AD654" s="53">
        <f t="shared" si="495"/>
        <v>1</v>
      </c>
      <c r="AE654" s="53">
        <f t="shared" si="496"/>
        <v>1</v>
      </c>
      <c r="AF654" s="53">
        <f t="shared" si="497"/>
        <v>1</v>
      </c>
      <c r="AG654" s="53">
        <f t="shared" si="498"/>
        <v>0</v>
      </c>
      <c r="AH654" s="53">
        <f t="shared" si="499"/>
        <v>1</v>
      </c>
      <c r="AI654" s="53">
        <f t="shared" si="500"/>
        <v>0</v>
      </c>
      <c r="AJ654" s="53">
        <f t="shared" si="501"/>
        <v>1</v>
      </c>
      <c r="AK654" s="53">
        <f t="shared" si="502"/>
        <v>1</v>
      </c>
      <c r="AL654" s="53">
        <f t="shared" si="503"/>
        <v>1</v>
      </c>
      <c r="AM654" s="53">
        <f t="shared" si="504"/>
        <v>1</v>
      </c>
      <c r="AN654" s="53">
        <f t="shared" si="505"/>
        <v>0</v>
      </c>
      <c r="AO654" s="53">
        <f t="shared" si="506"/>
        <v>1</v>
      </c>
      <c r="AP654" s="53">
        <f t="shared" si="507"/>
        <v>1</v>
      </c>
      <c r="AQ654" s="53">
        <f t="shared" si="508"/>
        <v>1</v>
      </c>
      <c r="AR654" s="53">
        <f t="shared" si="509"/>
        <v>1</v>
      </c>
      <c r="AS654" s="53"/>
    </row>
    <row r="655" spans="1:45" s="52" customFormat="1" ht="15" x14ac:dyDescent="0.25">
      <c r="A655" s="52">
        <v>124</v>
      </c>
      <c r="B655" s="37" t="s">
        <v>59</v>
      </c>
      <c r="C655" s="37" t="s">
        <v>118</v>
      </c>
      <c r="D655" s="58">
        <v>3</v>
      </c>
      <c r="E655" s="53">
        <f t="shared" si="470"/>
        <v>1</v>
      </c>
      <c r="F655" s="53">
        <f t="shared" si="471"/>
        <v>1</v>
      </c>
      <c r="G655" s="53">
        <f t="shared" si="472"/>
        <v>1</v>
      </c>
      <c r="H655" s="53">
        <f t="shared" si="473"/>
        <v>1</v>
      </c>
      <c r="I655" s="53">
        <f t="shared" si="474"/>
        <v>1</v>
      </c>
      <c r="J655" s="53">
        <f t="shared" si="475"/>
        <v>0</v>
      </c>
      <c r="K655" s="53">
        <f t="shared" si="476"/>
        <v>1</v>
      </c>
      <c r="L655" s="53">
        <f t="shared" si="477"/>
        <v>1</v>
      </c>
      <c r="M655" s="53">
        <f t="shared" si="478"/>
        <v>0</v>
      </c>
      <c r="N655" s="53">
        <f t="shared" si="479"/>
        <v>1</v>
      </c>
      <c r="O655" s="53">
        <f t="shared" si="480"/>
        <v>0</v>
      </c>
      <c r="P655" s="53">
        <f t="shared" si="481"/>
        <v>0</v>
      </c>
      <c r="Q655" s="53">
        <f t="shared" si="482"/>
        <v>1</v>
      </c>
      <c r="R655" s="53">
        <f t="shared" si="483"/>
        <v>0</v>
      </c>
      <c r="S655" s="53">
        <f t="shared" si="484"/>
        <v>1</v>
      </c>
      <c r="T655" s="53">
        <f t="shared" si="485"/>
        <v>1</v>
      </c>
      <c r="U655" s="53">
        <f t="shared" si="486"/>
        <v>1</v>
      </c>
      <c r="V655" s="53">
        <f t="shared" si="487"/>
        <v>1</v>
      </c>
      <c r="W655" s="53">
        <f t="shared" si="488"/>
        <v>1</v>
      </c>
      <c r="X655" s="53">
        <f t="shared" si="489"/>
        <v>1</v>
      </c>
      <c r="Y655" s="53">
        <f t="shared" si="490"/>
        <v>1</v>
      </c>
      <c r="Z655" s="53">
        <f t="shared" si="491"/>
        <v>1</v>
      </c>
      <c r="AA655" s="53">
        <f t="shared" si="492"/>
        <v>0</v>
      </c>
      <c r="AB655" s="53">
        <f t="shared" si="493"/>
        <v>1</v>
      </c>
      <c r="AC655" s="53">
        <f t="shared" si="494"/>
        <v>1</v>
      </c>
      <c r="AD655" s="53">
        <f t="shared" si="495"/>
        <v>1</v>
      </c>
      <c r="AE655" s="53">
        <f t="shared" si="496"/>
        <v>1</v>
      </c>
      <c r="AF655" s="53">
        <f t="shared" si="497"/>
        <v>1</v>
      </c>
      <c r="AG655" s="53">
        <f t="shared" si="498"/>
        <v>1</v>
      </c>
      <c r="AH655" s="53">
        <f t="shared" si="499"/>
        <v>1</v>
      </c>
      <c r="AI655" s="53">
        <f t="shared" si="500"/>
        <v>0</v>
      </c>
      <c r="AJ655" s="53">
        <f t="shared" si="501"/>
        <v>0</v>
      </c>
      <c r="AK655" s="53">
        <f t="shared" si="502"/>
        <v>1</v>
      </c>
      <c r="AL655" s="53">
        <f t="shared" si="503"/>
        <v>1</v>
      </c>
      <c r="AM655" s="53">
        <f t="shared" si="504"/>
        <v>1</v>
      </c>
      <c r="AN655" s="53">
        <f t="shared" si="505"/>
        <v>1</v>
      </c>
      <c r="AO655" s="53">
        <f t="shared" si="506"/>
        <v>1</v>
      </c>
      <c r="AP655" s="53">
        <f t="shared" si="507"/>
        <v>1</v>
      </c>
      <c r="AQ655" s="53">
        <f t="shared" si="508"/>
        <v>1</v>
      </c>
      <c r="AR655" s="53">
        <f t="shared" si="509"/>
        <v>1</v>
      </c>
      <c r="AS655" s="53"/>
    </row>
    <row r="656" spans="1:45" s="52" customFormat="1" ht="15" x14ac:dyDescent="0.25">
      <c r="A656" s="52">
        <v>125</v>
      </c>
      <c r="B656" s="37" t="s">
        <v>48</v>
      </c>
      <c r="C656" s="37" t="s">
        <v>158</v>
      </c>
      <c r="D656" s="58">
        <v>3</v>
      </c>
      <c r="E656" s="53">
        <f t="shared" si="470"/>
        <v>1</v>
      </c>
      <c r="F656" s="53">
        <f t="shared" si="471"/>
        <v>1</v>
      </c>
      <c r="G656" s="53">
        <f t="shared" si="472"/>
        <v>1</v>
      </c>
      <c r="H656" s="53">
        <f t="shared" si="473"/>
        <v>1</v>
      </c>
      <c r="I656" s="53">
        <f t="shared" si="474"/>
        <v>1</v>
      </c>
      <c r="J656" s="53">
        <f t="shared" si="475"/>
        <v>0</v>
      </c>
      <c r="K656" s="53">
        <f t="shared" si="476"/>
        <v>1</v>
      </c>
      <c r="L656" s="53">
        <f t="shared" si="477"/>
        <v>1</v>
      </c>
      <c r="M656" s="53">
        <f t="shared" si="478"/>
        <v>1</v>
      </c>
      <c r="N656" s="53">
        <f t="shared" si="479"/>
        <v>1</v>
      </c>
      <c r="O656" s="53">
        <f t="shared" si="480"/>
        <v>1</v>
      </c>
      <c r="P656" s="53">
        <f t="shared" si="481"/>
        <v>0</v>
      </c>
      <c r="Q656" s="53">
        <f t="shared" si="482"/>
        <v>1</v>
      </c>
      <c r="R656" s="53">
        <f t="shared" si="483"/>
        <v>1</v>
      </c>
      <c r="S656" s="53">
        <f t="shared" si="484"/>
        <v>1</v>
      </c>
      <c r="T656" s="53">
        <f t="shared" si="485"/>
        <v>1</v>
      </c>
      <c r="U656" s="53">
        <f t="shared" si="486"/>
        <v>1</v>
      </c>
      <c r="V656" s="53">
        <f t="shared" si="487"/>
        <v>1</v>
      </c>
      <c r="W656" s="53">
        <f t="shared" si="488"/>
        <v>1</v>
      </c>
      <c r="X656" s="53">
        <f t="shared" si="489"/>
        <v>1</v>
      </c>
      <c r="Y656" s="53">
        <f t="shared" si="490"/>
        <v>1</v>
      </c>
      <c r="Z656" s="53">
        <f t="shared" si="491"/>
        <v>1</v>
      </c>
      <c r="AA656" s="53">
        <f t="shared" si="492"/>
        <v>0</v>
      </c>
      <c r="AB656" s="53">
        <f t="shared" si="493"/>
        <v>1</v>
      </c>
      <c r="AC656" s="53">
        <f t="shared" si="494"/>
        <v>1</v>
      </c>
      <c r="AD656" s="53">
        <f t="shared" si="495"/>
        <v>1</v>
      </c>
      <c r="AE656" s="53">
        <f t="shared" si="496"/>
        <v>1</v>
      </c>
      <c r="AF656" s="53">
        <f t="shared" si="497"/>
        <v>1</v>
      </c>
      <c r="AG656" s="53">
        <f t="shared" si="498"/>
        <v>0</v>
      </c>
      <c r="AH656" s="53">
        <f t="shared" si="499"/>
        <v>1</v>
      </c>
      <c r="AI656" s="53">
        <f t="shared" si="500"/>
        <v>0</v>
      </c>
      <c r="AJ656" s="53">
        <f t="shared" si="501"/>
        <v>1</v>
      </c>
      <c r="AK656" s="53">
        <f t="shared" si="502"/>
        <v>1</v>
      </c>
      <c r="AL656" s="53">
        <f t="shared" si="503"/>
        <v>1</v>
      </c>
      <c r="AM656" s="53">
        <f t="shared" si="504"/>
        <v>1</v>
      </c>
      <c r="AN656" s="53">
        <f t="shared" si="505"/>
        <v>0</v>
      </c>
      <c r="AO656" s="53">
        <f t="shared" si="506"/>
        <v>1</v>
      </c>
      <c r="AP656" s="53">
        <f t="shared" si="507"/>
        <v>1</v>
      </c>
      <c r="AQ656" s="53">
        <f t="shared" si="508"/>
        <v>1</v>
      </c>
      <c r="AR656" s="53">
        <f t="shared" si="509"/>
        <v>1</v>
      </c>
      <c r="AS656" s="53"/>
    </row>
    <row r="657" spans="1:56" x14ac:dyDescent="0.2">
      <c r="E657" s="2">
        <f>COUNTIF(E532:E656,1)</f>
        <v>107</v>
      </c>
      <c r="F657" s="2">
        <f t="shared" ref="F657:AR657" si="510">COUNTIF(F532:F656,1)</f>
        <v>105</v>
      </c>
      <c r="G657" s="2">
        <f t="shared" si="510"/>
        <v>111</v>
      </c>
      <c r="H657" s="2">
        <f t="shared" si="510"/>
        <v>109</v>
      </c>
      <c r="I657" s="2">
        <f t="shared" si="510"/>
        <v>109</v>
      </c>
      <c r="J657" s="2">
        <f t="shared" si="510"/>
        <v>2</v>
      </c>
      <c r="K657" s="2">
        <f t="shared" si="510"/>
        <v>106</v>
      </c>
      <c r="L657" s="2">
        <f t="shared" si="510"/>
        <v>114</v>
      </c>
      <c r="M657" s="2">
        <f t="shared" si="510"/>
        <v>106</v>
      </c>
      <c r="N657" s="2">
        <f t="shared" si="510"/>
        <v>105</v>
      </c>
      <c r="O657" s="2">
        <f t="shared" si="510"/>
        <v>9</v>
      </c>
      <c r="P657" s="2">
        <f t="shared" si="510"/>
        <v>9</v>
      </c>
      <c r="Q657" s="2">
        <f t="shared" si="510"/>
        <v>101</v>
      </c>
      <c r="R657" s="2">
        <f t="shared" si="510"/>
        <v>108</v>
      </c>
      <c r="S657" s="2">
        <f t="shared" si="510"/>
        <v>109</v>
      </c>
      <c r="T657" s="2">
        <f t="shared" si="510"/>
        <v>108</v>
      </c>
      <c r="U657" s="2">
        <f t="shared" si="510"/>
        <v>108</v>
      </c>
      <c r="V657" s="2">
        <f t="shared" si="510"/>
        <v>99</v>
      </c>
      <c r="W657" s="2">
        <f t="shared" si="510"/>
        <v>106</v>
      </c>
      <c r="X657" s="2">
        <f t="shared" si="510"/>
        <v>107</v>
      </c>
      <c r="Y657" s="2">
        <f t="shared" si="510"/>
        <v>108</v>
      </c>
      <c r="Z657" s="2">
        <f t="shared" si="510"/>
        <v>105</v>
      </c>
      <c r="AA657" s="2">
        <f t="shared" si="510"/>
        <v>4</v>
      </c>
      <c r="AB657" s="2">
        <f t="shared" si="510"/>
        <v>111</v>
      </c>
      <c r="AC657" s="2">
        <f t="shared" si="510"/>
        <v>106</v>
      </c>
      <c r="AD657" s="2">
        <f t="shared" si="510"/>
        <v>112</v>
      </c>
      <c r="AE657" s="2">
        <f t="shared" si="510"/>
        <v>107</v>
      </c>
      <c r="AF657" s="2">
        <f t="shared" si="510"/>
        <v>109</v>
      </c>
      <c r="AG657" s="2">
        <f t="shared" si="510"/>
        <v>86</v>
      </c>
      <c r="AH657" s="2">
        <f t="shared" si="510"/>
        <v>111</v>
      </c>
      <c r="AI657" s="2">
        <f t="shared" si="510"/>
        <v>10</v>
      </c>
      <c r="AJ657" s="2">
        <f t="shared" si="510"/>
        <v>2</v>
      </c>
      <c r="AK657" s="2">
        <f t="shared" si="510"/>
        <v>18</v>
      </c>
      <c r="AL657" s="2">
        <f t="shared" si="510"/>
        <v>13</v>
      </c>
      <c r="AM657" s="2">
        <f t="shared" si="510"/>
        <v>107</v>
      </c>
      <c r="AN657" s="2">
        <f t="shared" si="510"/>
        <v>8</v>
      </c>
      <c r="AO657" s="2">
        <f t="shared" si="510"/>
        <v>109</v>
      </c>
      <c r="AP657" s="2">
        <f t="shared" si="510"/>
        <v>107</v>
      </c>
      <c r="AQ657" s="2">
        <f t="shared" si="510"/>
        <v>107</v>
      </c>
      <c r="AR657" s="2">
        <f t="shared" si="510"/>
        <v>109</v>
      </c>
    </row>
    <row r="661" spans="1:56" s="52" customFormat="1" ht="15.75" x14ac:dyDescent="0.25">
      <c r="A661" s="105" t="s">
        <v>181</v>
      </c>
      <c r="B661" s="106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4"/>
      <c r="N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1:56" s="52" customFormat="1" ht="15" x14ac:dyDescent="0.25">
      <c r="A662" s="106"/>
      <c r="B662" s="201" t="s">
        <v>182</v>
      </c>
      <c r="C662" s="201"/>
      <c r="D662" s="201"/>
      <c r="E662" s="201"/>
      <c r="F662" s="201"/>
      <c r="G662" s="107"/>
      <c r="H662" s="201" t="s">
        <v>182</v>
      </c>
      <c r="I662" s="201"/>
      <c r="J662" s="201"/>
      <c r="K662" s="201"/>
      <c r="L662" s="201"/>
      <c r="M662" s="104"/>
      <c r="N662" s="53"/>
      <c r="P662" s="163" t="s">
        <v>22</v>
      </c>
      <c r="Q662" s="176"/>
      <c r="R662" s="176"/>
      <c r="S662" s="176"/>
      <c r="T662" s="164"/>
      <c r="U662" s="66"/>
      <c r="V662" s="202" t="s">
        <v>22</v>
      </c>
      <c r="W662" s="202"/>
      <c r="X662" s="202"/>
      <c r="Y662" s="202"/>
      <c r="Z662" s="202"/>
      <c r="AA662" s="66"/>
      <c r="AB662" s="53"/>
      <c r="AD662" s="213" t="s">
        <v>33</v>
      </c>
      <c r="AE662" s="214"/>
      <c r="AF662" s="214"/>
      <c r="AG662" s="214"/>
      <c r="AH662" s="215"/>
      <c r="AI662" s="53"/>
      <c r="AJ662" s="201" t="s">
        <v>33</v>
      </c>
      <c r="AK662" s="201"/>
      <c r="AL662" s="201"/>
      <c r="AM662" s="201"/>
      <c r="AN662" s="201"/>
      <c r="AO662" s="53"/>
      <c r="AP662" s="53"/>
      <c r="AR662" s="163" t="s">
        <v>44</v>
      </c>
      <c r="AS662" s="176"/>
      <c r="AT662" s="176"/>
      <c r="AU662" s="176"/>
      <c r="AV662" s="164"/>
      <c r="AW662" s="66"/>
      <c r="AX662" s="202" t="s">
        <v>44</v>
      </c>
      <c r="AY662" s="202"/>
      <c r="AZ662" s="202"/>
      <c r="BA662" s="202"/>
      <c r="BB662" s="202"/>
      <c r="BC662" s="67"/>
    </row>
    <row r="663" spans="1:56" s="52" customFormat="1" ht="15.75" x14ac:dyDescent="0.25">
      <c r="A663" s="106"/>
      <c r="B663" s="203" t="s">
        <v>183</v>
      </c>
      <c r="C663" s="203"/>
      <c r="D663" s="203"/>
      <c r="E663" s="203" t="s">
        <v>174</v>
      </c>
      <c r="F663" s="203"/>
      <c r="G663" s="107"/>
      <c r="H663" s="203" t="s">
        <v>183</v>
      </c>
      <c r="I663" s="203"/>
      <c r="J663" s="203"/>
      <c r="K663" s="203" t="s">
        <v>174</v>
      </c>
      <c r="L663" s="203"/>
      <c r="M663" s="104"/>
      <c r="N663" s="53"/>
      <c r="P663" s="165" t="s">
        <v>183</v>
      </c>
      <c r="Q663" s="166"/>
      <c r="R663" s="167"/>
      <c r="S663" s="174" t="s">
        <v>174</v>
      </c>
      <c r="T663" s="175"/>
      <c r="U663" s="66"/>
      <c r="V663" s="204" t="s">
        <v>183</v>
      </c>
      <c r="W663" s="204"/>
      <c r="X663" s="204"/>
      <c r="Y663" s="204" t="s">
        <v>174</v>
      </c>
      <c r="Z663" s="204"/>
      <c r="AA663" s="66"/>
      <c r="AB663" s="53"/>
      <c r="AD663" s="205" t="s">
        <v>183</v>
      </c>
      <c r="AE663" s="206"/>
      <c r="AF663" s="207"/>
      <c r="AG663" s="211" t="s">
        <v>174</v>
      </c>
      <c r="AH663" s="212"/>
      <c r="AI663" s="53"/>
      <c r="AJ663" s="203" t="s">
        <v>183</v>
      </c>
      <c r="AK663" s="203"/>
      <c r="AL663" s="203"/>
      <c r="AM663" s="203" t="s">
        <v>174</v>
      </c>
      <c r="AN663" s="203"/>
      <c r="AO663" s="53"/>
      <c r="AP663" s="53"/>
      <c r="AR663" s="165" t="s">
        <v>183</v>
      </c>
      <c r="AS663" s="166"/>
      <c r="AT663" s="167"/>
      <c r="AU663" s="174" t="s">
        <v>174</v>
      </c>
      <c r="AV663" s="175"/>
      <c r="AW663" s="66"/>
      <c r="AX663" s="204" t="s">
        <v>183</v>
      </c>
      <c r="AY663" s="204"/>
      <c r="AZ663" s="204"/>
      <c r="BA663" s="204" t="s">
        <v>174</v>
      </c>
      <c r="BB663" s="204"/>
      <c r="BC663" s="67"/>
    </row>
    <row r="664" spans="1:56" s="52" customFormat="1" ht="15.75" x14ac:dyDescent="0.25">
      <c r="A664" s="106"/>
      <c r="B664" s="203"/>
      <c r="C664" s="203"/>
      <c r="D664" s="203"/>
      <c r="E664" s="93" t="s">
        <v>184</v>
      </c>
      <c r="F664" s="93" t="s">
        <v>185</v>
      </c>
      <c r="G664" s="107"/>
      <c r="H664" s="203"/>
      <c r="I664" s="203"/>
      <c r="J664" s="203"/>
      <c r="K664" s="93" t="s">
        <v>184</v>
      </c>
      <c r="L664" s="93" t="s">
        <v>185</v>
      </c>
      <c r="M664" s="104"/>
      <c r="N664" s="53"/>
      <c r="P664" s="168"/>
      <c r="Q664" s="169"/>
      <c r="R664" s="170"/>
      <c r="S664" s="69" t="s">
        <v>184</v>
      </c>
      <c r="T664" s="69" t="s">
        <v>185</v>
      </c>
      <c r="U664" s="66"/>
      <c r="V664" s="204"/>
      <c r="W664" s="204"/>
      <c r="X664" s="204"/>
      <c r="Y664" s="69" t="s">
        <v>184</v>
      </c>
      <c r="Z664" s="69" t="s">
        <v>185</v>
      </c>
      <c r="AA664" s="66"/>
      <c r="AB664" s="53"/>
      <c r="AD664" s="208"/>
      <c r="AE664" s="209"/>
      <c r="AF664" s="210"/>
      <c r="AG664" s="68" t="s">
        <v>184</v>
      </c>
      <c r="AH664" s="68" t="s">
        <v>185</v>
      </c>
      <c r="AI664" s="53"/>
      <c r="AJ664" s="203"/>
      <c r="AK664" s="203"/>
      <c r="AL664" s="203"/>
      <c r="AM664" s="68" t="s">
        <v>184</v>
      </c>
      <c r="AN664" s="68" t="s">
        <v>185</v>
      </c>
      <c r="AO664" s="53"/>
      <c r="AP664" s="53"/>
      <c r="AR664" s="168"/>
      <c r="AS664" s="169"/>
      <c r="AT664" s="170"/>
      <c r="AU664" s="69" t="s">
        <v>184</v>
      </c>
      <c r="AV664" s="69" t="s">
        <v>185</v>
      </c>
      <c r="AW664" s="66"/>
      <c r="AX664" s="204"/>
      <c r="AY664" s="204"/>
      <c r="AZ664" s="204"/>
      <c r="BA664" s="69" t="s">
        <v>184</v>
      </c>
      <c r="BB664" s="69" t="s">
        <v>185</v>
      </c>
      <c r="BC664" s="67"/>
    </row>
    <row r="665" spans="1:56" s="52" customFormat="1" ht="15" customHeight="1" x14ac:dyDescent="0.25">
      <c r="A665" s="106"/>
      <c r="B665" s="216" t="s">
        <v>186</v>
      </c>
      <c r="C665" s="201" t="s">
        <v>169</v>
      </c>
      <c r="D665" s="201"/>
      <c r="E665" s="91">
        <f>COUNTIF($AK$3:$AK$11,"Yes")</f>
        <v>0</v>
      </c>
      <c r="F665" s="91">
        <f>COUNTIF($AK$3:$AK$11,"No")</f>
        <v>9</v>
      </c>
      <c r="G665" s="107"/>
      <c r="H665" s="217" t="s">
        <v>2</v>
      </c>
      <c r="I665" s="217"/>
      <c r="J665" s="70" t="s">
        <v>184</v>
      </c>
      <c r="K665" s="91">
        <f>$E$265</f>
        <v>2</v>
      </c>
      <c r="L665" s="91">
        <f>$E$394</f>
        <v>8</v>
      </c>
      <c r="M665" s="104"/>
      <c r="N665" s="53"/>
      <c r="P665" s="186" t="s">
        <v>186</v>
      </c>
      <c r="Q665" s="163" t="s">
        <v>169</v>
      </c>
      <c r="R665" s="164"/>
      <c r="S665" s="57">
        <f>COUNTIF($BR$3:$BR$11,"Yes")</f>
        <v>5</v>
      </c>
      <c r="T665" s="57">
        <f>COUNTIF($BR$3:$BR$11,"No")</f>
        <v>4</v>
      </c>
      <c r="U665" s="66"/>
      <c r="V665" s="218" t="s">
        <v>12</v>
      </c>
      <c r="W665" s="218"/>
      <c r="X665" s="72" t="s">
        <v>184</v>
      </c>
      <c r="Y665" s="57">
        <f>$O$265</f>
        <v>9</v>
      </c>
      <c r="Z665" s="57">
        <f>$O$394</f>
        <v>106</v>
      </c>
      <c r="AA665" s="66"/>
      <c r="AB665" s="53"/>
      <c r="AD665" s="219" t="s">
        <v>186</v>
      </c>
      <c r="AE665" s="213" t="s">
        <v>169</v>
      </c>
      <c r="AF665" s="215"/>
      <c r="AG665" s="57">
        <f>COUNTIF($CY$3:$CY$11,"Yes")</f>
        <v>4</v>
      </c>
      <c r="AH665" s="57">
        <f>COUNTIF($CY$3:$CY$11,"No")</f>
        <v>5</v>
      </c>
      <c r="AI665" s="53"/>
      <c r="AJ665" s="217" t="s">
        <v>23</v>
      </c>
      <c r="AK665" s="222"/>
      <c r="AL665" s="70" t="s">
        <v>184</v>
      </c>
      <c r="AM665" s="65">
        <f>$Y$265</f>
        <v>4</v>
      </c>
      <c r="AN665" s="65">
        <f>$Y$394</f>
        <v>7</v>
      </c>
      <c r="AO665" s="53"/>
      <c r="AP665" s="53"/>
      <c r="AR665" s="186" t="s">
        <v>186</v>
      </c>
      <c r="AS665" s="163" t="s">
        <v>169</v>
      </c>
      <c r="AT665" s="164"/>
      <c r="AU665" s="57">
        <f>COUNTIF($EF$3:$EF$11,"Yes")</f>
        <v>1</v>
      </c>
      <c r="AV665" s="57">
        <f>COUNTIF($EF$3:$EF$11,"No")</f>
        <v>8</v>
      </c>
      <c r="AW665" s="66"/>
      <c r="AX665" s="223" t="s">
        <v>34</v>
      </c>
      <c r="AY665" s="218"/>
      <c r="AZ665" s="72" t="s">
        <v>184</v>
      </c>
      <c r="BA665" s="65">
        <f>$AI$265</f>
        <v>10</v>
      </c>
      <c r="BB665" s="65">
        <f>$AI$394</f>
        <v>105</v>
      </c>
      <c r="BC665" s="67"/>
    </row>
    <row r="666" spans="1:56" s="52" customFormat="1" ht="15" customHeight="1" x14ac:dyDescent="0.25">
      <c r="A666" s="106"/>
      <c r="B666" s="216"/>
      <c r="C666" s="201" t="s">
        <v>170</v>
      </c>
      <c r="D666" s="201"/>
      <c r="E666" s="91">
        <f>COUNTIF($AK$12:$AK$48,"Yes")</f>
        <v>9</v>
      </c>
      <c r="F666" s="91">
        <f>COUNTIF($AK$12:$AK$48,"No")</f>
        <v>28</v>
      </c>
      <c r="G666" s="107"/>
      <c r="H666" s="217"/>
      <c r="I666" s="217"/>
      <c r="J666" s="70" t="s">
        <v>185</v>
      </c>
      <c r="K666" s="91">
        <f>$E$525</f>
        <v>8</v>
      </c>
      <c r="L666" s="76">
        <f>$E$657</f>
        <v>107</v>
      </c>
      <c r="M666" s="104"/>
      <c r="N666" s="53"/>
      <c r="P666" s="187"/>
      <c r="Q666" s="163" t="s">
        <v>170</v>
      </c>
      <c r="R666" s="164"/>
      <c r="S666" s="57">
        <f>COUNTIF($BR$12:$BR$48,"Yes")</f>
        <v>3</v>
      </c>
      <c r="T666" s="57">
        <f>COUNTIF($BR$12:$BR$48,"No")</f>
        <v>34</v>
      </c>
      <c r="U666" s="66"/>
      <c r="V666" s="218"/>
      <c r="W666" s="218"/>
      <c r="X666" s="72" t="s">
        <v>185</v>
      </c>
      <c r="Y666" s="57">
        <f>$O$525</f>
        <v>1</v>
      </c>
      <c r="Z666" s="76">
        <f>$O$657</f>
        <v>9</v>
      </c>
      <c r="AA666" s="66"/>
      <c r="AB666" s="53"/>
      <c r="AD666" s="220"/>
      <c r="AE666" s="213" t="s">
        <v>170</v>
      </c>
      <c r="AF666" s="215"/>
      <c r="AG666" s="57">
        <f>COUNTIF($CY$12:$CY$48,"Yes")</f>
        <v>6</v>
      </c>
      <c r="AH666" s="57">
        <f>COUNTIF($CY$12:$CY$48,"No")</f>
        <v>31</v>
      </c>
      <c r="AI666" s="53"/>
      <c r="AJ666" s="222"/>
      <c r="AK666" s="222"/>
      <c r="AL666" s="70" t="s">
        <v>185</v>
      </c>
      <c r="AM666" s="65">
        <f>$Y$525</f>
        <v>6</v>
      </c>
      <c r="AN666" s="76">
        <f>$Y$657</f>
        <v>108</v>
      </c>
      <c r="AO666" s="53"/>
      <c r="AP666" s="53"/>
      <c r="AR666" s="187"/>
      <c r="AS666" s="163" t="s">
        <v>170</v>
      </c>
      <c r="AT666" s="164"/>
      <c r="AU666" s="57">
        <f>COUNTIF($EF$12:$EF$48,"Yes")</f>
        <v>6</v>
      </c>
      <c r="AV666" s="57">
        <f>COUNTIF($EF$12:$EF$48,"No")</f>
        <v>31</v>
      </c>
      <c r="AW666" s="66"/>
      <c r="AX666" s="218"/>
      <c r="AY666" s="218"/>
      <c r="AZ666" s="72" t="s">
        <v>185</v>
      </c>
      <c r="BA666" s="65">
        <f>$AI$525</f>
        <v>0</v>
      </c>
      <c r="BB666" s="76">
        <f>$AI$657</f>
        <v>10</v>
      </c>
      <c r="BC666" s="67"/>
    </row>
    <row r="667" spans="1:56" s="52" customFormat="1" ht="15" customHeight="1" x14ac:dyDescent="0.25">
      <c r="A667" s="106"/>
      <c r="B667" s="216"/>
      <c r="C667" s="201" t="s">
        <v>171</v>
      </c>
      <c r="D667" s="201"/>
      <c r="E667" s="91">
        <f>COUNTIF($AK$49:$AK$127,"Yes")</f>
        <v>1</v>
      </c>
      <c r="F667" s="91">
        <f>COUNTIF($AK$49:$AK$127,"No")</f>
        <v>78</v>
      </c>
      <c r="G667" s="107"/>
      <c r="H667" s="109"/>
      <c r="I667" s="110"/>
      <c r="J667" s="110"/>
      <c r="K667" s="111"/>
      <c r="L667" s="111"/>
      <c r="M667" s="104"/>
      <c r="N667" s="53"/>
      <c r="P667" s="188"/>
      <c r="Q667" s="163" t="s">
        <v>171</v>
      </c>
      <c r="R667" s="164"/>
      <c r="S667" s="57">
        <f>COUNTIF($BR$49:$BR$127,"Yes")</f>
        <v>2</v>
      </c>
      <c r="T667" s="57">
        <f>COUNTIF($BR$49:$BR$127,"No")</f>
        <v>77</v>
      </c>
      <c r="U667" s="66"/>
      <c r="V667" s="74"/>
      <c r="W667" s="72"/>
      <c r="X667" s="72"/>
      <c r="Y667" s="71"/>
      <c r="Z667" s="71"/>
      <c r="AA667" s="66"/>
      <c r="AB667" s="53"/>
      <c r="AD667" s="221"/>
      <c r="AE667" s="213" t="s">
        <v>171</v>
      </c>
      <c r="AF667" s="215"/>
      <c r="AG667" s="57">
        <f>COUNTIF($CY$49:$CY$127,"Yes")</f>
        <v>0</v>
      </c>
      <c r="AH667" s="57">
        <f>COUNTIF($CY$49:$CY$127,"No")</f>
        <v>79</v>
      </c>
      <c r="AI667" s="53"/>
      <c r="AJ667" s="73"/>
      <c r="AK667" s="70"/>
      <c r="AL667" s="70"/>
      <c r="AM667" s="57"/>
      <c r="AN667" s="57"/>
      <c r="AO667" s="53"/>
      <c r="AP667" s="53"/>
      <c r="AR667" s="188"/>
      <c r="AS667" s="163" t="s">
        <v>171</v>
      </c>
      <c r="AT667" s="164"/>
      <c r="AU667" s="57">
        <f>COUNTIF($EF$49:$EF$127,"Yes")</f>
        <v>3</v>
      </c>
      <c r="AV667" s="57">
        <f>COUNTIF($EF$49:$EF$127,"No")</f>
        <v>76</v>
      </c>
      <c r="AW667" s="66"/>
      <c r="AX667" s="74"/>
      <c r="AY667" s="72"/>
      <c r="AZ667" s="72"/>
      <c r="BA667" s="71"/>
      <c r="BB667" s="71"/>
      <c r="BC667" s="67"/>
    </row>
    <row r="668" spans="1:56" s="52" customFormat="1" ht="15" x14ac:dyDescent="0.25">
      <c r="A668" s="106"/>
      <c r="B668" s="106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4"/>
      <c r="N668" s="53"/>
      <c r="P668" s="67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R668" s="67"/>
      <c r="AS668" s="66"/>
      <c r="AT668" s="66"/>
      <c r="AU668" s="66"/>
      <c r="AV668" s="66"/>
      <c r="AW668" s="66"/>
      <c r="AX668" s="66"/>
      <c r="AY668" s="66"/>
      <c r="AZ668" s="66"/>
      <c r="BA668" s="66"/>
      <c r="BB668" s="66"/>
      <c r="BC668" s="66"/>
      <c r="BD668" s="53"/>
    </row>
    <row r="669" spans="1:56" s="52" customFormat="1" ht="15" x14ac:dyDescent="0.25">
      <c r="A669" s="106"/>
      <c r="B669" s="201" t="s">
        <v>182</v>
      </c>
      <c r="C669" s="201"/>
      <c r="D669" s="201"/>
      <c r="E669" s="201"/>
      <c r="F669" s="201"/>
      <c r="G669" s="107"/>
      <c r="H669" s="201" t="s">
        <v>182</v>
      </c>
      <c r="I669" s="201"/>
      <c r="J669" s="201"/>
      <c r="K669" s="201"/>
      <c r="L669" s="201"/>
      <c r="M669" s="53"/>
      <c r="N669" s="53"/>
      <c r="P669" s="202" t="s">
        <v>22</v>
      </c>
      <c r="Q669" s="202"/>
      <c r="R669" s="202"/>
      <c r="S669" s="202"/>
      <c r="T669" s="202"/>
      <c r="U669" s="66"/>
      <c r="V669" s="202" t="s">
        <v>22</v>
      </c>
      <c r="W669" s="202"/>
      <c r="X669" s="202"/>
      <c r="Y669" s="202"/>
      <c r="Z669" s="202"/>
      <c r="AA669" s="66"/>
      <c r="AB669" s="53"/>
      <c r="AD669" s="201" t="s">
        <v>33</v>
      </c>
      <c r="AE669" s="201"/>
      <c r="AF669" s="201"/>
      <c r="AG669" s="201"/>
      <c r="AH669" s="201"/>
      <c r="AI669" s="53"/>
      <c r="AJ669" s="201" t="s">
        <v>33</v>
      </c>
      <c r="AK669" s="201"/>
      <c r="AL669" s="201"/>
      <c r="AM669" s="201"/>
      <c r="AN669" s="201"/>
      <c r="AO669" s="53"/>
      <c r="AP669" s="53"/>
      <c r="AR669" s="202" t="s">
        <v>44</v>
      </c>
      <c r="AS669" s="202"/>
      <c r="AT669" s="202"/>
      <c r="AU669" s="202"/>
      <c r="AV669" s="202"/>
      <c r="AW669" s="66"/>
      <c r="AX669" s="202" t="s">
        <v>44</v>
      </c>
      <c r="AY669" s="202"/>
      <c r="AZ669" s="202"/>
      <c r="BA669" s="202"/>
      <c r="BB669" s="202"/>
      <c r="BC669" s="67"/>
    </row>
    <row r="670" spans="1:56" s="52" customFormat="1" ht="15.75" x14ac:dyDescent="0.25">
      <c r="A670" s="106"/>
      <c r="B670" s="203" t="s">
        <v>183</v>
      </c>
      <c r="C670" s="203"/>
      <c r="D670" s="203"/>
      <c r="E670" s="203" t="s">
        <v>174</v>
      </c>
      <c r="F670" s="203"/>
      <c r="G670" s="107"/>
      <c r="H670" s="203" t="s">
        <v>183</v>
      </c>
      <c r="I670" s="203"/>
      <c r="J670" s="203"/>
      <c r="K670" s="203" t="s">
        <v>174</v>
      </c>
      <c r="L670" s="203"/>
      <c r="M670" s="53"/>
      <c r="N670" s="53"/>
      <c r="P670" s="204" t="s">
        <v>183</v>
      </c>
      <c r="Q670" s="204"/>
      <c r="R670" s="204"/>
      <c r="S670" s="204" t="s">
        <v>174</v>
      </c>
      <c r="T670" s="204"/>
      <c r="U670" s="66"/>
      <c r="V670" s="204" t="s">
        <v>183</v>
      </c>
      <c r="W670" s="204"/>
      <c r="X670" s="204"/>
      <c r="Y670" s="204" t="s">
        <v>174</v>
      </c>
      <c r="Z670" s="204"/>
      <c r="AA670" s="66"/>
      <c r="AB670" s="53"/>
      <c r="AD670" s="203" t="s">
        <v>183</v>
      </c>
      <c r="AE670" s="203"/>
      <c r="AF670" s="203"/>
      <c r="AG670" s="203" t="s">
        <v>174</v>
      </c>
      <c r="AH670" s="203"/>
      <c r="AI670" s="53"/>
      <c r="AJ670" s="203" t="s">
        <v>183</v>
      </c>
      <c r="AK670" s="203"/>
      <c r="AL670" s="203"/>
      <c r="AM670" s="203" t="s">
        <v>174</v>
      </c>
      <c r="AN670" s="203"/>
      <c r="AO670" s="53"/>
      <c r="AP670" s="53"/>
      <c r="AR670" s="204" t="s">
        <v>183</v>
      </c>
      <c r="AS670" s="204"/>
      <c r="AT670" s="204"/>
      <c r="AU670" s="204" t="s">
        <v>174</v>
      </c>
      <c r="AV670" s="204"/>
      <c r="AW670" s="66"/>
      <c r="AX670" s="204" t="s">
        <v>183</v>
      </c>
      <c r="AY670" s="204"/>
      <c r="AZ670" s="204"/>
      <c r="BA670" s="204" t="s">
        <v>174</v>
      </c>
      <c r="BB670" s="204"/>
      <c r="BC670" s="67"/>
    </row>
    <row r="671" spans="1:56" s="52" customFormat="1" ht="15.75" x14ac:dyDescent="0.25">
      <c r="A671" s="106"/>
      <c r="B671" s="203"/>
      <c r="C671" s="203"/>
      <c r="D671" s="203"/>
      <c r="E671" s="93" t="s">
        <v>184</v>
      </c>
      <c r="F671" s="93" t="s">
        <v>185</v>
      </c>
      <c r="G671" s="107"/>
      <c r="H671" s="203"/>
      <c r="I671" s="203"/>
      <c r="J671" s="203"/>
      <c r="K671" s="93" t="s">
        <v>184</v>
      </c>
      <c r="L671" s="93" t="s">
        <v>185</v>
      </c>
      <c r="M671" s="53"/>
      <c r="N671" s="53"/>
      <c r="P671" s="204"/>
      <c r="Q671" s="204"/>
      <c r="R671" s="204"/>
      <c r="S671" s="69" t="s">
        <v>184</v>
      </c>
      <c r="T671" s="69" t="s">
        <v>185</v>
      </c>
      <c r="U671" s="66"/>
      <c r="V671" s="204"/>
      <c r="W671" s="204"/>
      <c r="X671" s="204"/>
      <c r="Y671" s="69" t="s">
        <v>184</v>
      </c>
      <c r="Z671" s="69" t="s">
        <v>185</v>
      </c>
      <c r="AA671" s="66"/>
      <c r="AB671" s="53"/>
      <c r="AD671" s="203"/>
      <c r="AE671" s="203"/>
      <c r="AF671" s="203"/>
      <c r="AG671" s="68" t="s">
        <v>184</v>
      </c>
      <c r="AH671" s="68" t="s">
        <v>185</v>
      </c>
      <c r="AI671" s="53"/>
      <c r="AJ671" s="203"/>
      <c r="AK671" s="203"/>
      <c r="AL671" s="203"/>
      <c r="AM671" s="68" t="s">
        <v>184</v>
      </c>
      <c r="AN671" s="68" t="s">
        <v>185</v>
      </c>
      <c r="AO671" s="53"/>
      <c r="AP671" s="53"/>
      <c r="AR671" s="204"/>
      <c r="AS671" s="204"/>
      <c r="AT671" s="204"/>
      <c r="AU671" s="69" t="s">
        <v>184</v>
      </c>
      <c r="AV671" s="69" t="s">
        <v>185</v>
      </c>
      <c r="AW671" s="66"/>
      <c r="AX671" s="204"/>
      <c r="AY671" s="204"/>
      <c r="AZ671" s="204"/>
      <c r="BA671" s="69" t="s">
        <v>184</v>
      </c>
      <c r="BB671" s="69" t="s">
        <v>185</v>
      </c>
      <c r="BC671" s="67"/>
    </row>
    <row r="672" spans="1:56" s="52" customFormat="1" ht="15" x14ac:dyDescent="0.25">
      <c r="A672" s="106"/>
      <c r="B672" s="217" t="s">
        <v>3</v>
      </c>
      <c r="C672" s="217"/>
      <c r="D672" s="70" t="s">
        <v>184</v>
      </c>
      <c r="E672" s="91">
        <f>$F$265</f>
        <v>0</v>
      </c>
      <c r="F672" s="91">
        <f>$F$394</f>
        <v>10</v>
      </c>
      <c r="G672" s="107"/>
      <c r="H672" s="217" t="s">
        <v>4</v>
      </c>
      <c r="I672" s="217"/>
      <c r="J672" s="70" t="s">
        <v>184</v>
      </c>
      <c r="K672" s="91">
        <f>$G$265</f>
        <v>6</v>
      </c>
      <c r="L672" s="91">
        <f>$G$394</f>
        <v>4</v>
      </c>
      <c r="M672" s="53"/>
      <c r="N672" s="53"/>
      <c r="P672" s="224" t="s">
        <v>13</v>
      </c>
      <c r="Q672" s="224"/>
      <c r="R672" s="72" t="s">
        <v>184</v>
      </c>
      <c r="S672" s="65">
        <f>$P$265</f>
        <v>10</v>
      </c>
      <c r="T672" s="65">
        <f>$P$394</f>
        <v>106</v>
      </c>
      <c r="U672" s="66"/>
      <c r="V672" s="224" t="s">
        <v>14</v>
      </c>
      <c r="W672" s="224"/>
      <c r="X672" s="72" t="s">
        <v>184</v>
      </c>
      <c r="Y672" s="65">
        <f>$Q$265</f>
        <v>0</v>
      </c>
      <c r="Z672" s="65">
        <f>$Q$394</f>
        <v>14</v>
      </c>
      <c r="AA672" s="66"/>
      <c r="AB672" s="53"/>
      <c r="AD672" s="217" t="s">
        <v>24</v>
      </c>
      <c r="AE672" s="222"/>
      <c r="AF672" s="70" t="s">
        <v>184</v>
      </c>
      <c r="AG672" s="65">
        <f>$Z$265</f>
        <v>1</v>
      </c>
      <c r="AH672" s="65">
        <f>$Z$394</f>
        <v>10</v>
      </c>
      <c r="AI672" s="53"/>
      <c r="AJ672" s="217" t="s">
        <v>25</v>
      </c>
      <c r="AK672" s="217"/>
      <c r="AL672" s="70" t="s">
        <v>184</v>
      </c>
      <c r="AM672" s="65">
        <f>$AA$265</f>
        <v>10</v>
      </c>
      <c r="AN672" s="65">
        <f>$AA$394</f>
        <v>111</v>
      </c>
      <c r="AO672" s="53"/>
      <c r="AP672" s="53"/>
      <c r="AR672" s="223" t="s">
        <v>35</v>
      </c>
      <c r="AS672" s="218"/>
      <c r="AT672" s="72" t="s">
        <v>184</v>
      </c>
      <c r="AU672" s="65">
        <f>$AJ$265</f>
        <v>10</v>
      </c>
      <c r="AV672" s="65">
        <f>$AJ$394</f>
        <v>113</v>
      </c>
      <c r="AW672" s="66"/>
      <c r="AX672" s="223" t="s">
        <v>36</v>
      </c>
      <c r="AY672" s="223"/>
      <c r="AZ672" s="72" t="s">
        <v>184</v>
      </c>
      <c r="BA672" s="65">
        <f>$AK$265</f>
        <v>10</v>
      </c>
      <c r="BB672" s="65">
        <f>$AK$394</f>
        <v>97</v>
      </c>
      <c r="BC672" s="67"/>
    </row>
    <row r="673" spans="1:56" s="52" customFormat="1" ht="15" x14ac:dyDescent="0.25">
      <c r="A673" s="106"/>
      <c r="B673" s="217"/>
      <c r="C673" s="217"/>
      <c r="D673" s="70" t="s">
        <v>185</v>
      </c>
      <c r="E673" s="91">
        <f>$F$525</f>
        <v>10</v>
      </c>
      <c r="F673" s="76">
        <f>$F$657</f>
        <v>105</v>
      </c>
      <c r="G673" s="107"/>
      <c r="H673" s="217"/>
      <c r="I673" s="217"/>
      <c r="J673" s="70" t="s">
        <v>185</v>
      </c>
      <c r="K673" s="91">
        <f>$G$525</f>
        <v>4</v>
      </c>
      <c r="L673" s="76">
        <f>$G$657</f>
        <v>111</v>
      </c>
      <c r="M673" s="53"/>
      <c r="N673" s="53"/>
      <c r="P673" s="224"/>
      <c r="Q673" s="224"/>
      <c r="R673" s="72" t="s">
        <v>185</v>
      </c>
      <c r="S673" s="65">
        <f>$P$525</f>
        <v>0</v>
      </c>
      <c r="T673" s="76">
        <f>$P$657</f>
        <v>9</v>
      </c>
      <c r="U673" s="66"/>
      <c r="V673" s="224"/>
      <c r="W673" s="224"/>
      <c r="X673" s="72" t="s">
        <v>185</v>
      </c>
      <c r="Y673" s="65">
        <f>$Q$525</f>
        <v>10</v>
      </c>
      <c r="Z673" s="76">
        <f>$Q$657</f>
        <v>101</v>
      </c>
      <c r="AA673" s="66"/>
      <c r="AB673" s="53"/>
      <c r="AD673" s="222"/>
      <c r="AE673" s="222"/>
      <c r="AF673" s="70" t="s">
        <v>185</v>
      </c>
      <c r="AG673" s="65">
        <f>$Z$525</f>
        <v>9</v>
      </c>
      <c r="AH673" s="76">
        <f>$Z$657</f>
        <v>105</v>
      </c>
      <c r="AI673" s="53"/>
      <c r="AJ673" s="217"/>
      <c r="AK673" s="217"/>
      <c r="AL673" s="70" t="s">
        <v>185</v>
      </c>
      <c r="AM673" s="65">
        <f>$AA$525</f>
        <v>0</v>
      </c>
      <c r="AN673" s="76">
        <f>$AA$657</f>
        <v>4</v>
      </c>
      <c r="AO673" s="53"/>
      <c r="AP673" s="53"/>
      <c r="AR673" s="218"/>
      <c r="AS673" s="218"/>
      <c r="AT673" s="72" t="s">
        <v>185</v>
      </c>
      <c r="AU673" s="65">
        <f>$AJ$525</f>
        <v>0</v>
      </c>
      <c r="AV673" s="76">
        <f>$AJ$657</f>
        <v>2</v>
      </c>
      <c r="AW673" s="66"/>
      <c r="AX673" s="223"/>
      <c r="AY673" s="223"/>
      <c r="AZ673" s="72" t="s">
        <v>185</v>
      </c>
      <c r="BA673" s="65">
        <f>$AK$525</f>
        <v>0</v>
      </c>
      <c r="BB673" s="76">
        <f>$AK$657</f>
        <v>18</v>
      </c>
      <c r="BC673" s="67"/>
    </row>
    <row r="674" spans="1:56" s="52" customFormat="1" ht="15" x14ac:dyDescent="0.25">
      <c r="A674" s="106"/>
      <c r="B674" s="106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4"/>
      <c r="N674" s="53"/>
      <c r="P674" s="67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R674" s="67"/>
      <c r="AS674" s="66"/>
      <c r="AT674" s="66"/>
      <c r="AU674" s="66"/>
      <c r="AV674" s="66"/>
      <c r="AW674" s="66"/>
      <c r="AX674" s="66"/>
      <c r="AY674" s="66"/>
      <c r="AZ674" s="66"/>
      <c r="BA674" s="66"/>
      <c r="BB674" s="66"/>
      <c r="BC674" s="66"/>
      <c r="BD674" s="53"/>
    </row>
    <row r="675" spans="1:56" s="52" customFormat="1" ht="15" x14ac:dyDescent="0.25">
      <c r="A675" s="106"/>
      <c r="B675" s="201" t="s">
        <v>182</v>
      </c>
      <c r="C675" s="201"/>
      <c r="D675" s="201"/>
      <c r="E675" s="201"/>
      <c r="F675" s="201"/>
      <c r="G675" s="107"/>
      <c r="H675" s="201" t="s">
        <v>182</v>
      </c>
      <c r="I675" s="201"/>
      <c r="J675" s="201"/>
      <c r="K675" s="201"/>
      <c r="L675" s="201"/>
      <c r="M675" s="53"/>
      <c r="N675" s="53"/>
      <c r="P675" s="202" t="s">
        <v>22</v>
      </c>
      <c r="Q675" s="202"/>
      <c r="R675" s="202"/>
      <c r="S675" s="202"/>
      <c r="T675" s="202"/>
      <c r="U675" s="66"/>
      <c r="V675" s="202" t="s">
        <v>22</v>
      </c>
      <c r="W675" s="202"/>
      <c r="X675" s="202"/>
      <c r="Y675" s="202"/>
      <c r="Z675" s="202"/>
      <c r="AA675" s="66"/>
      <c r="AB675" s="53"/>
      <c r="AD675" s="201" t="s">
        <v>33</v>
      </c>
      <c r="AE675" s="201"/>
      <c r="AF675" s="201"/>
      <c r="AG675" s="201"/>
      <c r="AH675" s="201"/>
      <c r="AI675" s="53"/>
      <c r="AJ675" s="201" t="s">
        <v>33</v>
      </c>
      <c r="AK675" s="201"/>
      <c r="AL675" s="201"/>
      <c r="AM675" s="201"/>
      <c r="AN675" s="201"/>
      <c r="AO675" s="53"/>
      <c r="AP675" s="53"/>
      <c r="AR675" s="202" t="s">
        <v>44</v>
      </c>
      <c r="AS675" s="202"/>
      <c r="AT675" s="202"/>
      <c r="AU675" s="202"/>
      <c r="AV675" s="202"/>
      <c r="AW675" s="66"/>
      <c r="AX675" s="202" t="s">
        <v>44</v>
      </c>
      <c r="AY675" s="202"/>
      <c r="AZ675" s="202"/>
      <c r="BA675" s="202"/>
      <c r="BB675" s="202"/>
      <c r="BC675" s="66"/>
      <c r="BD675" s="53"/>
    </row>
    <row r="676" spans="1:56" s="52" customFormat="1" ht="15.75" x14ac:dyDescent="0.25">
      <c r="A676" s="106"/>
      <c r="B676" s="203" t="s">
        <v>183</v>
      </c>
      <c r="C676" s="203"/>
      <c r="D676" s="203"/>
      <c r="E676" s="203" t="s">
        <v>174</v>
      </c>
      <c r="F676" s="203"/>
      <c r="G676" s="107"/>
      <c r="H676" s="203" t="s">
        <v>183</v>
      </c>
      <c r="I676" s="203"/>
      <c r="J676" s="203"/>
      <c r="K676" s="203" t="s">
        <v>174</v>
      </c>
      <c r="L676" s="203"/>
      <c r="M676" s="53"/>
      <c r="N676" s="53"/>
      <c r="P676" s="204" t="s">
        <v>183</v>
      </c>
      <c r="Q676" s="204"/>
      <c r="R676" s="204"/>
      <c r="S676" s="204" t="s">
        <v>174</v>
      </c>
      <c r="T676" s="204"/>
      <c r="U676" s="66"/>
      <c r="V676" s="204" t="s">
        <v>183</v>
      </c>
      <c r="W676" s="204"/>
      <c r="X676" s="204"/>
      <c r="Y676" s="204" t="s">
        <v>174</v>
      </c>
      <c r="Z676" s="204"/>
      <c r="AA676" s="66"/>
      <c r="AB676" s="53"/>
      <c r="AD676" s="203" t="s">
        <v>183</v>
      </c>
      <c r="AE676" s="203"/>
      <c r="AF676" s="203"/>
      <c r="AG676" s="203" t="s">
        <v>174</v>
      </c>
      <c r="AH676" s="203"/>
      <c r="AI676" s="53"/>
      <c r="AJ676" s="203" t="s">
        <v>183</v>
      </c>
      <c r="AK676" s="203"/>
      <c r="AL676" s="203"/>
      <c r="AM676" s="203" t="s">
        <v>174</v>
      </c>
      <c r="AN676" s="203"/>
      <c r="AO676" s="53"/>
      <c r="AP676" s="53"/>
      <c r="AR676" s="204" t="s">
        <v>183</v>
      </c>
      <c r="AS676" s="204"/>
      <c r="AT676" s="204"/>
      <c r="AU676" s="204" t="s">
        <v>174</v>
      </c>
      <c r="AV676" s="204"/>
      <c r="AW676" s="66"/>
      <c r="AX676" s="204" t="s">
        <v>183</v>
      </c>
      <c r="AY676" s="204"/>
      <c r="AZ676" s="204"/>
      <c r="BA676" s="204" t="s">
        <v>174</v>
      </c>
      <c r="BB676" s="204"/>
      <c r="BC676" s="66"/>
      <c r="BD676" s="53"/>
    </row>
    <row r="677" spans="1:56" s="52" customFormat="1" ht="15.75" x14ac:dyDescent="0.25">
      <c r="A677" s="106"/>
      <c r="B677" s="203"/>
      <c r="C677" s="203"/>
      <c r="D677" s="203"/>
      <c r="E677" s="93" t="s">
        <v>184</v>
      </c>
      <c r="F677" s="93" t="s">
        <v>185</v>
      </c>
      <c r="G677" s="107"/>
      <c r="H677" s="203"/>
      <c r="I677" s="203"/>
      <c r="J677" s="203"/>
      <c r="K677" s="93" t="s">
        <v>184</v>
      </c>
      <c r="L677" s="93" t="s">
        <v>185</v>
      </c>
      <c r="M677" s="53"/>
      <c r="N677" s="53"/>
      <c r="P677" s="204"/>
      <c r="Q677" s="204"/>
      <c r="R677" s="204"/>
      <c r="S677" s="69" t="s">
        <v>184</v>
      </c>
      <c r="T677" s="69" t="s">
        <v>185</v>
      </c>
      <c r="U677" s="66"/>
      <c r="V677" s="204"/>
      <c r="W677" s="204"/>
      <c r="X677" s="204"/>
      <c r="Y677" s="69" t="s">
        <v>184</v>
      </c>
      <c r="Z677" s="69" t="s">
        <v>185</v>
      </c>
      <c r="AA677" s="66"/>
      <c r="AB677" s="53"/>
      <c r="AD677" s="203"/>
      <c r="AE677" s="203"/>
      <c r="AF677" s="203"/>
      <c r="AG677" s="68" t="s">
        <v>184</v>
      </c>
      <c r="AH677" s="68" t="s">
        <v>185</v>
      </c>
      <c r="AI677" s="53"/>
      <c r="AJ677" s="203"/>
      <c r="AK677" s="203"/>
      <c r="AL677" s="203"/>
      <c r="AM677" s="68" t="s">
        <v>184</v>
      </c>
      <c r="AN677" s="68" t="s">
        <v>185</v>
      </c>
      <c r="AO677" s="53"/>
      <c r="AP677" s="53"/>
      <c r="AR677" s="204"/>
      <c r="AS677" s="204"/>
      <c r="AT677" s="204"/>
      <c r="AU677" s="69" t="s">
        <v>184</v>
      </c>
      <c r="AV677" s="69" t="s">
        <v>185</v>
      </c>
      <c r="AW677" s="66"/>
      <c r="AX677" s="204"/>
      <c r="AY677" s="204"/>
      <c r="AZ677" s="204"/>
      <c r="BA677" s="69" t="s">
        <v>184</v>
      </c>
      <c r="BB677" s="69" t="s">
        <v>185</v>
      </c>
      <c r="BC677" s="66"/>
      <c r="BD677" s="53"/>
    </row>
    <row r="678" spans="1:56" s="52" customFormat="1" ht="15" x14ac:dyDescent="0.25">
      <c r="A678" s="106"/>
      <c r="B678" s="217" t="s">
        <v>5</v>
      </c>
      <c r="C678" s="217"/>
      <c r="D678" s="70" t="s">
        <v>184</v>
      </c>
      <c r="E678" s="91">
        <f>$H$265</f>
        <v>5</v>
      </c>
      <c r="F678" s="91">
        <f>$H$394</f>
        <v>6</v>
      </c>
      <c r="G678" s="107"/>
      <c r="H678" s="217" t="s">
        <v>6</v>
      </c>
      <c r="I678" s="217"/>
      <c r="J678" s="70" t="s">
        <v>184</v>
      </c>
      <c r="K678" s="91">
        <f>$I$265</f>
        <v>4</v>
      </c>
      <c r="L678" s="91">
        <f>$I$394</f>
        <v>6</v>
      </c>
      <c r="M678" s="53"/>
      <c r="N678" s="53"/>
      <c r="P678" s="223" t="s">
        <v>15</v>
      </c>
      <c r="Q678" s="223"/>
      <c r="R678" s="72" t="s">
        <v>184</v>
      </c>
      <c r="S678" s="65">
        <f>$R$265</f>
        <v>3</v>
      </c>
      <c r="T678" s="65">
        <f>$R$394</f>
        <v>7</v>
      </c>
      <c r="U678" s="66"/>
      <c r="V678" s="223" t="s">
        <v>16</v>
      </c>
      <c r="W678" s="223"/>
      <c r="X678" s="72" t="s">
        <v>184</v>
      </c>
      <c r="Y678" s="65">
        <f>$S$265</f>
        <v>4</v>
      </c>
      <c r="Z678" s="65">
        <f>$S$394</f>
        <v>6</v>
      </c>
      <c r="AA678" s="66"/>
      <c r="AB678" s="53"/>
      <c r="AD678" s="217" t="s">
        <v>26</v>
      </c>
      <c r="AE678" s="217"/>
      <c r="AF678" s="70" t="s">
        <v>184</v>
      </c>
      <c r="AG678" s="65">
        <f>$AB$265</f>
        <v>6</v>
      </c>
      <c r="AH678" s="65">
        <f>$AB$394</f>
        <v>4</v>
      </c>
      <c r="AI678" s="53"/>
      <c r="AJ678" s="217" t="s">
        <v>27</v>
      </c>
      <c r="AK678" s="217"/>
      <c r="AL678" s="70" t="s">
        <v>184</v>
      </c>
      <c r="AM678" s="65">
        <f>$AC$265</f>
        <v>1</v>
      </c>
      <c r="AN678" s="65">
        <f>$AC$394</f>
        <v>9</v>
      </c>
      <c r="AO678" s="53"/>
      <c r="AP678" s="53"/>
      <c r="AR678" s="223" t="s">
        <v>37</v>
      </c>
      <c r="AS678" s="223"/>
      <c r="AT678" s="72" t="s">
        <v>184</v>
      </c>
      <c r="AU678" s="65">
        <f>$AL$265</f>
        <v>10</v>
      </c>
      <c r="AV678" s="65">
        <f>$AL$394</f>
        <v>102</v>
      </c>
      <c r="AW678" s="66"/>
      <c r="AX678" s="223" t="s">
        <v>38</v>
      </c>
      <c r="AY678" s="223"/>
      <c r="AZ678" s="72" t="s">
        <v>184</v>
      </c>
      <c r="BA678" s="65">
        <f>$AM$265</f>
        <v>2</v>
      </c>
      <c r="BB678" s="65">
        <f>$AM$394</f>
        <v>8</v>
      </c>
      <c r="BC678" s="66"/>
      <c r="BD678" s="53"/>
    </row>
    <row r="679" spans="1:56" s="52" customFormat="1" ht="15" x14ac:dyDescent="0.25">
      <c r="A679" s="106"/>
      <c r="B679" s="217"/>
      <c r="C679" s="217"/>
      <c r="D679" s="70" t="s">
        <v>185</v>
      </c>
      <c r="E679" s="91">
        <f>$H$525</f>
        <v>5</v>
      </c>
      <c r="F679" s="76">
        <f>$H$657</f>
        <v>109</v>
      </c>
      <c r="G679" s="107"/>
      <c r="H679" s="217"/>
      <c r="I679" s="217"/>
      <c r="J679" s="70" t="s">
        <v>185</v>
      </c>
      <c r="K679" s="91">
        <f>$I$525</f>
        <v>6</v>
      </c>
      <c r="L679" s="76">
        <f>$I$657</f>
        <v>109</v>
      </c>
      <c r="M679" s="53"/>
      <c r="N679" s="53"/>
      <c r="P679" s="223"/>
      <c r="Q679" s="223"/>
      <c r="R679" s="72" t="s">
        <v>185</v>
      </c>
      <c r="S679" s="65">
        <f>$R$525</f>
        <v>7</v>
      </c>
      <c r="T679" s="76">
        <f>$R$657</f>
        <v>108</v>
      </c>
      <c r="U679" s="66"/>
      <c r="V679" s="223"/>
      <c r="W679" s="223"/>
      <c r="X679" s="72" t="s">
        <v>185</v>
      </c>
      <c r="Y679" s="65">
        <f>$S$525</f>
        <v>6</v>
      </c>
      <c r="Z679" s="76">
        <f>$S$657</f>
        <v>109</v>
      </c>
      <c r="AA679" s="66"/>
      <c r="AB679" s="53"/>
      <c r="AD679" s="217"/>
      <c r="AE679" s="217"/>
      <c r="AF679" s="70" t="s">
        <v>185</v>
      </c>
      <c r="AG679" s="65">
        <f>$AB$525</f>
        <v>4</v>
      </c>
      <c r="AH679" s="76">
        <f>$AB$657</f>
        <v>111</v>
      </c>
      <c r="AI679" s="53"/>
      <c r="AJ679" s="217"/>
      <c r="AK679" s="217"/>
      <c r="AL679" s="70" t="s">
        <v>185</v>
      </c>
      <c r="AM679" s="65">
        <f>$AC$525</f>
        <v>9</v>
      </c>
      <c r="AN679" s="76">
        <f>$AC$657</f>
        <v>106</v>
      </c>
      <c r="AO679" s="53"/>
      <c r="AP679" s="53"/>
      <c r="AR679" s="223"/>
      <c r="AS679" s="223"/>
      <c r="AT679" s="72" t="s">
        <v>185</v>
      </c>
      <c r="AU679" s="65">
        <f>$AL$525</f>
        <v>0</v>
      </c>
      <c r="AV679" s="76">
        <f>$AL$657</f>
        <v>13</v>
      </c>
      <c r="AW679" s="66"/>
      <c r="AX679" s="223"/>
      <c r="AY679" s="223"/>
      <c r="AZ679" s="72" t="s">
        <v>185</v>
      </c>
      <c r="BA679" s="65">
        <f>$AM$525</f>
        <v>8</v>
      </c>
      <c r="BB679" s="76">
        <f>$AM$657</f>
        <v>107</v>
      </c>
      <c r="BC679" s="66"/>
      <c r="BD679" s="53"/>
    </row>
    <row r="680" spans="1:56" s="52" customFormat="1" ht="15" x14ac:dyDescent="0.25">
      <c r="A680" s="106"/>
      <c r="B680" s="106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4"/>
      <c r="N680" s="53"/>
      <c r="P680" s="67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R680" s="67"/>
      <c r="AS680" s="66"/>
      <c r="AT680" s="66"/>
      <c r="AU680" s="66"/>
      <c r="AV680" s="66"/>
      <c r="AW680" s="66"/>
      <c r="AX680" s="66"/>
      <c r="AY680" s="66"/>
      <c r="AZ680" s="66"/>
      <c r="BA680" s="66"/>
      <c r="BB680" s="66"/>
      <c r="BC680" s="66"/>
      <c r="BD680" s="53"/>
    </row>
    <row r="681" spans="1:56" s="52" customFormat="1" ht="15" x14ac:dyDescent="0.25">
      <c r="A681" s="106"/>
      <c r="B681" s="201" t="s">
        <v>182</v>
      </c>
      <c r="C681" s="201"/>
      <c r="D681" s="201"/>
      <c r="E681" s="201"/>
      <c r="F681" s="201"/>
      <c r="G681" s="107"/>
      <c r="H681" s="201" t="s">
        <v>182</v>
      </c>
      <c r="I681" s="201"/>
      <c r="J681" s="201"/>
      <c r="K681" s="201"/>
      <c r="L681" s="201"/>
      <c r="M681" s="53"/>
      <c r="N681" s="53"/>
      <c r="P681" s="202" t="s">
        <v>22</v>
      </c>
      <c r="Q681" s="202"/>
      <c r="R681" s="202"/>
      <c r="S681" s="202"/>
      <c r="T681" s="202"/>
      <c r="U681" s="66"/>
      <c r="V681" s="202" t="s">
        <v>22</v>
      </c>
      <c r="W681" s="202"/>
      <c r="X681" s="202"/>
      <c r="Y681" s="202"/>
      <c r="Z681" s="202"/>
      <c r="AA681" s="66"/>
      <c r="AB681" s="53"/>
      <c r="AD681" s="201" t="s">
        <v>33</v>
      </c>
      <c r="AE681" s="201"/>
      <c r="AF681" s="201"/>
      <c r="AG681" s="201"/>
      <c r="AH681" s="201"/>
      <c r="AI681" s="53"/>
      <c r="AJ681" s="201" t="s">
        <v>33</v>
      </c>
      <c r="AK681" s="201"/>
      <c r="AL681" s="201"/>
      <c r="AM681" s="201"/>
      <c r="AN681" s="201"/>
      <c r="AO681" s="53"/>
      <c r="AP681" s="53"/>
      <c r="AR681" s="202" t="s">
        <v>44</v>
      </c>
      <c r="AS681" s="202"/>
      <c r="AT681" s="202"/>
      <c r="AU681" s="202"/>
      <c r="AV681" s="202"/>
      <c r="AW681" s="66"/>
      <c r="AX681" s="202" t="s">
        <v>44</v>
      </c>
      <c r="AY681" s="202"/>
      <c r="AZ681" s="202"/>
      <c r="BA681" s="202"/>
      <c r="BB681" s="202"/>
      <c r="BC681" s="66"/>
      <c r="BD681" s="53"/>
    </row>
    <row r="682" spans="1:56" s="52" customFormat="1" ht="15.75" x14ac:dyDescent="0.25">
      <c r="A682" s="106"/>
      <c r="B682" s="203" t="s">
        <v>183</v>
      </c>
      <c r="C682" s="203"/>
      <c r="D682" s="203"/>
      <c r="E682" s="203" t="s">
        <v>174</v>
      </c>
      <c r="F682" s="203"/>
      <c r="G682" s="107"/>
      <c r="H682" s="203" t="s">
        <v>183</v>
      </c>
      <c r="I682" s="203"/>
      <c r="J682" s="203"/>
      <c r="K682" s="203" t="s">
        <v>174</v>
      </c>
      <c r="L682" s="203"/>
      <c r="M682" s="53"/>
      <c r="N682" s="53"/>
      <c r="P682" s="204" t="s">
        <v>183</v>
      </c>
      <c r="Q682" s="204"/>
      <c r="R682" s="204"/>
      <c r="S682" s="204" t="s">
        <v>174</v>
      </c>
      <c r="T682" s="204"/>
      <c r="U682" s="66"/>
      <c r="V682" s="204" t="s">
        <v>183</v>
      </c>
      <c r="W682" s="204"/>
      <c r="X682" s="204"/>
      <c r="Y682" s="204" t="s">
        <v>174</v>
      </c>
      <c r="Z682" s="204"/>
      <c r="AA682" s="66"/>
      <c r="AB682" s="53"/>
      <c r="AD682" s="203" t="s">
        <v>183</v>
      </c>
      <c r="AE682" s="203"/>
      <c r="AF682" s="203"/>
      <c r="AG682" s="203" t="s">
        <v>174</v>
      </c>
      <c r="AH682" s="203"/>
      <c r="AI682" s="53"/>
      <c r="AJ682" s="203" t="s">
        <v>183</v>
      </c>
      <c r="AK682" s="203"/>
      <c r="AL682" s="203"/>
      <c r="AM682" s="203" t="s">
        <v>174</v>
      </c>
      <c r="AN682" s="203"/>
      <c r="AO682" s="53"/>
      <c r="AP682" s="53"/>
      <c r="AR682" s="204" t="s">
        <v>183</v>
      </c>
      <c r="AS682" s="204"/>
      <c r="AT682" s="204"/>
      <c r="AU682" s="204" t="s">
        <v>174</v>
      </c>
      <c r="AV682" s="204"/>
      <c r="AW682" s="66"/>
      <c r="AX682" s="204" t="s">
        <v>183</v>
      </c>
      <c r="AY682" s="204"/>
      <c r="AZ682" s="204"/>
      <c r="BA682" s="204" t="s">
        <v>174</v>
      </c>
      <c r="BB682" s="204"/>
      <c r="BC682" s="66"/>
      <c r="BD682" s="53"/>
    </row>
    <row r="683" spans="1:56" s="52" customFormat="1" ht="15.75" x14ac:dyDescent="0.25">
      <c r="A683" s="106"/>
      <c r="B683" s="203"/>
      <c r="C683" s="203"/>
      <c r="D683" s="203"/>
      <c r="E683" s="93" t="s">
        <v>184</v>
      </c>
      <c r="F683" s="93" t="s">
        <v>185</v>
      </c>
      <c r="G683" s="107"/>
      <c r="H683" s="203"/>
      <c r="I683" s="203"/>
      <c r="J683" s="203"/>
      <c r="K683" s="93" t="s">
        <v>184</v>
      </c>
      <c r="L683" s="93" t="s">
        <v>185</v>
      </c>
      <c r="M683" s="53"/>
      <c r="N683" s="53"/>
      <c r="P683" s="204"/>
      <c r="Q683" s="204"/>
      <c r="R683" s="204"/>
      <c r="S683" s="69" t="s">
        <v>184</v>
      </c>
      <c r="T683" s="69" t="s">
        <v>185</v>
      </c>
      <c r="U683" s="66"/>
      <c r="V683" s="204"/>
      <c r="W683" s="204"/>
      <c r="X683" s="204"/>
      <c r="Y683" s="69" t="s">
        <v>184</v>
      </c>
      <c r="Z683" s="69" t="s">
        <v>185</v>
      </c>
      <c r="AA683" s="66"/>
      <c r="AB683" s="53"/>
      <c r="AD683" s="203"/>
      <c r="AE683" s="203"/>
      <c r="AF683" s="203"/>
      <c r="AG683" s="68" t="s">
        <v>184</v>
      </c>
      <c r="AH683" s="68" t="s">
        <v>185</v>
      </c>
      <c r="AI683" s="53"/>
      <c r="AJ683" s="203"/>
      <c r="AK683" s="203"/>
      <c r="AL683" s="203"/>
      <c r="AM683" s="68" t="s">
        <v>184</v>
      </c>
      <c r="AN683" s="68" t="s">
        <v>185</v>
      </c>
      <c r="AO683" s="53"/>
      <c r="AP683" s="53"/>
      <c r="AR683" s="204"/>
      <c r="AS683" s="204"/>
      <c r="AT683" s="204"/>
      <c r="AU683" s="69" t="s">
        <v>184</v>
      </c>
      <c r="AV683" s="69" t="s">
        <v>185</v>
      </c>
      <c r="AW683" s="66"/>
      <c r="AX683" s="204"/>
      <c r="AY683" s="204"/>
      <c r="AZ683" s="204"/>
      <c r="BA683" s="69" t="s">
        <v>184</v>
      </c>
      <c r="BB683" s="69" t="s">
        <v>185</v>
      </c>
      <c r="BC683" s="66"/>
      <c r="BD683" s="53"/>
    </row>
    <row r="684" spans="1:56" s="52" customFormat="1" ht="15" x14ac:dyDescent="0.25">
      <c r="A684" s="106"/>
      <c r="B684" s="217" t="s">
        <v>7</v>
      </c>
      <c r="C684" s="217"/>
      <c r="D684" s="70" t="s">
        <v>184</v>
      </c>
      <c r="E684" s="91">
        <f>$J$265</f>
        <v>10</v>
      </c>
      <c r="F684" s="91">
        <f>$J$394</f>
        <v>113</v>
      </c>
      <c r="G684" s="107"/>
      <c r="H684" s="217" t="s">
        <v>8</v>
      </c>
      <c r="I684" s="217"/>
      <c r="J684" s="70" t="s">
        <v>184</v>
      </c>
      <c r="K684" s="91">
        <f>$K$265</f>
        <v>1</v>
      </c>
      <c r="L684" s="91">
        <f>$K$394</f>
        <v>9</v>
      </c>
      <c r="M684" s="53"/>
      <c r="N684" s="53"/>
      <c r="P684" s="223" t="s">
        <v>17</v>
      </c>
      <c r="Q684" s="223"/>
      <c r="R684" s="72" t="s">
        <v>184</v>
      </c>
      <c r="S684" s="65">
        <f>$T$265</f>
        <v>3</v>
      </c>
      <c r="T684" s="65">
        <f>$T$394</f>
        <v>7</v>
      </c>
      <c r="U684" s="66"/>
      <c r="V684" s="223" t="s">
        <v>18</v>
      </c>
      <c r="W684" s="223"/>
      <c r="X684" s="72" t="s">
        <v>184</v>
      </c>
      <c r="Y684" s="65">
        <f>$U$265</f>
        <v>3</v>
      </c>
      <c r="Z684" s="65">
        <f>$U$394</f>
        <v>7</v>
      </c>
      <c r="AA684" s="66"/>
      <c r="AB684" s="53"/>
      <c r="AD684" s="217" t="s">
        <v>28</v>
      </c>
      <c r="AE684" s="217"/>
      <c r="AF684" s="70" t="s">
        <v>184</v>
      </c>
      <c r="AG684" s="65">
        <f>$AD$265</f>
        <v>7</v>
      </c>
      <c r="AH684" s="65">
        <f>$AD$394</f>
        <v>3</v>
      </c>
      <c r="AI684" s="53"/>
      <c r="AJ684" s="217" t="s">
        <v>29</v>
      </c>
      <c r="AK684" s="217"/>
      <c r="AL684" s="70" t="s">
        <v>184</v>
      </c>
      <c r="AM684" s="65">
        <f>$AE$265</f>
        <v>2</v>
      </c>
      <c r="AN684" s="65">
        <f>$AE$394</f>
        <v>8</v>
      </c>
      <c r="AO684" s="53"/>
      <c r="AP684" s="53"/>
      <c r="AR684" s="223" t="s">
        <v>39</v>
      </c>
      <c r="AS684" s="223"/>
      <c r="AT684" s="72" t="s">
        <v>184</v>
      </c>
      <c r="AU684" s="65">
        <f>$AN$265</f>
        <v>10</v>
      </c>
      <c r="AV684" s="65">
        <f>$AN$394</f>
        <v>107</v>
      </c>
      <c r="AW684" s="66"/>
      <c r="AX684" s="223" t="s">
        <v>40</v>
      </c>
      <c r="AY684" s="223"/>
      <c r="AZ684" s="72" t="s">
        <v>184</v>
      </c>
      <c r="BA684" s="65">
        <f>$AO$265</f>
        <v>4</v>
      </c>
      <c r="BB684" s="65">
        <f>$AO$394</f>
        <v>6</v>
      </c>
      <c r="BC684" s="66"/>
      <c r="BD684" s="53"/>
    </row>
    <row r="685" spans="1:56" s="52" customFormat="1" ht="15" x14ac:dyDescent="0.25">
      <c r="A685" s="106"/>
      <c r="B685" s="217"/>
      <c r="C685" s="217"/>
      <c r="D685" s="70" t="s">
        <v>185</v>
      </c>
      <c r="E685" s="91">
        <f>$J$525</f>
        <v>0</v>
      </c>
      <c r="F685" s="76">
        <f>$J$657</f>
        <v>2</v>
      </c>
      <c r="G685" s="107"/>
      <c r="H685" s="217"/>
      <c r="I685" s="217"/>
      <c r="J685" s="70" t="s">
        <v>185</v>
      </c>
      <c r="K685" s="91">
        <f>$K$525</f>
        <v>9</v>
      </c>
      <c r="L685" s="76">
        <f>$K$657</f>
        <v>106</v>
      </c>
      <c r="M685" s="53"/>
      <c r="N685" s="53"/>
      <c r="P685" s="223"/>
      <c r="Q685" s="223"/>
      <c r="R685" s="72" t="s">
        <v>185</v>
      </c>
      <c r="S685" s="65">
        <f>$T$525</f>
        <v>7</v>
      </c>
      <c r="T685" s="76">
        <f>$T$657</f>
        <v>108</v>
      </c>
      <c r="U685" s="66"/>
      <c r="V685" s="223"/>
      <c r="W685" s="223"/>
      <c r="X685" s="72" t="s">
        <v>185</v>
      </c>
      <c r="Y685" s="65">
        <f>$U$525</f>
        <v>7</v>
      </c>
      <c r="Z685" s="76">
        <f>$U$657</f>
        <v>108</v>
      </c>
      <c r="AA685" s="66"/>
      <c r="AB685" s="53"/>
      <c r="AD685" s="217"/>
      <c r="AE685" s="217"/>
      <c r="AF685" s="70" t="s">
        <v>185</v>
      </c>
      <c r="AG685" s="65">
        <f>$AD$525</f>
        <v>3</v>
      </c>
      <c r="AH685" s="76">
        <f>$AD$657</f>
        <v>112</v>
      </c>
      <c r="AI685" s="53"/>
      <c r="AJ685" s="217"/>
      <c r="AK685" s="217"/>
      <c r="AL685" s="70" t="s">
        <v>185</v>
      </c>
      <c r="AM685" s="65">
        <f>$AE$525</f>
        <v>8</v>
      </c>
      <c r="AN685" s="76">
        <f>$AE$657</f>
        <v>107</v>
      </c>
      <c r="AO685" s="53"/>
      <c r="AP685" s="53"/>
      <c r="AR685" s="223"/>
      <c r="AS685" s="223"/>
      <c r="AT685" s="72" t="s">
        <v>185</v>
      </c>
      <c r="AU685" s="65">
        <f>$AN$525</f>
        <v>0</v>
      </c>
      <c r="AV685" s="76">
        <f>$AN$657</f>
        <v>8</v>
      </c>
      <c r="AW685" s="66"/>
      <c r="AX685" s="223"/>
      <c r="AY685" s="223"/>
      <c r="AZ685" s="72" t="s">
        <v>185</v>
      </c>
      <c r="BA685" s="65">
        <f>$AO$525</f>
        <v>6</v>
      </c>
      <c r="BB685" s="76">
        <f>$AO$657</f>
        <v>109</v>
      </c>
      <c r="BC685" s="66"/>
      <c r="BD685" s="53"/>
    </row>
    <row r="686" spans="1:56" s="52" customFormat="1" ht="15" x14ac:dyDescent="0.25">
      <c r="A686" s="106"/>
      <c r="B686" s="106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4"/>
      <c r="N686" s="53"/>
      <c r="P686" s="67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R686" s="67"/>
      <c r="AS686" s="66"/>
      <c r="AT686" s="66"/>
      <c r="AU686" s="66"/>
      <c r="AV686" s="66"/>
      <c r="AW686" s="66"/>
      <c r="AX686" s="66"/>
      <c r="AY686" s="66"/>
      <c r="AZ686" s="66"/>
      <c r="BA686" s="66"/>
      <c r="BB686" s="66"/>
      <c r="BC686" s="66"/>
      <c r="BD686" s="53"/>
    </row>
    <row r="687" spans="1:56" s="52" customFormat="1" ht="15" x14ac:dyDescent="0.25">
      <c r="A687" s="106"/>
      <c r="B687" s="201" t="s">
        <v>182</v>
      </c>
      <c r="C687" s="201"/>
      <c r="D687" s="201"/>
      <c r="E687" s="201"/>
      <c r="F687" s="201"/>
      <c r="G687" s="107"/>
      <c r="H687" s="201" t="s">
        <v>182</v>
      </c>
      <c r="I687" s="201"/>
      <c r="J687" s="201"/>
      <c r="K687" s="201"/>
      <c r="L687" s="201"/>
      <c r="M687" s="53"/>
      <c r="N687" s="53"/>
      <c r="P687" s="202" t="s">
        <v>22</v>
      </c>
      <c r="Q687" s="202"/>
      <c r="R687" s="202"/>
      <c r="S687" s="202"/>
      <c r="T687" s="202"/>
      <c r="U687" s="66"/>
      <c r="V687" s="202" t="s">
        <v>22</v>
      </c>
      <c r="W687" s="202"/>
      <c r="X687" s="202"/>
      <c r="Y687" s="202"/>
      <c r="Z687" s="202"/>
      <c r="AA687" s="66"/>
      <c r="AB687" s="53"/>
      <c r="AD687" s="201" t="s">
        <v>33</v>
      </c>
      <c r="AE687" s="201"/>
      <c r="AF687" s="201"/>
      <c r="AG687" s="201"/>
      <c r="AH687" s="201"/>
      <c r="AI687" s="53"/>
      <c r="AJ687" s="201" t="s">
        <v>33</v>
      </c>
      <c r="AK687" s="201"/>
      <c r="AL687" s="201"/>
      <c r="AM687" s="201"/>
      <c r="AN687" s="201"/>
      <c r="AO687" s="53"/>
      <c r="AP687" s="53"/>
      <c r="AR687" s="202" t="s">
        <v>44</v>
      </c>
      <c r="AS687" s="202"/>
      <c r="AT687" s="202"/>
      <c r="AU687" s="202"/>
      <c r="AV687" s="202"/>
      <c r="AW687" s="66"/>
      <c r="AX687" s="202" t="s">
        <v>44</v>
      </c>
      <c r="AY687" s="202"/>
      <c r="AZ687" s="202"/>
      <c r="BA687" s="202"/>
      <c r="BB687" s="202"/>
      <c r="BC687" s="66"/>
      <c r="BD687" s="53"/>
    </row>
    <row r="688" spans="1:56" s="52" customFormat="1" ht="15.75" x14ac:dyDescent="0.25">
      <c r="A688" s="106"/>
      <c r="B688" s="203" t="s">
        <v>183</v>
      </c>
      <c r="C688" s="203"/>
      <c r="D688" s="203"/>
      <c r="E688" s="203" t="s">
        <v>174</v>
      </c>
      <c r="F688" s="203"/>
      <c r="G688" s="107"/>
      <c r="H688" s="203" t="s">
        <v>183</v>
      </c>
      <c r="I688" s="203"/>
      <c r="J688" s="203"/>
      <c r="K688" s="203" t="s">
        <v>174</v>
      </c>
      <c r="L688" s="203"/>
      <c r="M688" s="53"/>
      <c r="N688" s="53"/>
      <c r="P688" s="204" t="s">
        <v>183</v>
      </c>
      <c r="Q688" s="204"/>
      <c r="R688" s="204"/>
      <c r="S688" s="204" t="s">
        <v>174</v>
      </c>
      <c r="T688" s="204"/>
      <c r="U688" s="66"/>
      <c r="V688" s="204" t="s">
        <v>183</v>
      </c>
      <c r="W688" s="204"/>
      <c r="X688" s="204"/>
      <c r="Y688" s="204" t="s">
        <v>174</v>
      </c>
      <c r="Z688" s="204"/>
      <c r="AA688" s="66"/>
      <c r="AB688" s="53"/>
      <c r="AD688" s="203" t="s">
        <v>183</v>
      </c>
      <c r="AE688" s="203"/>
      <c r="AF688" s="203"/>
      <c r="AG688" s="203" t="s">
        <v>174</v>
      </c>
      <c r="AH688" s="203"/>
      <c r="AI688" s="53"/>
      <c r="AJ688" s="203" t="s">
        <v>183</v>
      </c>
      <c r="AK688" s="203"/>
      <c r="AL688" s="203"/>
      <c r="AM688" s="203" t="s">
        <v>174</v>
      </c>
      <c r="AN688" s="203"/>
      <c r="AO688" s="53"/>
      <c r="AP688" s="53"/>
      <c r="AR688" s="204" t="s">
        <v>183</v>
      </c>
      <c r="AS688" s="204"/>
      <c r="AT688" s="204"/>
      <c r="AU688" s="204" t="s">
        <v>174</v>
      </c>
      <c r="AV688" s="204"/>
      <c r="AW688" s="66"/>
      <c r="AX688" s="204" t="s">
        <v>183</v>
      </c>
      <c r="AY688" s="204"/>
      <c r="AZ688" s="204"/>
      <c r="BA688" s="204" t="s">
        <v>174</v>
      </c>
      <c r="BB688" s="204"/>
      <c r="BC688" s="66"/>
      <c r="BD688" s="53"/>
    </row>
    <row r="689" spans="1:56" s="52" customFormat="1" ht="15.75" x14ac:dyDescent="0.25">
      <c r="A689" s="106"/>
      <c r="B689" s="203"/>
      <c r="C689" s="203"/>
      <c r="D689" s="203"/>
      <c r="E689" s="93" t="s">
        <v>184</v>
      </c>
      <c r="F689" s="93" t="s">
        <v>185</v>
      </c>
      <c r="G689" s="107"/>
      <c r="H689" s="203"/>
      <c r="I689" s="203"/>
      <c r="J689" s="203"/>
      <c r="K689" s="93" t="s">
        <v>184</v>
      </c>
      <c r="L689" s="93" t="s">
        <v>185</v>
      </c>
      <c r="M689" s="53"/>
      <c r="N689" s="53"/>
      <c r="P689" s="204"/>
      <c r="Q689" s="204"/>
      <c r="R689" s="204"/>
      <c r="S689" s="69" t="s">
        <v>184</v>
      </c>
      <c r="T689" s="69" t="s">
        <v>185</v>
      </c>
      <c r="U689" s="66"/>
      <c r="V689" s="204"/>
      <c r="W689" s="204"/>
      <c r="X689" s="204"/>
      <c r="Y689" s="69" t="s">
        <v>184</v>
      </c>
      <c r="Z689" s="69" t="s">
        <v>185</v>
      </c>
      <c r="AA689" s="66"/>
      <c r="AB689" s="53"/>
      <c r="AD689" s="203"/>
      <c r="AE689" s="203"/>
      <c r="AF689" s="203"/>
      <c r="AG689" s="68" t="s">
        <v>184</v>
      </c>
      <c r="AH689" s="68" t="s">
        <v>185</v>
      </c>
      <c r="AI689" s="53"/>
      <c r="AJ689" s="203"/>
      <c r="AK689" s="203"/>
      <c r="AL689" s="203"/>
      <c r="AM689" s="68" t="s">
        <v>184</v>
      </c>
      <c r="AN689" s="68" t="s">
        <v>185</v>
      </c>
      <c r="AO689" s="53"/>
      <c r="AP689" s="53"/>
      <c r="AR689" s="204"/>
      <c r="AS689" s="204"/>
      <c r="AT689" s="204"/>
      <c r="AU689" s="69" t="s">
        <v>184</v>
      </c>
      <c r="AV689" s="69" t="s">
        <v>185</v>
      </c>
      <c r="AW689" s="66"/>
      <c r="AX689" s="204"/>
      <c r="AY689" s="204"/>
      <c r="AZ689" s="204"/>
      <c r="BA689" s="69" t="s">
        <v>184</v>
      </c>
      <c r="BB689" s="69" t="s">
        <v>185</v>
      </c>
      <c r="BC689" s="66"/>
      <c r="BD689" s="53"/>
    </row>
    <row r="690" spans="1:56" s="52" customFormat="1" ht="15" x14ac:dyDescent="0.25">
      <c r="A690" s="106"/>
      <c r="B690" s="217" t="s">
        <v>9</v>
      </c>
      <c r="C690" s="217"/>
      <c r="D690" s="70" t="s">
        <v>184</v>
      </c>
      <c r="E690" s="91">
        <f>$L$265</f>
        <v>9</v>
      </c>
      <c r="F690" s="91">
        <f>$L$394</f>
        <v>1</v>
      </c>
      <c r="G690" s="107"/>
      <c r="H690" s="217" t="s">
        <v>10</v>
      </c>
      <c r="I690" s="217"/>
      <c r="J690" s="70" t="s">
        <v>184</v>
      </c>
      <c r="K690" s="91">
        <f>$M$265</f>
        <v>1</v>
      </c>
      <c r="L690" s="91">
        <f>$M$394</f>
        <v>9</v>
      </c>
      <c r="M690" s="53"/>
      <c r="N690" s="53"/>
      <c r="P690" s="224" t="s">
        <v>19</v>
      </c>
      <c r="Q690" s="224"/>
      <c r="R690" s="72" t="s">
        <v>184</v>
      </c>
      <c r="S690" s="65">
        <f>$V$265</f>
        <v>3</v>
      </c>
      <c r="T690" s="65">
        <f>$V$394</f>
        <v>16</v>
      </c>
      <c r="U690" s="66"/>
      <c r="V690" s="223" t="s">
        <v>20</v>
      </c>
      <c r="W690" s="223"/>
      <c r="X690" s="72" t="s">
        <v>184</v>
      </c>
      <c r="Y690" s="65">
        <f>$W$265</f>
        <v>1</v>
      </c>
      <c r="Z690" s="65">
        <f>$W$394</f>
        <v>9</v>
      </c>
      <c r="AA690" s="66"/>
      <c r="AB690" s="53"/>
      <c r="AD690" s="217" t="s">
        <v>30</v>
      </c>
      <c r="AE690" s="217"/>
      <c r="AF690" s="70" t="s">
        <v>184</v>
      </c>
      <c r="AG690" s="65">
        <f>$AF$265</f>
        <v>4</v>
      </c>
      <c r="AH690" s="65">
        <f>$AF$394</f>
        <v>6</v>
      </c>
      <c r="AI690" s="53"/>
      <c r="AJ690" s="216" t="s">
        <v>31</v>
      </c>
      <c r="AK690" s="216"/>
      <c r="AL690" s="70" t="s">
        <v>184</v>
      </c>
      <c r="AM690" s="65">
        <f>$AG$265</f>
        <v>6</v>
      </c>
      <c r="AN690" s="65">
        <f>$AG$394</f>
        <v>29</v>
      </c>
      <c r="AO690" s="53"/>
      <c r="AP690" s="53"/>
      <c r="AR690" s="223" t="s">
        <v>41</v>
      </c>
      <c r="AS690" s="223"/>
      <c r="AT690" s="72" t="s">
        <v>184</v>
      </c>
      <c r="AU690" s="65">
        <f>$AP$265</f>
        <v>2</v>
      </c>
      <c r="AV690" s="65">
        <f>$AP$394</f>
        <v>8</v>
      </c>
      <c r="AW690" s="66"/>
      <c r="AX690" s="223" t="s">
        <v>42</v>
      </c>
      <c r="AY690" s="223"/>
      <c r="AZ690" s="72" t="s">
        <v>184</v>
      </c>
      <c r="BA690" s="65">
        <f>$AQ$265</f>
        <v>2</v>
      </c>
      <c r="BB690" s="65">
        <f>$AQ$394</f>
        <v>8</v>
      </c>
      <c r="BC690" s="66"/>
      <c r="BD690" s="53"/>
    </row>
    <row r="691" spans="1:56" s="52" customFormat="1" ht="15" x14ac:dyDescent="0.25">
      <c r="A691" s="106"/>
      <c r="B691" s="217"/>
      <c r="C691" s="217"/>
      <c r="D691" s="70" t="s">
        <v>185</v>
      </c>
      <c r="E691" s="91">
        <f>$L$525</f>
        <v>1</v>
      </c>
      <c r="F691" s="76">
        <f>$L$657</f>
        <v>114</v>
      </c>
      <c r="G691" s="107"/>
      <c r="H691" s="217"/>
      <c r="I691" s="217"/>
      <c r="J691" s="70" t="s">
        <v>185</v>
      </c>
      <c r="K691" s="91">
        <f>$M$525</f>
        <v>9</v>
      </c>
      <c r="L691" s="76">
        <f>$M$657</f>
        <v>106</v>
      </c>
      <c r="M691" s="53"/>
      <c r="N691" s="53"/>
      <c r="P691" s="224"/>
      <c r="Q691" s="224"/>
      <c r="R691" s="72" t="s">
        <v>185</v>
      </c>
      <c r="S691" s="65">
        <f>$V$525</f>
        <v>7</v>
      </c>
      <c r="T691" s="76">
        <f>$V$657</f>
        <v>99</v>
      </c>
      <c r="U691" s="66"/>
      <c r="V691" s="223"/>
      <c r="W691" s="223"/>
      <c r="X691" s="72" t="s">
        <v>185</v>
      </c>
      <c r="Y691" s="65">
        <f>$W$525</f>
        <v>9</v>
      </c>
      <c r="Z691" s="76">
        <f>$W$657</f>
        <v>106</v>
      </c>
      <c r="AA691" s="66"/>
      <c r="AB691" s="53"/>
      <c r="AD691" s="217"/>
      <c r="AE691" s="217"/>
      <c r="AF691" s="70" t="s">
        <v>185</v>
      </c>
      <c r="AG691" s="65">
        <f>$AF$525</f>
        <v>6</v>
      </c>
      <c r="AH691" s="76">
        <f>$AF$657</f>
        <v>109</v>
      </c>
      <c r="AI691" s="53"/>
      <c r="AJ691" s="216"/>
      <c r="AK691" s="216"/>
      <c r="AL691" s="70" t="s">
        <v>185</v>
      </c>
      <c r="AM691" s="65">
        <f>$AG$525</f>
        <v>4</v>
      </c>
      <c r="AN691" s="76">
        <f>$AG$657</f>
        <v>86</v>
      </c>
      <c r="AO691" s="53"/>
      <c r="AP691" s="53"/>
      <c r="AR691" s="223"/>
      <c r="AS691" s="223"/>
      <c r="AT691" s="72" t="s">
        <v>185</v>
      </c>
      <c r="AU691" s="65">
        <f>$AP$525</f>
        <v>8</v>
      </c>
      <c r="AV691" s="76">
        <f>$AP$657</f>
        <v>107</v>
      </c>
      <c r="AW691" s="66"/>
      <c r="AX691" s="223"/>
      <c r="AY691" s="223"/>
      <c r="AZ691" s="72" t="s">
        <v>185</v>
      </c>
      <c r="BA691" s="65">
        <f>$AQ$525</f>
        <v>8</v>
      </c>
      <c r="BB691" s="76">
        <f>$AQ$657</f>
        <v>107</v>
      </c>
      <c r="BC691" s="66"/>
      <c r="BD691" s="53"/>
    </row>
    <row r="692" spans="1:56" s="52" customFormat="1" ht="15" x14ac:dyDescent="0.25">
      <c r="A692" s="106"/>
      <c r="B692" s="106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4"/>
      <c r="N692" s="53"/>
      <c r="P692" s="67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R692" s="67"/>
      <c r="AS692" s="66"/>
      <c r="AT692" s="66"/>
      <c r="AU692" s="66"/>
      <c r="AV692" s="66"/>
      <c r="AW692" s="66"/>
      <c r="AX692" s="66"/>
      <c r="AY692" s="66"/>
      <c r="AZ692" s="66"/>
      <c r="BA692" s="66"/>
      <c r="BB692" s="66"/>
      <c r="BC692" s="66"/>
      <c r="BD692" s="53"/>
    </row>
    <row r="693" spans="1:56" s="52" customFormat="1" ht="15" x14ac:dyDescent="0.25">
      <c r="A693" s="106"/>
      <c r="B693" s="201" t="s">
        <v>182</v>
      </c>
      <c r="C693" s="201"/>
      <c r="D693" s="201"/>
      <c r="E693" s="201"/>
      <c r="F693" s="201"/>
      <c r="G693" s="107"/>
      <c r="H693" s="107"/>
      <c r="I693" s="107"/>
      <c r="J693" s="107"/>
      <c r="K693" s="107"/>
      <c r="L693" s="107"/>
      <c r="M693" s="112"/>
      <c r="N693" s="75"/>
      <c r="O693" s="59"/>
      <c r="P693" s="202" t="s">
        <v>22</v>
      </c>
      <c r="Q693" s="202"/>
      <c r="R693" s="202"/>
      <c r="S693" s="202"/>
      <c r="T693" s="202"/>
      <c r="U693" s="66"/>
      <c r="V693" s="66"/>
      <c r="W693" s="66"/>
      <c r="X693" s="66"/>
      <c r="Y693" s="66"/>
      <c r="Z693" s="66"/>
      <c r="AA693" s="66"/>
      <c r="AB693" s="53"/>
      <c r="AD693" s="201" t="s">
        <v>33</v>
      </c>
      <c r="AE693" s="201"/>
      <c r="AF693" s="201"/>
      <c r="AG693" s="201"/>
      <c r="AH693" s="201"/>
      <c r="AI693" s="53"/>
      <c r="AJ693" s="53"/>
      <c r="AK693" s="53"/>
      <c r="AL693" s="53"/>
      <c r="AM693" s="53"/>
      <c r="AN693" s="53"/>
      <c r="AO693" s="53"/>
      <c r="AP693" s="53"/>
      <c r="AR693" s="202" t="s">
        <v>44</v>
      </c>
      <c r="AS693" s="202"/>
      <c r="AT693" s="202"/>
      <c r="AU693" s="202"/>
      <c r="AV693" s="202"/>
      <c r="AW693" s="66"/>
      <c r="AX693" s="66"/>
      <c r="AY693" s="66"/>
      <c r="AZ693" s="66"/>
      <c r="BA693" s="66"/>
      <c r="BB693" s="66"/>
      <c r="BC693" s="66"/>
      <c r="BD693" s="53"/>
    </row>
    <row r="694" spans="1:56" s="52" customFormat="1" ht="15.75" x14ac:dyDescent="0.25">
      <c r="A694" s="106"/>
      <c r="B694" s="203" t="s">
        <v>183</v>
      </c>
      <c r="C694" s="203"/>
      <c r="D694" s="203"/>
      <c r="E694" s="203" t="s">
        <v>174</v>
      </c>
      <c r="F694" s="203"/>
      <c r="G694" s="107"/>
      <c r="H694" s="107"/>
      <c r="I694" s="107"/>
      <c r="J694" s="107"/>
      <c r="K694" s="107"/>
      <c r="L694" s="107"/>
      <c r="M694" s="104"/>
      <c r="N694" s="53"/>
      <c r="P694" s="204" t="s">
        <v>183</v>
      </c>
      <c r="Q694" s="204"/>
      <c r="R694" s="204"/>
      <c r="S694" s="204" t="s">
        <v>174</v>
      </c>
      <c r="T694" s="204"/>
      <c r="U694" s="66"/>
      <c r="V694" s="66"/>
      <c r="W694" s="66"/>
      <c r="X694" s="66"/>
      <c r="Y694" s="66"/>
      <c r="Z694" s="66"/>
      <c r="AA694" s="66"/>
      <c r="AB694" s="53"/>
      <c r="AD694" s="203" t="s">
        <v>183</v>
      </c>
      <c r="AE694" s="203"/>
      <c r="AF694" s="203"/>
      <c r="AG694" s="203" t="s">
        <v>174</v>
      </c>
      <c r="AH694" s="203"/>
      <c r="AI694" s="53"/>
      <c r="AJ694" s="53"/>
      <c r="AK694" s="53"/>
      <c r="AL694" s="53"/>
      <c r="AM694" s="53"/>
      <c r="AN694" s="53"/>
      <c r="AO694" s="53"/>
      <c r="AP694" s="53"/>
      <c r="AR694" s="204" t="s">
        <v>183</v>
      </c>
      <c r="AS694" s="204"/>
      <c r="AT694" s="204"/>
      <c r="AU694" s="204" t="s">
        <v>174</v>
      </c>
      <c r="AV694" s="204"/>
      <c r="AW694" s="66"/>
      <c r="AX694" s="66"/>
      <c r="AY694" s="66"/>
      <c r="AZ694" s="66"/>
      <c r="BA694" s="66"/>
      <c r="BB694" s="66"/>
      <c r="BC694" s="66"/>
      <c r="BD694" s="53"/>
    </row>
    <row r="695" spans="1:56" s="52" customFormat="1" ht="15.75" x14ac:dyDescent="0.25">
      <c r="A695" s="106"/>
      <c r="B695" s="203"/>
      <c r="C695" s="203"/>
      <c r="D695" s="203"/>
      <c r="E695" s="93" t="s">
        <v>184</v>
      </c>
      <c r="F695" s="93" t="s">
        <v>185</v>
      </c>
      <c r="G695" s="107"/>
      <c r="H695" s="107"/>
      <c r="I695" s="107"/>
      <c r="J695" s="107"/>
      <c r="K695" s="107"/>
      <c r="L695" s="107"/>
      <c r="M695" s="104"/>
      <c r="N695" s="53"/>
      <c r="P695" s="204"/>
      <c r="Q695" s="204"/>
      <c r="R695" s="204"/>
      <c r="S695" s="69" t="s">
        <v>184</v>
      </c>
      <c r="T695" s="69" t="s">
        <v>185</v>
      </c>
      <c r="U695" s="66"/>
      <c r="V695" s="66"/>
      <c r="W695" s="66"/>
      <c r="X695" s="66"/>
      <c r="Y695" s="66"/>
      <c r="Z695" s="66"/>
      <c r="AA695" s="66"/>
      <c r="AB695" s="53"/>
      <c r="AD695" s="203"/>
      <c r="AE695" s="203"/>
      <c r="AF695" s="203"/>
      <c r="AG695" s="68" t="s">
        <v>184</v>
      </c>
      <c r="AH695" s="68" t="s">
        <v>185</v>
      </c>
      <c r="AI695" s="53"/>
      <c r="AJ695" s="53"/>
      <c r="AK695" s="53"/>
      <c r="AL695" s="53"/>
      <c r="AM695" s="53"/>
      <c r="AN695" s="53"/>
      <c r="AO695" s="53"/>
      <c r="AP695" s="53"/>
      <c r="AR695" s="204"/>
      <c r="AS695" s="204"/>
      <c r="AT695" s="204"/>
      <c r="AU695" s="69" t="s">
        <v>184</v>
      </c>
      <c r="AV695" s="69" t="s">
        <v>185</v>
      </c>
      <c r="AW695" s="66"/>
      <c r="AX695" s="66"/>
      <c r="AY695" s="66"/>
      <c r="AZ695" s="66"/>
      <c r="BA695" s="66"/>
      <c r="BB695" s="66"/>
      <c r="BC695" s="66"/>
      <c r="BD695" s="53"/>
    </row>
    <row r="696" spans="1:56" s="52" customFormat="1" ht="15" x14ac:dyDescent="0.25">
      <c r="A696" s="106"/>
      <c r="B696" s="216" t="s">
        <v>11</v>
      </c>
      <c r="C696" s="216"/>
      <c r="D696" s="70" t="s">
        <v>184</v>
      </c>
      <c r="E696" s="91">
        <f>$N$265</f>
        <v>1</v>
      </c>
      <c r="F696" s="91">
        <f>$N$394</f>
        <v>10</v>
      </c>
      <c r="G696" s="107"/>
      <c r="H696" s="107"/>
      <c r="I696" s="107"/>
      <c r="J696" s="107"/>
      <c r="K696" s="107"/>
      <c r="L696" s="107"/>
      <c r="M696" s="104"/>
      <c r="N696" s="53"/>
      <c r="P696" s="223" t="s">
        <v>21</v>
      </c>
      <c r="Q696" s="223"/>
      <c r="R696" s="72" t="s">
        <v>184</v>
      </c>
      <c r="S696" s="65">
        <f>$X$265</f>
        <v>2</v>
      </c>
      <c r="T696" s="65">
        <f>$X$394</f>
        <v>8</v>
      </c>
      <c r="U696" s="66"/>
      <c r="V696" s="66"/>
      <c r="W696" s="66"/>
      <c r="X696" s="66"/>
      <c r="Y696" s="66"/>
      <c r="Z696" s="66"/>
      <c r="AA696" s="66"/>
      <c r="AB696" s="53"/>
      <c r="AD696" s="217" t="s">
        <v>32</v>
      </c>
      <c r="AE696" s="217"/>
      <c r="AF696" s="70" t="s">
        <v>184</v>
      </c>
      <c r="AG696" s="65">
        <f>$AH$265</f>
        <v>6</v>
      </c>
      <c r="AH696" s="65">
        <f>$AH$394</f>
        <v>4</v>
      </c>
      <c r="AI696" s="53"/>
      <c r="AJ696" s="53"/>
      <c r="AK696" s="53"/>
      <c r="AL696" s="53"/>
      <c r="AM696" s="53"/>
      <c r="AN696" s="53"/>
      <c r="AO696" s="53"/>
      <c r="AP696" s="53"/>
      <c r="AR696" s="223" t="s">
        <v>43</v>
      </c>
      <c r="AS696" s="223"/>
      <c r="AT696" s="72" t="s">
        <v>184</v>
      </c>
      <c r="AU696" s="65">
        <f>$AR$265</f>
        <v>4</v>
      </c>
      <c r="AV696" s="65">
        <f>$AR$394</f>
        <v>6</v>
      </c>
      <c r="AW696" s="66"/>
      <c r="AX696" s="66"/>
      <c r="AY696" s="66"/>
      <c r="AZ696" s="66"/>
      <c r="BA696" s="66"/>
      <c r="BB696" s="66"/>
      <c r="BC696" s="66"/>
      <c r="BD696" s="53"/>
    </row>
    <row r="697" spans="1:56" s="52" customFormat="1" ht="15" x14ac:dyDescent="0.25">
      <c r="A697" s="106"/>
      <c r="B697" s="216"/>
      <c r="C697" s="216"/>
      <c r="D697" s="70" t="s">
        <v>185</v>
      </c>
      <c r="E697" s="91">
        <f>$N$525</f>
        <v>9</v>
      </c>
      <c r="F697" s="76">
        <f>$N$657</f>
        <v>105</v>
      </c>
      <c r="G697" s="107"/>
      <c r="H697" s="107"/>
      <c r="I697" s="107"/>
      <c r="J697" s="107"/>
      <c r="K697" s="107"/>
      <c r="L697" s="107"/>
      <c r="M697" s="104"/>
      <c r="N697" s="53"/>
      <c r="P697" s="223"/>
      <c r="Q697" s="223"/>
      <c r="R697" s="72" t="s">
        <v>185</v>
      </c>
      <c r="S697" s="65">
        <f>$X$525</f>
        <v>8</v>
      </c>
      <c r="T697" s="76">
        <f>$X$657</f>
        <v>107</v>
      </c>
      <c r="U697" s="66"/>
      <c r="V697" s="66"/>
      <c r="W697" s="66"/>
      <c r="X697" s="66"/>
      <c r="Y697" s="66"/>
      <c r="Z697" s="66"/>
      <c r="AA697" s="66"/>
      <c r="AB697" s="53"/>
      <c r="AD697" s="217"/>
      <c r="AE697" s="217"/>
      <c r="AF697" s="70" t="s">
        <v>185</v>
      </c>
      <c r="AG697" s="65">
        <f>$AH$525</f>
        <v>4</v>
      </c>
      <c r="AH697" s="76">
        <f>$AH$657</f>
        <v>111</v>
      </c>
      <c r="AI697" s="53"/>
      <c r="AJ697" s="53"/>
      <c r="AK697" s="53"/>
      <c r="AL697" s="53"/>
      <c r="AM697" s="53"/>
      <c r="AN697" s="53"/>
      <c r="AO697" s="53"/>
      <c r="AP697" s="53"/>
      <c r="AR697" s="223"/>
      <c r="AS697" s="223"/>
      <c r="AT697" s="72" t="s">
        <v>185</v>
      </c>
      <c r="AU697" s="65">
        <f>$AR$525</f>
        <v>6</v>
      </c>
      <c r="AV697" s="76">
        <f>$AR$657</f>
        <v>109</v>
      </c>
      <c r="AW697" s="66"/>
      <c r="AX697" s="66"/>
      <c r="AY697" s="66"/>
      <c r="AZ697" s="66"/>
      <c r="BA697" s="66"/>
      <c r="BB697" s="66"/>
      <c r="BC697" s="66"/>
      <c r="BD697" s="53"/>
    </row>
    <row r="702" spans="1:56" s="52" customFormat="1" ht="16.5" thickBot="1" x14ac:dyDescent="0.3">
      <c r="A702" s="105" t="s">
        <v>187</v>
      </c>
      <c r="B702" s="106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8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</row>
    <row r="703" spans="1:56" s="67" customFormat="1" ht="15" x14ac:dyDescent="0.25">
      <c r="A703" s="114"/>
      <c r="B703" s="121" t="s">
        <v>182</v>
      </c>
      <c r="C703" s="122"/>
      <c r="D703" s="122"/>
      <c r="E703" s="122"/>
      <c r="F703" s="122"/>
      <c r="G703" s="123"/>
      <c r="H703" s="113"/>
      <c r="I703" s="121" t="s">
        <v>182</v>
      </c>
      <c r="J703" s="122"/>
      <c r="K703" s="122"/>
      <c r="L703" s="122"/>
      <c r="M703" s="122"/>
      <c r="N703" s="123"/>
      <c r="O703" s="95"/>
      <c r="Q703" s="163" t="s">
        <v>22</v>
      </c>
      <c r="R703" s="176"/>
      <c r="S703" s="176"/>
      <c r="T703" s="176"/>
      <c r="U703" s="164"/>
      <c r="V703" s="66"/>
      <c r="W703" s="163" t="s">
        <v>22</v>
      </c>
      <c r="X703" s="176"/>
      <c r="Y703" s="176"/>
      <c r="Z703" s="176"/>
      <c r="AA703" s="164"/>
      <c r="AB703" s="66"/>
      <c r="AC703" s="66"/>
      <c r="AE703" s="163" t="s">
        <v>33</v>
      </c>
      <c r="AF703" s="176"/>
      <c r="AG703" s="176"/>
      <c r="AH703" s="176"/>
      <c r="AI703" s="164"/>
      <c r="AJ703" s="66"/>
      <c r="AK703" s="163" t="s">
        <v>33</v>
      </c>
      <c r="AL703" s="176"/>
      <c r="AM703" s="176"/>
      <c r="AN703" s="176"/>
      <c r="AO703" s="164"/>
      <c r="AP703" s="66"/>
      <c r="AQ703" s="66"/>
      <c r="AS703" s="163" t="s">
        <v>44</v>
      </c>
      <c r="AT703" s="176"/>
      <c r="AU703" s="176"/>
      <c r="AV703" s="176"/>
      <c r="AW703" s="164"/>
      <c r="AX703" s="66"/>
      <c r="AY703" s="163" t="s">
        <v>44</v>
      </c>
      <c r="AZ703" s="176"/>
      <c r="BA703" s="176"/>
      <c r="BB703" s="176"/>
      <c r="BC703" s="164"/>
    </row>
    <row r="704" spans="1:56" s="67" customFormat="1" ht="15.75" x14ac:dyDescent="0.25">
      <c r="A704" s="114"/>
      <c r="B704" s="177" t="s">
        <v>183</v>
      </c>
      <c r="C704" s="166"/>
      <c r="D704" s="167"/>
      <c r="E704" s="174" t="s">
        <v>174</v>
      </c>
      <c r="F704" s="175"/>
      <c r="G704" s="119"/>
      <c r="H704" s="113"/>
      <c r="I704" s="177" t="s">
        <v>183</v>
      </c>
      <c r="J704" s="166"/>
      <c r="K704" s="167"/>
      <c r="L704" s="174" t="s">
        <v>174</v>
      </c>
      <c r="M704" s="175"/>
      <c r="N704" s="96"/>
      <c r="O704" s="95"/>
      <c r="Q704" s="165" t="s">
        <v>183</v>
      </c>
      <c r="R704" s="166"/>
      <c r="S704" s="167"/>
      <c r="T704" s="174" t="s">
        <v>174</v>
      </c>
      <c r="U704" s="175"/>
      <c r="V704" s="66"/>
      <c r="W704" s="165" t="s">
        <v>183</v>
      </c>
      <c r="X704" s="166"/>
      <c r="Y704" s="167"/>
      <c r="Z704" s="174" t="s">
        <v>174</v>
      </c>
      <c r="AA704" s="175"/>
      <c r="AB704" s="66"/>
      <c r="AC704" s="66"/>
      <c r="AE704" s="165" t="s">
        <v>183</v>
      </c>
      <c r="AF704" s="166"/>
      <c r="AG704" s="167"/>
      <c r="AH704" s="174" t="s">
        <v>174</v>
      </c>
      <c r="AI704" s="175"/>
      <c r="AJ704" s="66"/>
      <c r="AK704" s="165" t="s">
        <v>183</v>
      </c>
      <c r="AL704" s="166"/>
      <c r="AM704" s="167"/>
      <c r="AN704" s="174" t="s">
        <v>174</v>
      </c>
      <c r="AO704" s="175"/>
      <c r="AP704" s="66"/>
      <c r="AQ704" s="66"/>
      <c r="AS704" s="165" t="s">
        <v>183</v>
      </c>
      <c r="AT704" s="166"/>
      <c r="AU704" s="167"/>
      <c r="AV704" s="174" t="s">
        <v>174</v>
      </c>
      <c r="AW704" s="175"/>
      <c r="AX704" s="66"/>
      <c r="AY704" s="165" t="s">
        <v>183</v>
      </c>
      <c r="AZ704" s="166"/>
      <c r="BA704" s="167"/>
      <c r="BB704" s="174" t="s">
        <v>174</v>
      </c>
      <c r="BC704" s="175"/>
    </row>
    <row r="705" spans="1:57" s="67" customFormat="1" ht="15.75" x14ac:dyDescent="0.25">
      <c r="A705" s="114"/>
      <c r="B705" s="178"/>
      <c r="C705" s="169"/>
      <c r="D705" s="170"/>
      <c r="E705" s="94" t="s">
        <v>184</v>
      </c>
      <c r="F705" s="94" t="s">
        <v>185</v>
      </c>
      <c r="G705" s="120"/>
      <c r="H705" s="113"/>
      <c r="I705" s="178"/>
      <c r="J705" s="169"/>
      <c r="K705" s="170"/>
      <c r="L705" s="94" t="s">
        <v>184</v>
      </c>
      <c r="M705" s="94" t="s">
        <v>185</v>
      </c>
      <c r="N705" s="96"/>
      <c r="O705" s="95"/>
      <c r="Q705" s="168"/>
      <c r="R705" s="169"/>
      <c r="S705" s="170"/>
      <c r="T705" s="69" t="s">
        <v>184</v>
      </c>
      <c r="U705" s="69" t="s">
        <v>185</v>
      </c>
      <c r="V705" s="66"/>
      <c r="W705" s="168"/>
      <c r="X705" s="169"/>
      <c r="Y705" s="170"/>
      <c r="Z705" s="69" t="s">
        <v>184</v>
      </c>
      <c r="AA705" s="69" t="s">
        <v>185</v>
      </c>
      <c r="AB705" s="66"/>
      <c r="AC705" s="66"/>
      <c r="AE705" s="168"/>
      <c r="AF705" s="169"/>
      <c r="AG705" s="170"/>
      <c r="AH705" s="69" t="s">
        <v>184</v>
      </c>
      <c r="AI705" s="69" t="s">
        <v>185</v>
      </c>
      <c r="AJ705" s="66"/>
      <c r="AK705" s="168"/>
      <c r="AL705" s="169"/>
      <c r="AM705" s="170"/>
      <c r="AN705" s="69" t="s">
        <v>184</v>
      </c>
      <c r="AO705" s="69" t="s">
        <v>185</v>
      </c>
      <c r="AP705" s="66"/>
      <c r="AQ705" s="66"/>
      <c r="AS705" s="168"/>
      <c r="AT705" s="169"/>
      <c r="AU705" s="170"/>
      <c r="AV705" s="69" t="s">
        <v>184</v>
      </c>
      <c r="AW705" s="69" t="s">
        <v>185</v>
      </c>
      <c r="AX705" s="66"/>
      <c r="AY705" s="168"/>
      <c r="AZ705" s="169"/>
      <c r="BA705" s="170"/>
      <c r="BB705" s="69" t="s">
        <v>184</v>
      </c>
      <c r="BC705" s="69" t="s">
        <v>185</v>
      </c>
    </row>
    <row r="706" spans="1:57" s="67" customFormat="1" ht="15" customHeight="1" x14ac:dyDescent="0.25">
      <c r="A706" s="114"/>
      <c r="B706" s="124" t="s">
        <v>186</v>
      </c>
      <c r="C706" s="163" t="s">
        <v>169</v>
      </c>
      <c r="D706" s="164"/>
      <c r="E706" s="92" t="s">
        <v>190</v>
      </c>
      <c r="F706" s="92" t="s">
        <v>191</v>
      </c>
      <c r="G706" s="96" t="s">
        <v>196</v>
      </c>
      <c r="H706" s="114"/>
      <c r="I706" s="127" t="s">
        <v>2</v>
      </c>
      <c r="J706" s="128"/>
      <c r="K706" s="72" t="s">
        <v>184</v>
      </c>
      <c r="L706" s="92" t="s">
        <v>199</v>
      </c>
      <c r="M706" s="92" t="s">
        <v>201</v>
      </c>
      <c r="N706" s="96" t="s">
        <v>188</v>
      </c>
      <c r="O706" s="95"/>
      <c r="Q706" s="186" t="s">
        <v>186</v>
      </c>
      <c r="R706" s="163" t="s">
        <v>169</v>
      </c>
      <c r="S706" s="164"/>
      <c r="T706" s="71" t="s">
        <v>210</v>
      </c>
      <c r="U706" s="71" t="s">
        <v>208</v>
      </c>
      <c r="V706" s="66" t="s">
        <v>196</v>
      </c>
      <c r="W706" s="189" t="s">
        <v>12</v>
      </c>
      <c r="X706" s="134"/>
      <c r="Y706" s="72" t="s">
        <v>184</v>
      </c>
      <c r="Z706" s="71" t="s">
        <v>194</v>
      </c>
      <c r="AA706" s="71" t="s">
        <v>219</v>
      </c>
      <c r="AB706" s="66" t="s">
        <v>189</v>
      </c>
      <c r="AC706" s="66"/>
      <c r="AE706" s="186" t="s">
        <v>186</v>
      </c>
      <c r="AF706" s="163" t="s">
        <v>169</v>
      </c>
      <c r="AG706" s="164"/>
      <c r="AH706" s="71" t="s">
        <v>207</v>
      </c>
      <c r="AI706" s="71" t="s">
        <v>244</v>
      </c>
      <c r="AJ706" s="66" t="s">
        <v>196</v>
      </c>
      <c r="AK706" s="171" t="s">
        <v>23</v>
      </c>
      <c r="AL706" s="128"/>
      <c r="AM706" s="72" t="s">
        <v>184</v>
      </c>
      <c r="AN706" s="71" t="s">
        <v>207</v>
      </c>
      <c r="AO706" s="71" t="s">
        <v>231</v>
      </c>
      <c r="AP706" s="66" t="s">
        <v>213</v>
      </c>
      <c r="AQ706" s="66"/>
      <c r="AS706" s="186" t="s">
        <v>186</v>
      </c>
      <c r="AT706" s="163" t="s">
        <v>169</v>
      </c>
      <c r="AU706" s="164"/>
      <c r="AV706" s="71" t="s">
        <v>195</v>
      </c>
      <c r="AW706" s="71" t="s">
        <v>201</v>
      </c>
      <c r="AX706" s="66" t="s">
        <v>196</v>
      </c>
      <c r="AY706" s="171" t="s">
        <v>34</v>
      </c>
      <c r="AZ706" s="128"/>
      <c r="BA706" s="72" t="s">
        <v>184</v>
      </c>
      <c r="BB706" s="71" t="s">
        <v>203</v>
      </c>
      <c r="BC706" s="71" t="s">
        <v>205</v>
      </c>
      <c r="BD706" s="67" t="s">
        <v>189</v>
      </c>
    </row>
    <row r="707" spans="1:57" s="67" customFormat="1" ht="15" customHeight="1" x14ac:dyDescent="0.25">
      <c r="A707" s="114"/>
      <c r="B707" s="125"/>
      <c r="C707" s="163" t="s">
        <v>170</v>
      </c>
      <c r="D707" s="164"/>
      <c r="E707" s="92" t="s">
        <v>194</v>
      </c>
      <c r="F707" s="92" t="s">
        <v>192</v>
      </c>
      <c r="G707" s="96" t="s">
        <v>197</v>
      </c>
      <c r="H707" s="114"/>
      <c r="I707" s="129"/>
      <c r="J707" s="130"/>
      <c r="K707" s="72" t="s">
        <v>185</v>
      </c>
      <c r="L707" s="92" t="s">
        <v>200</v>
      </c>
      <c r="M707" s="92" t="s">
        <v>202</v>
      </c>
      <c r="N707" s="96" t="s">
        <v>189</v>
      </c>
      <c r="O707" s="95"/>
      <c r="Q707" s="187"/>
      <c r="R707" s="163" t="s">
        <v>170</v>
      </c>
      <c r="S707" s="164"/>
      <c r="T707" s="71" t="s">
        <v>223</v>
      </c>
      <c r="U707" s="71" t="s">
        <v>224</v>
      </c>
      <c r="V707" s="66" t="s">
        <v>197</v>
      </c>
      <c r="W707" s="190"/>
      <c r="X707" s="191"/>
      <c r="Y707" s="72" t="s">
        <v>185</v>
      </c>
      <c r="Z707" s="71" t="s">
        <v>195</v>
      </c>
      <c r="AA707" s="71" t="s">
        <v>191</v>
      </c>
      <c r="AB707" s="66" t="s">
        <v>188</v>
      </c>
      <c r="AC707" s="66"/>
      <c r="AE707" s="187"/>
      <c r="AF707" s="163" t="s">
        <v>170</v>
      </c>
      <c r="AG707" s="164"/>
      <c r="AH707" s="71" t="s">
        <v>206</v>
      </c>
      <c r="AI707" s="71" t="s">
        <v>245</v>
      </c>
      <c r="AJ707" s="66" t="s">
        <v>197</v>
      </c>
      <c r="AK707" s="172"/>
      <c r="AL707" s="173"/>
      <c r="AM707" s="72" t="s">
        <v>185</v>
      </c>
      <c r="AN707" s="71" t="s">
        <v>206</v>
      </c>
      <c r="AO707" s="71" t="s">
        <v>232</v>
      </c>
      <c r="AP707" s="66" t="s">
        <v>214</v>
      </c>
      <c r="AQ707" s="66"/>
      <c r="AS707" s="187"/>
      <c r="AT707" s="163" t="s">
        <v>170</v>
      </c>
      <c r="AU707" s="164"/>
      <c r="AV707" s="71" t="s">
        <v>206</v>
      </c>
      <c r="AW707" s="71" t="s">
        <v>245</v>
      </c>
      <c r="AX707" s="66" t="s">
        <v>197</v>
      </c>
      <c r="AY707" s="172"/>
      <c r="AZ707" s="173"/>
      <c r="BA707" s="72" t="s">
        <v>185</v>
      </c>
      <c r="BB707" s="71" t="s">
        <v>190</v>
      </c>
      <c r="BC707" s="71" t="s">
        <v>204</v>
      </c>
      <c r="BD707" s="67" t="s">
        <v>188</v>
      </c>
    </row>
    <row r="708" spans="1:57" s="67" customFormat="1" ht="15" customHeight="1" thickBot="1" x14ac:dyDescent="0.3">
      <c r="A708" s="114"/>
      <c r="B708" s="125"/>
      <c r="C708" s="163" t="s">
        <v>171</v>
      </c>
      <c r="D708" s="164"/>
      <c r="E708" s="92" t="s">
        <v>195</v>
      </c>
      <c r="F708" s="92" t="s">
        <v>193</v>
      </c>
      <c r="G708" s="96" t="s">
        <v>198</v>
      </c>
      <c r="H708" s="114"/>
      <c r="I708" s="131"/>
      <c r="J708" s="132"/>
      <c r="K708" s="103"/>
      <c r="L708" s="97" t="s">
        <v>188</v>
      </c>
      <c r="M708" s="97" t="s">
        <v>189</v>
      </c>
      <c r="N708" s="98"/>
      <c r="O708" s="95"/>
      <c r="Q708" s="188"/>
      <c r="R708" s="163" t="s">
        <v>171</v>
      </c>
      <c r="S708" s="164"/>
      <c r="T708" s="71" t="s">
        <v>199</v>
      </c>
      <c r="U708" s="71" t="s">
        <v>225</v>
      </c>
      <c r="V708" s="66" t="s">
        <v>198</v>
      </c>
      <c r="W708" s="74"/>
      <c r="X708" s="72"/>
      <c r="Y708" s="72"/>
      <c r="Z708" s="66" t="s">
        <v>188</v>
      </c>
      <c r="AA708" s="66" t="s">
        <v>189</v>
      </c>
      <c r="AB708" s="66"/>
      <c r="AC708" s="66"/>
      <c r="AE708" s="188"/>
      <c r="AF708" s="163" t="s">
        <v>171</v>
      </c>
      <c r="AG708" s="164"/>
      <c r="AH708" s="71" t="s">
        <v>190</v>
      </c>
      <c r="AI708" s="71" t="s">
        <v>246</v>
      </c>
      <c r="AJ708" s="66" t="s">
        <v>198</v>
      </c>
      <c r="AK708" s="74"/>
      <c r="AL708" s="72"/>
      <c r="AM708" s="72"/>
      <c r="AN708" s="66" t="s">
        <v>188</v>
      </c>
      <c r="AO708" s="66" t="s">
        <v>189</v>
      </c>
      <c r="AP708" s="66"/>
      <c r="AQ708" s="66"/>
      <c r="AS708" s="188"/>
      <c r="AT708" s="163" t="s">
        <v>171</v>
      </c>
      <c r="AU708" s="164"/>
      <c r="AV708" s="71" t="s">
        <v>223</v>
      </c>
      <c r="AW708" s="71" t="s">
        <v>247</v>
      </c>
      <c r="AX708" s="66" t="s">
        <v>198</v>
      </c>
      <c r="AY708" s="74"/>
      <c r="AZ708" s="72"/>
      <c r="BA708" s="72"/>
      <c r="BB708" s="66" t="s">
        <v>188</v>
      </c>
      <c r="BC708" s="66" t="s">
        <v>189</v>
      </c>
    </row>
    <row r="709" spans="1:57" s="67" customFormat="1" ht="15.75" thickBot="1" x14ac:dyDescent="0.3">
      <c r="A709" s="114"/>
      <c r="B709" s="126"/>
      <c r="C709" s="97"/>
      <c r="D709" s="97"/>
      <c r="E709" s="97" t="s">
        <v>188</v>
      </c>
      <c r="F709" s="97" t="s">
        <v>189</v>
      </c>
      <c r="G709" s="98"/>
      <c r="H709" s="114"/>
      <c r="I709" s="113"/>
      <c r="J709" s="113"/>
      <c r="K709" s="113"/>
      <c r="L709" s="113"/>
      <c r="M709" s="113"/>
      <c r="N709" s="113"/>
      <c r="O709" s="95"/>
      <c r="R709" s="66"/>
      <c r="S709" s="66"/>
      <c r="T709" s="66" t="s">
        <v>188</v>
      </c>
      <c r="U709" s="66" t="s">
        <v>189</v>
      </c>
      <c r="V709" s="66"/>
      <c r="W709" s="66"/>
      <c r="X709" s="66"/>
      <c r="Y709" s="66"/>
      <c r="Z709" s="66"/>
      <c r="AA709" s="66"/>
      <c r="AB709" s="66"/>
      <c r="AC709" s="66"/>
      <c r="AF709" s="66"/>
      <c r="AG709" s="66"/>
      <c r="AH709" s="66" t="s">
        <v>188</v>
      </c>
      <c r="AI709" s="66" t="s">
        <v>189</v>
      </c>
      <c r="AJ709" s="66"/>
      <c r="AK709" s="66"/>
      <c r="AL709" s="66"/>
      <c r="AM709" s="66"/>
      <c r="AN709" s="66"/>
      <c r="AO709" s="66"/>
      <c r="AP709" s="66"/>
      <c r="AQ709" s="66"/>
      <c r="AT709" s="66"/>
      <c r="AU709" s="66"/>
      <c r="AV709" s="66" t="s">
        <v>188</v>
      </c>
      <c r="AW709" s="66" t="s">
        <v>189</v>
      </c>
      <c r="AX709" s="66"/>
      <c r="AY709" s="66"/>
      <c r="AZ709" s="66"/>
      <c r="BA709" s="66"/>
      <c r="BB709" s="66"/>
      <c r="BC709" s="66"/>
      <c r="BD709" s="66"/>
      <c r="BE709" s="66"/>
    </row>
    <row r="710" spans="1:57" s="67" customFormat="1" ht="15" x14ac:dyDescent="0.25">
      <c r="A710" s="114"/>
      <c r="B710" s="121" t="s">
        <v>182</v>
      </c>
      <c r="C710" s="122"/>
      <c r="D710" s="122"/>
      <c r="E710" s="122"/>
      <c r="F710" s="122"/>
      <c r="G710" s="123"/>
      <c r="H710" s="114"/>
      <c r="I710" s="121" t="s">
        <v>182</v>
      </c>
      <c r="J710" s="122"/>
      <c r="K710" s="122"/>
      <c r="L710" s="122"/>
      <c r="M710" s="122"/>
      <c r="N710" s="123"/>
      <c r="O710" s="95"/>
      <c r="Q710" s="163" t="s">
        <v>22</v>
      </c>
      <c r="R710" s="176"/>
      <c r="S710" s="176"/>
      <c r="T710" s="176"/>
      <c r="U710" s="164"/>
      <c r="V710" s="66"/>
      <c r="W710" s="163" t="s">
        <v>22</v>
      </c>
      <c r="X710" s="176"/>
      <c r="Y710" s="176"/>
      <c r="Z710" s="176"/>
      <c r="AA710" s="164"/>
      <c r="AB710" s="66"/>
      <c r="AC710" s="66"/>
      <c r="AE710" s="163" t="s">
        <v>33</v>
      </c>
      <c r="AF710" s="176"/>
      <c r="AG710" s="176"/>
      <c r="AH710" s="176"/>
      <c r="AI710" s="164"/>
      <c r="AJ710" s="66"/>
      <c r="AK710" s="163" t="s">
        <v>33</v>
      </c>
      <c r="AL710" s="176"/>
      <c r="AM710" s="176"/>
      <c r="AN710" s="176"/>
      <c r="AO710" s="164"/>
      <c r="AP710" s="66"/>
      <c r="AQ710" s="66"/>
      <c r="AS710" s="163" t="s">
        <v>44</v>
      </c>
      <c r="AT710" s="176"/>
      <c r="AU710" s="176"/>
      <c r="AV710" s="176"/>
      <c r="AW710" s="164"/>
      <c r="AX710" s="66"/>
      <c r="AY710" s="163" t="s">
        <v>44</v>
      </c>
      <c r="AZ710" s="176"/>
      <c r="BA710" s="176"/>
      <c r="BB710" s="176"/>
      <c r="BC710" s="164"/>
    </row>
    <row r="711" spans="1:57" s="67" customFormat="1" ht="15.75" x14ac:dyDescent="0.25">
      <c r="A711" s="114"/>
      <c r="B711" s="177" t="s">
        <v>183</v>
      </c>
      <c r="C711" s="166"/>
      <c r="D711" s="167"/>
      <c r="E711" s="174" t="s">
        <v>174</v>
      </c>
      <c r="F711" s="175"/>
      <c r="G711" s="96"/>
      <c r="H711" s="114"/>
      <c r="I711" s="177" t="s">
        <v>183</v>
      </c>
      <c r="J711" s="166"/>
      <c r="K711" s="167"/>
      <c r="L711" s="174" t="s">
        <v>174</v>
      </c>
      <c r="M711" s="175"/>
      <c r="N711" s="96"/>
      <c r="O711" s="95"/>
      <c r="Q711" s="165" t="s">
        <v>183</v>
      </c>
      <c r="R711" s="166"/>
      <c r="S711" s="167"/>
      <c r="T711" s="174" t="s">
        <v>174</v>
      </c>
      <c r="U711" s="175"/>
      <c r="V711" s="66"/>
      <c r="W711" s="165" t="s">
        <v>183</v>
      </c>
      <c r="X711" s="166"/>
      <c r="Y711" s="167"/>
      <c r="Z711" s="174" t="s">
        <v>174</v>
      </c>
      <c r="AA711" s="175"/>
      <c r="AB711" s="66"/>
      <c r="AC711" s="66"/>
      <c r="AE711" s="165" t="s">
        <v>183</v>
      </c>
      <c r="AF711" s="166"/>
      <c r="AG711" s="167"/>
      <c r="AH711" s="174" t="s">
        <v>174</v>
      </c>
      <c r="AI711" s="175"/>
      <c r="AJ711" s="66"/>
      <c r="AK711" s="165" t="s">
        <v>183</v>
      </c>
      <c r="AL711" s="166"/>
      <c r="AM711" s="167"/>
      <c r="AN711" s="174" t="s">
        <v>174</v>
      </c>
      <c r="AO711" s="175"/>
      <c r="AP711" s="66"/>
      <c r="AQ711" s="66"/>
      <c r="AS711" s="165" t="s">
        <v>183</v>
      </c>
      <c r="AT711" s="166"/>
      <c r="AU711" s="167"/>
      <c r="AV711" s="174" t="s">
        <v>174</v>
      </c>
      <c r="AW711" s="175"/>
      <c r="AX711" s="66"/>
      <c r="AY711" s="165" t="s">
        <v>183</v>
      </c>
      <c r="AZ711" s="166"/>
      <c r="BA711" s="167"/>
      <c r="BB711" s="174" t="s">
        <v>174</v>
      </c>
      <c r="BC711" s="175"/>
    </row>
    <row r="712" spans="1:57" s="67" customFormat="1" ht="15.75" x14ac:dyDescent="0.25">
      <c r="A712" s="114"/>
      <c r="B712" s="178"/>
      <c r="C712" s="169"/>
      <c r="D712" s="170"/>
      <c r="E712" s="94" t="s">
        <v>184</v>
      </c>
      <c r="F712" s="94" t="s">
        <v>185</v>
      </c>
      <c r="G712" s="96"/>
      <c r="H712" s="114"/>
      <c r="I712" s="178"/>
      <c r="J712" s="169"/>
      <c r="K712" s="170"/>
      <c r="L712" s="94" t="s">
        <v>184</v>
      </c>
      <c r="M712" s="94" t="s">
        <v>185</v>
      </c>
      <c r="N712" s="96"/>
      <c r="O712" s="95"/>
      <c r="Q712" s="168"/>
      <c r="R712" s="169"/>
      <c r="S712" s="170"/>
      <c r="T712" s="69" t="s">
        <v>184</v>
      </c>
      <c r="U712" s="69" t="s">
        <v>185</v>
      </c>
      <c r="V712" s="66"/>
      <c r="W712" s="168"/>
      <c r="X712" s="169"/>
      <c r="Y712" s="170"/>
      <c r="Z712" s="69" t="s">
        <v>184</v>
      </c>
      <c r="AA712" s="69" t="s">
        <v>185</v>
      </c>
      <c r="AB712" s="66"/>
      <c r="AC712" s="66"/>
      <c r="AE712" s="168"/>
      <c r="AF712" s="169"/>
      <c r="AG712" s="170"/>
      <c r="AH712" s="69" t="s">
        <v>184</v>
      </c>
      <c r="AI712" s="69" t="s">
        <v>185</v>
      </c>
      <c r="AJ712" s="66"/>
      <c r="AK712" s="168"/>
      <c r="AL712" s="169"/>
      <c r="AM712" s="170"/>
      <c r="AN712" s="69" t="s">
        <v>184</v>
      </c>
      <c r="AO712" s="69" t="s">
        <v>185</v>
      </c>
      <c r="AP712" s="66"/>
      <c r="AQ712" s="66"/>
      <c r="AS712" s="168"/>
      <c r="AT712" s="169"/>
      <c r="AU712" s="170"/>
      <c r="AV712" s="69" t="s">
        <v>184</v>
      </c>
      <c r="AW712" s="69" t="s">
        <v>185</v>
      </c>
      <c r="AX712" s="66"/>
      <c r="AY712" s="168"/>
      <c r="AZ712" s="169"/>
      <c r="BA712" s="170"/>
      <c r="BB712" s="69" t="s">
        <v>184</v>
      </c>
      <c r="BC712" s="69" t="s">
        <v>185</v>
      </c>
    </row>
    <row r="713" spans="1:57" s="67" customFormat="1" ht="15" customHeight="1" x14ac:dyDescent="0.25">
      <c r="A713" s="114"/>
      <c r="B713" s="127" t="s">
        <v>3</v>
      </c>
      <c r="C713" s="128"/>
      <c r="D713" s="72" t="s">
        <v>184</v>
      </c>
      <c r="E713" s="92" t="s">
        <v>190</v>
      </c>
      <c r="F713" s="92" t="s">
        <v>204</v>
      </c>
      <c r="G713" s="96" t="s">
        <v>188</v>
      </c>
      <c r="H713" s="114"/>
      <c r="I713" s="127" t="s">
        <v>4</v>
      </c>
      <c r="J713" s="128"/>
      <c r="K713" s="72" t="s">
        <v>184</v>
      </c>
      <c r="L713" s="92" t="s">
        <v>206</v>
      </c>
      <c r="M713" s="92" t="s">
        <v>208</v>
      </c>
      <c r="N713" s="96" t="s">
        <v>188</v>
      </c>
      <c r="O713" s="95"/>
      <c r="Q713" s="179" t="s">
        <v>13</v>
      </c>
      <c r="R713" s="180"/>
      <c r="S713" s="72" t="s">
        <v>184</v>
      </c>
      <c r="T713" s="71" t="s">
        <v>203</v>
      </c>
      <c r="U713" s="78" t="s">
        <v>219</v>
      </c>
      <c r="V713" s="66" t="s">
        <v>226</v>
      </c>
      <c r="W713" s="179" t="s">
        <v>14</v>
      </c>
      <c r="X713" s="180"/>
      <c r="Y713" s="72" t="s">
        <v>184</v>
      </c>
      <c r="Z713" s="71" t="s">
        <v>190</v>
      </c>
      <c r="AA713" s="71" t="s">
        <v>228</v>
      </c>
      <c r="AB713" s="66" t="s">
        <v>222</v>
      </c>
      <c r="AC713" s="66"/>
      <c r="AE713" s="171" t="s">
        <v>24</v>
      </c>
      <c r="AF713" s="128"/>
      <c r="AG713" s="72" t="s">
        <v>184</v>
      </c>
      <c r="AH713" s="71" t="s">
        <v>195</v>
      </c>
      <c r="AI713" s="71" t="s">
        <v>204</v>
      </c>
      <c r="AJ713" s="66" t="s">
        <v>213</v>
      </c>
      <c r="AK713" s="171" t="s">
        <v>25</v>
      </c>
      <c r="AL713" s="128"/>
      <c r="AM713" s="72" t="s">
        <v>184</v>
      </c>
      <c r="AN713" s="71" t="s">
        <v>203</v>
      </c>
      <c r="AO713" s="71" t="s">
        <v>209</v>
      </c>
      <c r="AP713" s="66" t="s">
        <v>242</v>
      </c>
      <c r="AQ713" s="66"/>
      <c r="AS713" s="171" t="s">
        <v>35</v>
      </c>
      <c r="AT713" s="128"/>
      <c r="AU713" s="72" t="s">
        <v>184</v>
      </c>
      <c r="AV713" s="71" t="s">
        <v>203</v>
      </c>
      <c r="AW713" s="71" t="s">
        <v>215</v>
      </c>
      <c r="AX713" s="66" t="s">
        <v>217</v>
      </c>
      <c r="AY713" s="171" t="s">
        <v>36</v>
      </c>
      <c r="AZ713" s="128"/>
      <c r="BA713" s="72" t="s">
        <v>184</v>
      </c>
      <c r="BB713" s="71" t="s">
        <v>203</v>
      </c>
      <c r="BC713" s="71" t="s">
        <v>250</v>
      </c>
      <c r="BD713" s="67" t="s">
        <v>248</v>
      </c>
    </row>
    <row r="714" spans="1:57" s="67" customFormat="1" ht="15" customHeight="1" x14ac:dyDescent="0.25">
      <c r="A714" s="114"/>
      <c r="B714" s="129"/>
      <c r="C714" s="130"/>
      <c r="D714" s="72" t="s">
        <v>185</v>
      </c>
      <c r="E714" s="92" t="s">
        <v>203</v>
      </c>
      <c r="F714" s="92" t="s">
        <v>205</v>
      </c>
      <c r="G714" s="96" t="s">
        <v>189</v>
      </c>
      <c r="H714" s="114"/>
      <c r="I714" s="129"/>
      <c r="J714" s="130"/>
      <c r="K714" s="72" t="s">
        <v>185</v>
      </c>
      <c r="L714" s="92" t="s">
        <v>207</v>
      </c>
      <c r="M714" s="92" t="s">
        <v>209</v>
      </c>
      <c r="N714" s="96" t="s">
        <v>189</v>
      </c>
      <c r="O714" s="95"/>
      <c r="Q714" s="181"/>
      <c r="R714" s="182"/>
      <c r="S714" s="72" t="s">
        <v>185</v>
      </c>
      <c r="T714" s="71" t="s">
        <v>190</v>
      </c>
      <c r="U714" s="71" t="s">
        <v>191</v>
      </c>
      <c r="V714" s="66" t="s">
        <v>196</v>
      </c>
      <c r="W714" s="181"/>
      <c r="X714" s="182"/>
      <c r="Y714" s="72" t="s">
        <v>185</v>
      </c>
      <c r="Z714" s="71" t="s">
        <v>203</v>
      </c>
      <c r="AA714" s="71" t="s">
        <v>229</v>
      </c>
      <c r="AB714" s="66" t="s">
        <v>227</v>
      </c>
      <c r="AC714" s="66"/>
      <c r="AE714" s="172"/>
      <c r="AF714" s="173"/>
      <c r="AG714" s="72" t="s">
        <v>185</v>
      </c>
      <c r="AH714" s="71" t="s">
        <v>194</v>
      </c>
      <c r="AI714" s="71" t="s">
        <v>205</v>
      </c>
      <c r="AJ714" s="66" t="s">
        <v>214</v>
      </c>
      <c r="AK714" s="172"/>
      <c r="AL714" s="173"/>
      <c r="AM714" s="72" t="s">
        <v>185</v>
      </c>
      <c r="AN714" s="71" t="s">
        <v>190</v>
      </c>
      <c r="AO714" s="71" t="s">
        <v>208</v>
      </c>
      <c r="AP714" s="66" t="s">
        <v>243</v>
      </c>
      <c r="AQ714" s="66"/>
      <c r="AS714" s="172"/>
      <c r="AT714" s="173"/>
      <c r="AU714" s="72" t="s">
        <v>185</v>
      </c>
      <c r="AV714" s="71" t="s">
        <v>190</v>
      </c>
      <c r="AW714" s="71" t="s">
        <v>216</v>
      </c>
      <c r="AX714" s="66" t="s">
        <v>218</v>
      </c>
      <c r="AY714" s="172"/>
      <c r="AZ714" s="173"/>
      <c r="BA714" s="72" t="s">
        <v>185</v>
      </c>
      <c r="BB714" s="71" t="s">
        <v>190</v>
      </c>
      <c r="BC714" s="71" t="s">
        <v>251</v>
      </c>
      <c r="BD714" s="67" t="s">
        <v>249</v>
      </c>
    </row>
    <row r="715" spans="1:57" s="67" customFormat="1" ht="15.75" thickBot="1" x14ac:dyDescent="0.3">
      <c r="A715" s="114"/>
      <c r="B715" s="131"/>
      <c r="C715" s="132"/>
      <c r="D715" s="97"/>
      <c r="E715" s="97" t="s">
        <v>188</v>
      </c>
      <c r="F715" s="97" t="s">
        <v>189</v>
      </c>
      <c r="G715" s="98"/>
      <c r="H715" s="114"/>
      <c r="I715" s="131"/>
      <c r="J715" s="132"/>
      <c r="K715" s="97"/>
      <c r="L715" s="99" t="s">
        <v>316</v>
      </c>
      <c r="M715" s="97" t="s">
        <v>189</v>
      </c>
      <c r="N715" s="98"/>
      <c r="O715" s="95"/>
      <c r="R715" s="66"/>
      <c r="S715" s="66"/>
      <c r="T715" s="66" t="s">
        <v>188</v>
      </c>
      <c r="U715" s="79" t="s">
        <v>189</v>
      </c>
      <c r="V715" s="66"/>
      <c r="W715" s="66"/>
      <c r="X715" s="66"/>
      <c r="Y715" s="66"/>
      <c r="Z715" s="66" t="s">
        <v>188</v>
      </c>
      <c r="AA715" s="66" t="s">
        <v>189</v>
      </c>
      <c r="AB715" s="66"/>
      <c r="AC715" s="66"/>
      <c r="AF715" s="66"/>
      <c r="AG715" s="66"/>
      <c r="AH715" s="66" t="s">
        <v>188</v>
      </c>
      <c r="AI715" s="66" t="s">
        <v>189</v>
      </c>
      <c r="AJ715" s="66"/>
      <c r="AK715" s="66"/>
      <c r="AL715" s="66"/>
      <c r="AM715" s="66"/>
      <c r="AN715" s="66" t="s">
        <v>188</v>
      </c>
      <c r="AO715" s="66" t="s">
        <v>189</v>
      </c>
      <c r="AP715" s="66"/>
      <c r="AQ715" s="66"/>
      <c r="AT715" s="66"/>
      <c r="AU715" s="66"/>
      <c r="AV715" s="66" t="s">
        <v>188</v>
      </c>
      <c r="AW715" s="66" t="s">
        <v>189</v>
      </c>
      <c r="AX715" s="66"/>
      <c r="AY715" s="66"/>
      <c r="AZ715" s="66"/>
      <c r="BA715" s="66"/>
      <c r="BB715" s="66" t="s">
        <v>188</v>
      </c>
      <c r="BC715" s="66" t="s">
        <v>189</v>
      </c>
      <c r="BD715" s="66"/>
      <c r="BE715" s="66"/>
    </row>
    <row r="716" spans="1:57" s="67" customFormat="1" ht="15" x14ac:dyDescent="0.25">
      <c r="A716" s="114"/>
      <c r="B716" s="121" t="s">
        <v>182</v>
      </c>
      <c r="C716" s="122"/>
      <c r="D716" s="122"/>
      <c r="E716" s="122"/>
      <c r="F716" s="122"/>
      <c r="G716" s="123"/>
      <c r="H716" s="114"/>
      <c r="I716" s="121" t="s">
        <v>182</v>
      </c>
      <c r="J716" s="122"/>
      <c r="K716" s="122"/>
      <c r="L716" s="122"/>
      <c r="M716" s="122"/>
      <c r="N716" s="123"/>
      <c r="O716" s="95"/>
      <c r="Q716" s="163" t="s">
        <v>22</v>
      </c>
      <c r="R716" s="176"/>
      <c r="S716" s="176"/>
      <c r="T716" s="176"/>
      <c r="U716" s="164"/>
      <c r="V716" s="66"/>
      <c r="W716" s="163" t="s">
        <v>22</v>
      </c>
      <c r="X716" s="176"/>
      <c r="Y716" s="176"/>
      <c r="Z716" s="176"/>
      <c r="AA716" s="164"/>
      <c r="AB716" s="66"/>
      <c r="AC716" s="66"/>
      <c r="AE716" s="163" t="s">
        <v>33</v>
      </c>
      <c r="AF716" s="176"/>
      <c r="AG716" s="176"/>
      <c r="AH716" s="176"/>
      <c r="AI716" s="164"/>
      <c r="AJ716" s="66"/>
      <c r="AK716" s="163" t="s">
        <v>33</v>
      </c>
      <c r="AL716" s="176"/>
      <c r="AM716" s="176"/>
      <c r="AN716" s="176"/>
      <c r="AO716" s="164"/>
      <c r="AP716" s="66"/>
      <c r="AQ716" s="66"/>
      <c r="AS716" s="163" t="s">
        <v>44</v>
      </c>
      <c r="AT716" s="176"/>
      <c r="AU716" s="176"/>
      <c r="AV716" s="176"/>
      <c r="AW716" s="164"/>
      <c r="AX716" s="66"/>
      <c r="AY716" s="163" t="s">
        <v>44</v>
      </c>
      <c r="AZ716" s="176"/>
      <c r="BA716" s="176"/>
      <c r="BB716" s="176"/>
      <c r="BC716" s="164"/>
      <c r="BD716" s="66"/>
      <c r="BE716" s="66"/>
    </row>
    <row r="717" spans="1:57" s="67" customFormat="1" ht="15.75" x14ac:dyDescent="0.25">
      <c r="A717" s="114"/>
      <c r="B717" s="177" t="s">
        <v>183</v>
      </c>
      <c r="C717" s="166"/>
      <c r="D717" s="167"/>
      <c r="E717" s="174" t="s">
        <v>174</v>
      </c>
      <c r="F717" s="175"/>
      <c r="G717" s="96"/>
      <c r="H717" s="114"/>
      <c r="I717" s="177" t="s">
        <v>183</v>
      </c>
      <c r="J717" s="166"/>
      <c r="K717" s="167"/>
      <c r="L717" s="174" t="s">
        <v>174</v>
      </c>
      <c r="M717" s="175"/>
      <c r="N717" s="96"/>
      <c r="O717" s="95"/>
      <c r="Q717" s="165" t="s">
        <v>183</v>
      </c>
      <c r="R717" s="166"/>
      <c r="S717" s="167"/>
      <c r="T717" s="174" t="s">
        <v>174</v>
      </c>
      <c r="U717" s="175"/>
      <c r="V717" s="66"/>
      <c r="W717" s="165" t="s">
        <v>183</v>
      </c>
      <c r="X717" s="166"/>
      <c r="Y717" s="167"/>
      <c r="Z717" s="174" t="s">
        <v>174</v>
      </c>
      <c r="AA717" s="175"/>
      <c r="AB717" s="66"/>
      <c r="AC717" s="66"/>
      <c r="AE717" s="165" t="s">
        <v>183</v>
      </c>
      <c r="AF717" s="166"/>
      <c r="AG717" s="167"/>
      <c r="AH717" s="174" t="s">
        <v>174</v>
      </c>
      <c r="AI717" s="175"/>
      <c r="AJ717" s="66"/>
      <c r="AK717" s="165" t="s">
        <v>183</v>
      </c>
      <c r="AL717" s="166"/>
      <c r="AM717" s="167"/>
      <c r="AN717" s="174" t="s">
        <v>174</v>
      </c>
      <c r="AO717" s="175"/>
      <c r="AP717" s="66"/>
      <c r="AQ717" s="66"/>
      <c r="AS717" s="165" t="s">
        <v>183</v>
      </c>
      <c r="AT717" s="166"/>
      <c r="AU717" s="167"/>
      <c r="AV717" s="174" t="s">
        <v>174</v>
      </c>
      <c r="AW717" s="175"/>
      <c r="AX717" s="66"/>
      <c r="AY717" s="165" t="s">
        <v>183</v>
      </c>
      <c r="AZ717" s="166"/>
      <c r="BA717" s="167"/>
      <c r="BB717" s="174" t="s">
        <v>174</v>
      </c>
      <c r="BC717" s="175"/>
      <c r="BD717" s="66"/>
      <c r="BE717" s="66"/>
    </row>
    <row r="718" spans="1:57" s="67" customFormat="1" ht="15.75" x14ac:dyDescent="0.25">
      <c r="A718" s="114"/>
      <c r="B718" s="178"/>
      <c r="C718" s="169"/>
      <c r="D718" s="170"/>
      <c r="E718" s="94" t="s">
        <v>184</v>
      </c>
      <c r="F718" s="94" t="s">
        <v>185</v>
      </c>
      <c r="G718" s="96"/>
      <c r="H718" s="114"/>
      <c r="I718" s="178"/>
      <c r="J718" s="169"/>
      <c r="K718" s="170"/>
      <c r="L718" s="94" t="s">
        <v>184</v>
      </c>
      <c r="M718" s="94" t="s">
        <v>185</v>
      </c>
      <c r="N718" s="96"/>
      <c r="O718" s="95"/>
      <c r="Q718" s="168"/>
      <c r="R718" s="169"/>
      <c r="S718" s="170"/>
      <c r="T718" s="69" t="s">
        <v>184</v>
      </c>
      <c r="U718" s="69" t="s">
        <v>185</v>
      </c>
      <c r="V718" s="66"/>
      <c r="W718" s="168"/>
      <c r="X718" s="169"/>
      <c r="Y718" s="170"/>
      <c r="Z718" s="69" t="s">
        <v>184</v>
      </c>
      <c r="AA718" s="69" t="s">
        <v>185</v>
      </c>
      <c r="AB718" s="66"/>
      <c r="AC718" s="66"/>
      <c r="AE718" s="168"/>
      <c r="AF718" s="169"/>
      <c r="AG718" s="170"/>
      <c r="AH718" s="69" t="s">
        <v>184</v>
      </c>
      <c r="AI718" s="69" t="s">
        <v>185</v>
      </c>
      <c r="AJ718" s="66"/>
      <c r="AK718" s="168"/>
      <c r="AL718" s="169"/>
      <c r="AM718" s="170"/>
      <c r="AN718" s="69" t="s">
        <v>184</v>
      </c>
      <c r="AO718" s="69" t="s">
        <v>185</v>
      </c>
      <c r="AP718" s="66"/>
      <c r="AQ718" s="66"/>
      <c r="AS718" s="168"/>
      <c r="AT718" s="169"/>
      <c r="AU718" s="170"/>
      <c r="AV718" s="69" t="s">
        <v>184</v>
      </c>
      <c r="AW718" s="69" t="s">
        <v>185</v>
      </c>
      <c r="AX718" s="66"/>
      <c r="AY718" s="168"/>
      <c r="AZ718" s="169"/>
      <c r="BA718" s="170"/>
      <c r="BB718" s="69" t="s">
        <v>184</v>
      </c>
      <c r="BC718" s="69" t="s">
        <v>185</v>
      </c>
      <c r="BD718" s="66"/>
      <c r="BE718" s="66"/>
    </row>
    <row r="719" spans="1:57" s="67" customFormat="1" ht="15" customHeight="1" x14ac:dyDescent="0.25">
      <c r="A719" s="114"/>
      <c r="B719" s="127" t="s">
        <v>5</v>
      </c>
      <c r="C719" s="128"/>
      <c r="D719" s="72" t="s">
        <v>184</v>
      </c>
      <c r="E719" s="92" t="s">
        <v>210</v>
      </c>
      <c r="F719" s="92" t="s">
        <v>211</v>
      </c>
      <c r="G719" s="96" t="s">
        <v>213</v>
      </c>
      <c r="H719" s="114"/>
      <c r="I719" s="127" t="s">
        <v>6</v>
      </c>
      <c r="J719" s="128"/>
      <c r="K719" s="72" t="s">
        <v>184</v>
      </c>
      <c r="L719" s="92" t="s">
        <v>207</v>
      </c>
      <c r="M719" s="92" t="s">
        <v>211</v>
      </c>
      <c r="N719" s="96" t="s">
        <v>188</v>
      </c>
      <c r="O719" s="95"/>
      <c r="Q719" s="171" t="s">
        <v>15</v>
      </c>
      <c r="R719" s="128"/>
      <c r="S719" s="72" t="s">
        <v>184</v>
      </c>
      <c r="T719" s="71" t="s">
        <v>223</v>
      </c>
      <c r="U719" s="71" t="s">
        <v>231</v>
      </c>
      <c r="V719" s="66" t="s">
        <v>188</v>
      </c>
      <c r="W719" s="171" t="s">
        <v>16</v>
      </c>
      <c r="X719" s="128"/>
      <c r="Y719" s="72" t="s">
        <v>184</v>
      </c>
      <c r="Z719" s="71">
        <f>$S$265</f>
        <v>4</v>
      </c>
      <c r="AA719" s="71">
        <f>$S$394</f>
        <v>6</v>
      </c>
      <c r="AB719" s="66" t="s">
        <v>188</v>
      </c>
      <c r="AC719" s="66"/>
      <c r="AE719" s="171" t="s">
        <v>26</v>
      </c>
      <c r="AF719" s="128"/>
      <c r="AG719" s="72" t="s">
        <v>184</v>
      </c>
      <c r="AH719" s="71" t="s">
        <v>206</v>
      </c>
      <c r="AI719" s="71" t="s">
        <v>208</v>
      </c>
      <c r="AJ719" s="66" t="s">
        <v>188</v>
      </c>
      <c r="AK719" s="171" t="s">
        <v>27</v>
      </c>
      <c r="AL719" s="128"/>
      <c r="AM719" s="72" t="s">
        <v>184</v>
      </c>
      <c r="AN719" s="71" t="s">
        <v>195</v>
      </c>
      <c r="AO719" s="71" t="s">
        <v>191</v>
      </c>
      <c r="AP719" s="66" t="s">
        <v>188</v>
      </c>
      <c r="AQ719" s="66"/>
      <c r="AS719" s="171" t="s">
        <v>37</v>
      </c>
      <c r="AT719" s="128"/>
      <c r="AU719" s="72" t="s">
        <v>184</v>
      </c>
      <c r="AV719" s="71" t="s">
        <v>203</v>
      </c>
      <c r="AW719" s="71" t="s">
        <v>253</v>
      </c>
      <c r="AX719" s="66" t="s">
        <v>254</v>
      </c>
      <c r="AY719" s="171" t="s">
        <v>38</v>
      </c>
      <c r="AZ719" s="128"/>
      <c r="BA719" s="72" t="s">
        <v>184</v>
      </c>
      <c r="BB719" s="71" t="s">
        <v>199</v>
      </c>
      <c r="BC719" s="71" t="s">
        <v>201</v>
      </c>
      <c r="BD719" s="66" t="s">
        <v>188</v>
      </c>
      <c r="BE719" s="66"/>
    </row>
    <row r="720" spans="1:57" s="67" customFormat="1" ht="15" customHeight="1" x14ac:dyDescent="0.25">
      <c r="A720" s="114"/>
      <c r="B720" s="129"/>
      <c r="C720" s="130"/>
      <c r="D720" s="72" t="s">
        <v>185</v>
      </c>
      <c r="E720" s="92" t="s">
        <v>210</v>
      </c>
      <c r="F720" s="92" t="s">
        <v>212</v>
      </c>
      <c r="G720" s="96" t="s">
        <v>214</v>
      </c>
      <c r="H720" s="114"/>
      <c r="I720" s="129"/>
      <c r="J720" s="130"/>
      <c r="K720" s="72" t="s">
        <v>185</v>
      </c>
      <c r="L720" s="92" t="s">
        <v>206</v>
      </c>
      <c r="M720" s="92" t="s">
        <v>212</v>
      </c>
      <c r="N720" s="96" t="s">
        <v>189</v>
      </c>
      <c r="O720" s="95"/>
      <c r="Q720" s="172"/>
      <c r="R720" s="173"/>
      <c r="S720" s="72" t="s">
        <v>185</v>
      </c>
      <c r="T720" s="71" t="s">
        <v>230</v>
      </c>
      <c r="U720" s="78" t="s">
        <v>232</v>
      </c>
      <c r="V720" s="66" t="s">
        <v>189</v>
      </c>
      <c r="W720" s="172"/>
      <c r="X720" s="173"/>
      <c r="Y720" s="72" t="s">
        <v>185</v>
      </c>
      <c r="Z720" s="71">
        <f>$S$525</f>
        <v>6</v>
      </c>
      <c r="AA720" s="71">
        <f>$S$657</f>
        <v>109</v>
      </c>
      <c r="AB720" s="66" t="s">
        <v>189</v>
      </c>
      <c r="AC720" s="66"/>
      <c r="AE720" s="172"/>
      <c r="AF720" s="173"/>
      <c r="AG720" s="72" t="s">
        <v>185</v>
      </c>
      <c r="AH720" s="71" t="s">
        <v>207</v>
      </c>
      <c r="AI720" s="71" t="s">
        <v>209</v>
      </c>
      <c r="AJ720" s="66" t="s">
        <v>189</v>
      </c>
      <c r="AK720" s="172"/>
      <c r="AL720" s="173"/>
      <c r="AM720" s="72" t="s">
        <v>185</v>
      </c>
      <c r="AN720" s="71" t="s">
        <v>194</v>
      </c>
      <c r="AO720" s="71" t="s">
        <v>219</v>
      </c>
      <c r="AP720" s="66" t="s">
        <v>189</v>
      </c>
      <c r="AQ720" s="66"/>
      <c r="AS720" s="172"/>
      <c r="AT720" s="173"/>
      <c r="AU720" s="72" t="s">
        <v>185</v>
      </c>
      <c r="AV720" s="71" t="s">
        <v>190</v>
      </c>
      <c r="AW720" s="71" t="s">
        <v>252</v>
      </c>
      <c r="AX720" s="66" t="s">
        <v>255</v>
      </c>
      <c r="AY720" s="172"/>
      <c r="AZ720" s="173"/>
      <c r="BA720" s="72" t="s">
        <v>185</v>
      </c>
      <c r="BB720" s="71" t="s">
        <v>200</v>
      </c>
      <c r="BC720" s="71" t="s">
        <v>202</v>
      </c>
      <c r="BD720" s="66" t="s">
        <v>189</v>
      </c>
      <c r="BE720" s="66"/>
    </row>
    <row r="721" spans="1:57" s="67" customFormat="1" ht="15.75" thickBot="1" x14ac:dyDescent="0.3">
      <c r="A721" s="114"/>
      <c r="B721" s="131"/>
      <c r="C721" s="132"/>
      <c r="D721" s="97"/>
      <c r="E721" s="97" t="s">
        <v>188</v>
      </c>
      <c r="F721" s="97" t="s">
        <v>189</v>
      </c>
      <c r="G721" s="98"/>
      <c r="H721" s="114"/>
      <c r="I721" s="131"/>
      <c r="J721" s="132"/>
      <c r="K721" s="97"/>
      <c r="L721" s="97" t="s">
        <v>188</v>
      </c>
      <c r="M721" s="97" t="s">
        <v>189</v>
      </c>
      <c r="N721" s="98"/>
      <c r="O721" s="95"/>
      <c r="R721" s="66"/>
      <c r="S721" s="66"/>
      <c r="T721" s="66" t="s">
        <v>188</v>
      </c>
      <c r="U721" s="66" t="s">
        <v>189</v>
      </c>
      <c r="V721" s="66"/>
      <c r="W721" s="66"/>
      <c r="X721" s="66"/>
      <c r="Y721" s="66"/>
      <c r="Z721" s="66" t="s">
        <v>188</v>
      </c>
      <c r="AA721" s="66" t="s">
        <v>189</v>
      </c>
      <c r="AB721" s="66"/>
      <c r="AC721" s="66"/>
      <c r="AF721" s="66"/>
      <c r="AG721" s="66"/>
      <c r="AH721" s="66" t="s">
        <v>188</v>
      </c>
      <c r="AI721" s="66" t="s">
        <v>189</v>
      </c>
      <c r="AJ721" s="66"/>
      <c r="AK721" s="66"/>
      <c r="AL721" s="66"/>
      <c r="AM721" s="66"/>
      <c r="AN721" s="66" t="s">
        <v>188</v>
      </c>
      <c r="AO721" s="66" t="s">
        <v>189</v>
      </c>
      <c r="AP721" s="66"/>
      <c r="AQ721" s="66"/>
      <c r="AT721" s="66"/>
      <c r="AU721" s="66"/>
      <c r="AV721" s="66" t="s">
        <v>188</v>
      </c>
      <c r="AW721" s="66" t="s">
        <v>189</v>
      </c>
      <c r="AX721" s="66"/>
      <c r="AY721" s="66"/>
      <c r="AZ721" s="66"/>
      <c r="BA721" s="66"/>
      <c r="BB721" s="66" t="s">
        <v>188</v>
      </c>
      <c r="BC721" s="66" t="s">
        <v>189</v>
      </c>
      <c r="BD721" s="66"/>
      <c r="BE721" s="66"/>
    </row>
    <row r="722" spans="1:57" s="67" customFormat="1" ht="15" x14ac:dyDescent="0.25">
      <c r="A722" s="114"/>
      <c r="B722" s="121" t="s">
        <v>182</v>
      </c>
      <c r="C722" s="122"/>
      <c r="D722" s="122"/>
      <c r="E722" s="122"/>
      <c r="F722" s="122"/>
      <c r="G722" s="123"/>
      <c r="H722" s="114"/>
      <c r="I722" s="121" t="s">
        <v>182</v>
      </c>
      <c r="J722" s="122"/>
      <c r="K722" s="122"/>
      <c r="L722" s="122"/>
      <c r="M722" s="122"/>
      <c r="N722" s="123"/>
      <c r="O722" s="95"/>
      <c r="Q722" s="163" t="s">
        <v>22</v>
      </c>
      <c r="R722" s="176"/>
      <c r="S722" s="176"/>
      <c r="T722" s="176"/>
      <c r="U722" s="164"/>
      <c r="V722" s="66"/>
      <c r="W722" s="163" t="s">
        <v>22</v>
      </c>
      <c r="X722" s="176"/>
      <c r="Y722" s="176"/>
      <c r="Z722" s="176"/>
      <c r="AA722" s="164"/>
      <c r="AB722" s="66"/>
      <c r="AC722" s="66"/>
      <c r="AE722" s="163" t="s">
        <v>33</v>
      </c>
      <c r="AF722" s="176"/>
      <c r="AG722" s="176"/>
      <c r="AH722" s="176"/>
      <c r="AI722" s="164"/>
      <c r="AJ722" s="66"/>
      <c r="AK722" s="163" t="s">
        <v>33</v>
      </c>
      <c r="AL722" s="176"/>
      <c r="AM722" s="176"/>
      <c r="AN722" s="176"/>
      <c r="AO722" s="164"/>
      <c r="AP722" s="66"/>
      <c r="AQ722" s="66"/>
      <c r="AS722" s="163" t="s">
        <v>44</v>
      </c>
      <c r="AT722" s="176"/>
      <c r="AU722" s="176"/>
      <c r="AV722" s="176"/>
      <c r="AW722" s="164"/>
      <c r="AX722" s="66"/>
      <c r="AY722" s="163" t="s">
        <v>44</v>
      </c>
      <c r="AZ722" s="176"/>
      <c r="BA722" s="176"/>
      <c r="BB722" s="176"/>
      <c r="BC722" s="164"/>
      <c r="BD722" s="66"/>
      <c r="BE722" s="66"/>
    </row>
    <row r="723" spans="1:57" s="67" customFormat="1" ht="15.75" x14ac:dyDescent="0.25">
      <c r="A723" s="114"/>
      <c r="B723" s="177" t="s">
        <v>183</v>
      </c>
      <c r="C723" s="166"/>
      <c r="D723" s="167"/>
      <c r="E723" s="174" t="s">
        <v>174</v>
      </c>
      <c r="F723" s="175"/>
      <c r="G723" s="96"/>
      <c r="H723" s="114"/>
      <c r="I723" s="177" t="s">
        <v>183</v>
      </c>
      <c r="J723" s="166"/>
      <c r="K723" s="167"/>
      <c r="L723" s="174" t="s">
        <v>174</v>
      </c>
      <c r="M723" s="175"/>
      <c r="N723" s="96"/>
      <c r="O723" s="95"/>
      <c r="Q723" s="165" t="s">
        <v>183</v>
      </c>
      <c r="R723" s="166"/>
      <c r="S723" s="167"/>
      <c r="T723" s="174" t="s">
        <v>174</v>
      </c>
      <c r="U723" s="175"/>
      <c r="V723" s="66"/>
      <c r="W723" s="165" t="s">
        <v>183</v>
      </c>
      <c r="X723" s="166"/>
      <c r="Y723" s="167"/>
      <c r="Z723" s="174" t="s">
        <v>174</v>
      </c>
      <c r="AA723" s="175"/>
      <c r="AB723" s="66"/>
      <c r="AC723" s="66"/>
      <c r="AE723" s="165" t="s">
        <v>183</v>
      </c>
      <c r="AF723" s="166"/>
      <c r="AG723" s="167"/>
      <c r="AH723" s="174" t="s">
        <v>174</v>
      </c>
      <c r="AI723" s="175"/>
      <c r="AJ723" s="66"/>
      <c r="AK723" s="165" t="s">
        <v>183</v>
      </c>
      <c r="AL723" s="166"/>
      <c r="AM723" s="167"/>
      <c r="AN723" s="174" t="s">
        <v>174</v>
      </c>
      <c r="AO723" s="175"/>
      <c r="AP723" s="66"/>
      <c r="AQ723" s="66"/>
      <c r="AS723" s="165" t="s">
        <v>183</v>
      </c>
      <c r="AT723" s="166"/>
      <c r="AU723" s="167"/>
      <c r="AV723" s="174" t="s">
        <v>174</v>
      </c>
      <c r="AW723" s="175"/>
      <c r="AX723" s="66"/>
      <c r="AY723" s="165" t="s">
        <v>183</v>
      </c>
      <c r="AZ723" s="166"/>
      <c r="BA723" s="167"/>
      <c r="BB723" s="174" t="s">
        <v>174</v>
      </c>
      <c r="BC723" s="175"/>
      <c r="BD723" s="66"/>
      <c r="BE723" s="66"/>
    </row>
    <row r="724" spans="1:57" s="67" customFormat="1" ht="15.75" x14ac:dyDescent="0.25">
      <c r="A724" s="114"/>
      <c r="B724" s="178"/>
      <c r="C724" s="169"/>
      <c r="D724" s="170"/>
      <c r="E724" s="94" t="s">
        <v>184</v>
      </c>
      <c r="F724" s="94" t="s">
        <v>185</v>
      </c>
      <c r="G724" s="96"/>
      <c r="H724" s="114"/>
      <c r="I724" s="178"/>
      <c r="J724" s="169"/>
      <c r="K724" s="170"/>
      <c r="L724" s="94" t="s">
        <v>184</v>
      </c>
      <c r="M724" s="94" t="s">
        <v>185</v>
      </c>
      <c r="N724" s="96"/>
      <c r="O724" s="95"/>
      <c r="Q724" s="168"/>
      <c r="R724" s="169"/>
      <c r="S724" s="170"/>
      <c r="T724" s="69" t="s">
        <v>184</v>
      </c>
      <c r="U724" s="69" t="s">
        <v>185</v>
      </c>
      <c r="V724" s="66"/>
      <c r="W724" s="168"/>
      <c r="X724" s="169"/>
      <c r="Y724" s="170"/>
      <c r="Z724" s="69" t="s">
        <v>184</v>
      </c>
      <c r="AA724" s="69" t="s">
        <v>185</v>
      </c>
      <c r="AB724" s="66"/>
      <c r="AC724" s="66"/>
      <c r="AE724" s="168"/>
      <c r="AF724" s="169"/>
      <c r="AG724" s="170"/>
      <c r="AH724" s="69" t="s">
        <v>184</v>
      </c>
      <c r="AI724" s="69" t="s">
        <v>185</v>
      </c>
      <c r="AJ724" s="66"/>
      <c r="AK724" s="168"/>
      <c r="AL724" s="169"/>
      <c r="AM724" s="170"/>
      <c r="AN724" s="69" t="s">
        <v>184</v>
      </c>
      <c r="AO724" s="69" t="s">
        <v>185</v>
      </c>
      <c r="AP724" s="66"/>
      <c r="AQ724" s="66"/>
      <c r="AS724" s="168"/>
      <c r="AT724" s="169"/>
      <c r="AU724" s="170"/>
      <c r="AV724" s="69" t="s">
        <v>184</v>
      </c>
      <c r="AW724" s="69" t="s">
        <v>185</v>
      </c>
      <c r="AX724" s="66"/>
      <c r="AY724" s="168"/>
      <c r="AZ724" s="169"/>
      <c r="BA724" s="170"/>
      <c r="BB724" s="69" t="s">
        <v>184</v>
      </c>
      <c r="BC724" s="69" t="s">
        <v>185</v>
      </c>
      <c r="BD724" s="66"/>
      <c r="BE724" s="66"/>
    </row>
    <row r="725" spans="1:57" s="67" customFormat="1" ht="15" customHeight="1" x14ac:dyDescent="0.25">
      <c r="A725" s="114"/>
      <c r="B725" s="127" t="s">
        <v>7</v>
      </c>
      <c r="C725" s="128"/>
      <c r="D725" s="72" t="s">
        <v>184</v>
      </c>
      <c r="E725" s="92" t="s">
        <v>203</v>
      </c>
      <c r="F725" s="92" t="s">
        <v>215</v>
      </c>
      <c r="G725" s="96" t="s">
        <v>217</v>
      </c>
      <c r="H725" s="114"/>
      <c r="I725" s="127" t="s">
        <v>8</v>
      </c>
      <c r="J725" s="128"/>
      <c r="K725" s="72" t="s">
        <v>184</v>
      </c>
      <c r="L725" s="92" t="s">
        <v>195</v>
      </c>
      <c r="M725" s="92" t="s">
        <v>191</v>
      </c>
      <c r="N725" s="96" t="s">
        <v>188</v>
      </c>
      <c r="O725" s="95"/>
      <c r="Q725" s="171" t="s">
        <v>17</v>
      </c>
      <c r="R725" s="128"/>
      <c r="S725" s="72" t="s">
        <v>184</v>
      </c>
      <c r="T725" s="71">
        <f>$T$265</f>
        <v>3</v>
      </c>
      <c r="U725" s="71">
        <f>$T$394</f>
        <v>7</v>
      </c>
      <c r="V725" s="66" t="s">
        <v>188</v>
      </c>
      <c r="W725" s="171" t="s">
        <v>18</v>
      </c>
      <c r="X725" s="128"/>
      <c r="Y725" s="72" t="s">
        <v>184</v>
      </c>
      <c r="Z725" s="71">
        <f>$U$265</f>
        <v>3</v>
      </c>
      <c r="AA725" s="71">
        <f>$U$394</f>
        <v>7</v>
      </c>
      <c r="AB725" s="66" t="s">
        <v>188</v>
      </c>
      <c r="AC725" s="66"/>
      <c r="AE725" s="171" t="s">
        <v>28</v>
      </c>
      <c r="AF725" s="128"/>
      <c r="AG725" s="72" t="s">
        <v>184</v>
      </c>
      <c r="AH725" s="71" t="s">
        <v>230</v>
      </c>
      <c r="AI725" s="71" t="s">
        <v>240</v>
      </c>
      <c r="AJ725" s="66" t="s">
        <v>188</v>
      </c>
      <c r="AK725" s="171" t="s">
        <v>29</v>
      </c>
      <c r="AL725" s="128"/>
      <c r="AM725" s="72" t="s">
        <v>184</v>
      </c>
      <c r="AN725" s="71" t="s">
        <v>199</v>
      </c>
      <c r="AO725" s="71" t="s">
        <v>201</v>
      </c>
      <c r="AP725" s="66" t="s">
        <v>188</v>
      </c>
      <c r="AQ725" s="66"/>
      <c r="AS725" s="171" t="s">
        <v>39</v>
      </c>
      <c r="AT725" s="128"/>
      <c r="AU725" s="72" t="s">
        <v>184</v>
      </c>
      <c r="AV725" s="71" t="s">
        <v>203</v>
      </c>
      <c r="AW725" s="71" t="s">
        <v>202</v>
      </c>
      <c r="AX725" s="66" t="s">
        <v>256</v>
      </c>
      <c r="AY725" s="171" t="s">
        <v>40</v>
      </c>
      <c r="AZ725" s="128"/>
      <c r="BA725" s="72" t="s">
        <v>184</v>
      </c>
      <c r="BB725" s="71" t="s">
        <v>207</v>
      </c>
      <c r="BC725" s="71" t="s">
        <v>211</v>
      </c>
      <c r="BD725" s="66" t="s">
        <v>188</v>
      </c>
      <c r="BE725" s="66"/>
    </row>
    <row r="726" spans="1:57" s="67" customFormat="1" ht="15" customHeight="1" x14ac:dyDescent="0.25">
      <c r="A726" s="114"/>
      <c r="B726" s="129"/>
      <c r="C726" s="130"/>
      <c r="D726" s="72" t="s">
        <v>185</v>
      </c>
      <c r="E726" s="92" t="s">
        <v>190</v>
      </c>
      <c r="F726" s="92" t="s">
        <v>216</v>
      </c>
      <c r="G726" s="96" t="s">
        <v>218</v>
      </c>
      <c r="H726" s="114"/>
      <c r="I726" s="129"/>
      <c r="J726" s="130"/>
      <c r="K726" s="72" t="s">
        <v>185</v>
      </c>
      <c r="L726" s="92" t="s">
        <v>194</v>
      </c>
      <c r="M726" s="92" t="s">
        <v>219</v>
      </c>
      <c r="N726" s="96" t="s">
        <v>189</v>
      </c>
      <c r="O726" s="95"/>
      <c r="Q726" s="172"/>
      <c r="R726" s="173"/>
      <c r="S726" s="72" t="s">
        <v>185</v>
      </c>
      <c r="T726" s="71">
        <f>$T$525</f>
        <v>7</v>
      </c>
      <c r="U726" s="71">
        <f>$T$657</f>
        <v>108</v>
      </c>
      <c r="V726" s="66" t="s">
        <v>189</v>
      </c>
      <c r="W726" s="172"/>
      <c r="X726" s="173"/>
      <c r="Y726" s="72" t="s">
        <v>185</v>
      </c>
      <c r="Z726" s="71">
        <f>$U$525</f>
        <v>7</v>
      </c>
      <c r="AA726" s="71">
        <f>$U$657</f>
        <v>108</v>
      </c>
      <c r="AB726" s="66" t="s">
        <v>189</v>
      </c>
      <c r="AC726" s="66"/>
      <c r="AE726" s="172"/>
      <c r="AF726" s="173"/>
      <c r="AG726" s="72" t="s">
        <v>185</v>
      </c>
      <c r="AH726" s="71" t="s">
        <v>223</v>
      </c>
      <c r="AI726" s="71" t="s">
        <v>241</v>
      </c>
      <c r="AJ726" s="66" t="s">
        <v>189</v>
      </c>
      <c r="AK726" s="172"/>
      <c r="AL726" s="173"/>
      <c r="AM726" s="72" t="s">
        <v>185</v>
      </c>
      <c r="AN726" s="71" t="s">
        <v>200</v>
      </c>
      <c r="AO726" s="71" t="s">
        <v>202</v>
      </c>
      <c r="AP726" s="66" t="s">
        <v>189</v>
      </c>
      <c r="AQ726" s="66"/>
      <c r="AS726" s="172"/>
      <c r="AT726" s="173"/>
      <c r="AU726" s="72" t="s">
        <v>185</v>
      </c>
      <c r="AV726" s="71" t="s">
        <v>190</v>
      </c>
      <c r="AW726" s="71" t="s">
        <v>201</v>
      </c>
      <c r="AX726" s="66" t="s">
        <v>257</v>
      </c>
      <c r="AY726" s="172"/>
      <c r="AZ726" s="173"/>
      <c r="BA726" s="72" t="s">
        <v>185</v>
      </c>
      <c r="BB726" s="71" t="s">
        <v>206</v>
      </c>
      <c r="BC726" s="71" t="s">
        <v>212</v>
      </c>
      <c r="BD726" s="66" t="s">
        <v>189</v>
      </c>
      <c r="BE726" s="66"/>
    </row>
    <row r="727" spans="1:57" s="67" customFormat="1" ht="15.75" thickBot="1" x14ac:dyDescent="0.3">
      <c r="A727" s="114"/>
      <c r="B727" s="131"/>
      <c r="C727" s="132"/>
      <c r="D727" s="97"/>
      <c r="E727" s="97" t="s">
        <v>188</v>
      </c>
      <c r="F727" s="97" t="s">
        <v>189</v>
      </c>
      <c r="G727" s="98"/>
      <c r="H727" s="114"/>
      <c r="I727" s="131"/>
      <c r="J727" s="132"/>
      <c r="K727" s="97"/>
      <c r="L727" s="97" t="s">
        <v>188</v>
      </c>
      <c r="M727" s="97" t="s">
        <v>189</v>
      </c>
      <c r="N727" s="98"/>
      <c r="O727" s="95"/>
      <c r="R727" s="66"/>
      <c r="S727" s="66"/>
      <c r="T727" s="66" t="s">
        <v>188</v>
      </c>
      <c r="U727" s="66" t="s">
        <v>189</v>
      </c>
      <c r="V727" s="66"/>
      <c r="W727" s="66"/>
      <c r="X727" s="66"/>
      <c r="Y727" s="66"/>
      <c r="Z727" s="66" t="s">
        <v>188</v>
      </c>
      <c r="AA727" s="66" t="s">
        <v>189</v>
      </c>
      <c r="AB727" s="66"/>
      <c r="AC727" s="66"/>
      <c r="AF727" s="66"/>
      <c r="AG727" s="66"/>
      <c r="AH727" s="66" t="s">
        <v>188</v>
      </c>
      <c r="AI727" s="66" t="s">
        <v>189</v>
      </c>
      <c r="AJ727" s="66"/>
      <c r="AK727" s="66"/>
      <c r="AL727" s="66"/>
      <c r="AM727" s="66"/>
      <c r="AN727" s="66" t="s">
        <v>188</v>
      </c>
      <c r="AO727" s="66" t="s">
        <v>189</v>
      </c>
      <c r="AP727" s="66"/>
      <c r="AQ727" s="66"/>
      <c r="AT727" s="66"/>
      <c r="AU727" s="66"/>
      <c r="AV727" s="66" t="s">
        <v>188</v>
      </c>
      <c r="AW727" s="66" t="s">
        <v>189</v>
      </c>
      <c r="AX727" s="66"/>
      <c r="AY727" s="66"/>
      <c r="AZ727" s="66"/>
      <c r="BA727" s="66"/>
      <c r="BB727" s="66" t="s">
        <v>188</v>
      </c>
      <c r="BC727" s="66" t="s">
        <v>189</v>
      </c>
      <c r="BD727" s="66"/>
      <c r="BE727" s="66"/>
    </row>
    <row r="728" spans="1:57" s="67" customFormat="1" ht="15" x14ac:dyDescent="0.25">
      <c r="A728" s="114"/>
      <c r="B728" s="121" t="s">
        <v>182</v>
      </c>
      <c r="C728" s="122"/>
      <c r="D728" s="122"/>
      <c r="E728" s="122"/>
      <c r="F728" s="122"/>
      <c r="G728" s="123"/>
      <c r="H728" s="114"/>
      <c r="I728" s="121" t="s">
        <v>182</v>
      </c>
      <c r="J728" s="122"/>
      <c r="K728" s="122"/>
      <c r="L728" s="122"/>
      <c r="M728" s="122"/>
      <c r="N728" s="123"/>
      <c r="O728" s="95"/>
      <c r="Q728" s="163" t="s">
        <v>22</v>
      </c>
      <c r="R728" s="176"/>
      <c r="S728" s="176"/>
      <c r="T728" s="176"/>
      <c r="U728" s="164"/>
      <c r="V728" s="66"/>
      <c r="W728" s="163" t="s">
        <v>22</v>
      </c>
      <c r="X728" s="176"/>
      <c r="Y728" s="176"/>
      <c r="Z728" s="176"/>
      <c r="AA728" s="164"/>
      <c r="AB728" s="66"/>
      <c r="AC728" s="66"/>
      <c r="AE728" s="163" t="s">
        <v>33</v>
      </c>
      <c r="AF728" s="176"/>
      <c r="AG728" s="176"/>
      <c r="AH728" s="176"/>
      <c r="AI728" s="164"/>
      <c r="AJ728" s="66"/>
      <c r="AK728" s="163" t="s">
        <v>33</v>
      </c>
      <c r="AL728" s="176"/>
      <c r="AM728" s="176"/>
      <c r="AN728" s="176"/>
      <c r="AO728" s="164"/>
      <c r="AP728" s="66"/>
      <c r="AQ728" s="66"/>
      <c r="AS728" s="163" t="s">
        <v>44</v>
      </c>
      <c r="AT728" s="176"/>
      <c r="AU728" s="176"/>
      <c r="AV728" s="176"/>
      <c r="AW728" s="164"/>
      <c r="AX728" s="66"/>
      <c r="AY728" s="163" t="s">
        <v>44</v>
      </c>
      <c r="AZ728" s="176"/>
      <c r="BA728" s="176"/>
      <c r="BB728" s="176"/>
      <c r="BC728" s="164"/>
      <c r="BD728" s="66"/>
      <c r="BE728" s="66"/>
    </row>
    <row r="729" spans="1:57" s="67" customFormat="1" ht="15.75" x14ac:dyDescent="0.25">
      <c r="A729" s="114"/>
      <c r="B729" s="177" t="s">
        <v>183</v>
      </c>
      <c r="C729" s="166"/>
      <c r="D729" s="167"/>
      <c r="E729" s="174" t="s">
        <v>174</v>
      </c>
      <c r="F729" s="175"/>
      <c r="G729" s="96"/>
      <c r="H729" s="114"/>
      <c r="I729" s="177" t="s">
        <v>183</v>
      </c>
      <c r="J729" s="166"/>
      <c r="K729" s="167"/>
      <c r="L729" s="174" t="s">
        <v>174</v>
      </c>
      <c r="M729" s="175"/>
      <c r="N729" s="96"/>
      <c r="O729" s="95"/>
      <c r="Q729" s="165" t="s">
        <v>183</v>
      </c>
      <c r="R729" s="166"/>
      <c r="S729" s="167"/>
      <c r="T729" s="174" t="s">
        <v>174</v>
      </c>
      <c r="U729" s="175"/>
      <c r="V729" s="66"/>
      <c r="W729" s="165" t="s">
        <v>183</v>
      </c>
      <c r="X729" s="166"/>
      <c r="Y729" s="167"/>
      <c r="Z729" s="174" t="s">
        <v>174</v>
      </c>
      <c r="AA729" s="175"/>
      <c r="AB729" s="66"/>
      <c r="AC729" s="66"/>
      <c r="AE729" s="165" t="s">
        <v>183</v>
      </c>
      <c r="AF729" s="166"/>
      <c r="AG729" s="167"/>
      <c r="AH729" s="174" t="s">
        <v>174</v>
      </c>
      <c r="AI729" s="175"/>
      <c r="AJ729" s="66"/>
      <c r="AK729" s="165" t="s">
        <v>183</v>
      </c>
      <c r="AL729" s="166"/>
      <c r="AM729" s="167"/>
      <c r="AN729" s="174" t="s">
        <v>174</v>
      </c>
      <c r="AO729" s="175"/>
      <c r="AP729" s="66"/>
      <c r="AQ729" s="66"/>
      <c r="AS729" s="165" t="s">
        <v>183</v>
      </c>
      <c r="AT729" s="166"/>
      <c r="AU729" s="167"/>
      <c r="AV729" s="174" t="s">
        <v>174</v>
      </c>
      <c r="AW729" s="175"/>
      <c r="AX729" s="66"/>
      <c r="AY729" s="165" t="s">
        <v>183</v>
      </c>
      <c r="AZ729" s="166"/>
      <c r="BA729" s="167"/>
      <c r="BB729" s="174" t="s">
        <v>174</v>
      </c>
      <c r="BC729" s="175"/>
      <c r="BD729" s="66"/>
      <c r="BE729" s="66"/>
    </row>
    <row r="730" spans="1:57" s="67" customFormat="1" ht="15.75" x14ac:dyDescent="0.25">
      <c r="A730" s="114"/>
      <c r="B730" s="178"/>
      <c r="C730" s="169"/>
      <c r="D730" s="170"/>
      <c r="E730" s="94" t="s">
        <v>184</v>
      </c>
      <c r="F730" s="94" t="s">
        <v>185</v>
      </c>
      <c r="G730" s="96"/>
      <c r="H730" s="114"/>
      <c r="I730" s="178"/>
      <c r="J730" s="169"/>
      <c r="K730" s="170"/>
      <c r="L730" s="94" t="s">
        <v>184</v>
      </c>
      <c r="M730" s="94" t="s">
        <v>185</v>
      </c>
      <c r="N730" s="96"/>
      <c r="O730" s="95"/>
      <c r="Q730" s="168"/>
      <c r="R730" s="169"/>
      <c r="S730" s="170"/>
      <c r="T730" s="69" t="s">
        <v>184</v>
      </c>
      <c r="U730" s="69" t="s">
        <v>185</v>
      </c>
      <c r="V730" s="66"/>
      <c r="W730" s="168"/>
      <c r="X730" s="169"/>
      <c r="Y730" s="170"/>
      <c r="Z730" s="69" t="s">
        <v>184</v>
      </c>
      <c r="AA730" s="69" t="s">
        <v>185</v>
      </c>
      <c r="AB730" s="66"/>
      <c r="AC730" s="66"/>
      <c r="AE730" s="168"/>
      <c r="AF730" s="169"/>
      <c r="AG730" s="170"/>
      <c r="AH730" s="69" t="s">
        <v>184</v>
      </c>
      <c r="AI730" s="69" t="s">
        <v>185</v>
      </c>
      <c r="AJ730" s="66"/>
      <c r="AK730" s="168"/>
      <c r="AL730" s="169"/>
      <c r="AM730" s="170"/>
      <c r="AN730" s="69" t="s">
        <v>184</v>
      </c>
      <c r="AO730" s="69" t="s">
        <v>185</v>
      </c>
      <c r="AP730" s="66"/>
      <c r="AQ730" s="66"/>
      <c r="AS730" s="168"/>
      <c r="AT730" s="169"/>
      <c r="AU730" s="170"/>
      <c r="AV730" s="69" t="s">
        <v>184</v>
      </c>
      <c r="AW730" s="69" t="s">
        <v>185</v>
      </c>
      <c r="AX730" s="66"/>
      <c r="AY730" s="168"/>
      <c r="AZ730" s="169"/>
      <c r="BA730" s="170"/>
      <c r="BB730" s="69" t="s">
        <v>184</v>
      </c>
      <c r="BC730" s="69" t="s">
        <v>185</v>
      </c>
      <c r="BD730" s="66"/>
      <c r="BE730" s="66"/>
    </row>
    <row r="731" spans="1:57" s="67" customFormat="1" ht="15" customHeight="1" x14ac:dyDescent="0.25">
      <c r="A731" s="114"/>
      <c r="B731" s="127" t="s">
        <v>9</v>
      </c>
      <c r="C731" s="128"/>
      <c r="D731" s="72" t="s">
        <v>184</v>
      </c>
      <c r="E731" s="92" t="s">
        <v>194</v>
      </c>
      <c r="F731" s="92" t="s">
        <v>220</v>
      </c>
      <c r="G731" s="96" t="s">
        <v>188</v>
      </c>
      <c r="H731" s="114"/>
      <c r="I731" s="127" t="s">
        <v>10</v>
      </c>
      <c r="J731" s="128"/>
      <c r="K731" s="72" t="s">
        <v>184</v>
      </c>
      <c r="L731" s="92">
        <f>$M$265</f>
        <v>1</v>
      </c>
      <c r="M731" s="92">
        <f>$M$394</f>
        <v>9</v>
      </c>
      <c r="N731" s="96" t="s">
        <v>188</v>
      </c>
      <c r="O731" s="95"/>
      <c r="Q731" s="179" t="s">
        <v>19</v>
      </c>
      <c r="R731" s="180"/>
      <c r="S731" s="72" t="s">
        <v>184</v>
      </c>
      <c r="T731" s="71" t="s">
        <v>223</v>
      </c>
      <c r="U731" s="78" t="s">
        <v>234</v>
      </c>
      <c r="V731" s="66" t="s">
        <v>233</v>
      </c>
      <c r="W731" s="171" t="s">
        <v>20</v>
      </c>
      <c r="X731" s="128"/>
      <c r="Y731" s="72" t="s">
        <v>184</v>
      </c>
      <c r="Z731" s="71" t="s">
        <v>195</v>
      </c>
      <c r="AA731" s="71" t="s">
        <v>191</v>
      </c>
      <c r="AB731" s="66" t="s">
        <v>188</v>
      </c>
      <c r="AC731" s="66"/>
      <c r="AE731" s="171" t="s">
        <v>30</v>
      </c>
      <c r="AF731" s="128"/>
      <c r="AG731" s="72" t="s">
        <v>184</v>
      </c>
      <c r="AH731" s="71" t="s">
        <v>207</v>
      </c>
      <c r="AI731" s="71" t="s">
        <v>211</v>
      </c>
      <c r="AJ731" s="66" t="s">
        <v>188</v>
      </c>
      <c r="AK731" s="179" t="s">
        <v>31</v>
      </c>
      <c r="AL731" s="180"/>
      <c r="AM731" s="72" t="s">
        <v>184</v>
      </c>
      <c r="AN731" s="71" t="s">
        <v>206</v>
      </c>
      <c r="AO731" s="71" t="s">
        <v>238</v>
      </c>
      <c r="AP731" s="66" t="s">
        <v>236</v>
      </c>
      <c r="AQ731" s="66"/>
      <c r="AS731" s="171" t="s">
        <v>41</v>
      </c>
      <c r="AT731" s="128"/>
      <c r="AU731" s="72" t="s">
        <v>184</v>
      </c>
      <c r="AV731" s="71" t="s">
        <v>199</v>
      </c>
      <c r="AW731" s="71" t="s">
        <v>201</v>
      </c>
      <c r="AX731" s="66" t="s">
        <v>188</v>
      </c>
      <c r="AY731" s="171" t="s">
        <v>42</v>
      </c>
      <c r="AZ731" s="128"/>
      <c r="BA731" s="72" t="s">
        <v>184</v>
      </c>
      <c r="BB731" s="71" t="s">
        <v>199</v>
      </c>
      <c r="BC731" s="71" t="s">
        <v>201</v>
      </c>
      <c r="BD731" s="66" t="s">
        <v>188</v>
      </c>
      <c r="BE731" s="66"/>
    </row>
    <row r="732" spans="1:57" s="67" customFormat="1" ht="15" customHeight="1" x14ac:dyDescent="0.25">
      <c r="A732" s="114"/>
      <c r="B732" s="129"/>
      <c r="C732" s="130"/>
      <c r="D732" s="72" t="s">
        <v>185</v>
      </c>
      <c r="E732" s="92" t="s">
        <v>195</v>
      </c>
      <c r="F732" s="92" t="s">
        <v>221</v>
      </c>
      <c r="G732" s="96" t="s">
        <v>189</v>
      </c>
      <c r="H732" s="114"/>
      <c r="I732" s="129"/>
      <c r="J732" s="130"/>
      <c r="K732" s="72" t="s">
        <v>185</v>
      </c>
      <c r="L732" s="92">
        <f>$M$525</f>
        <v>9</v>
      </c>
      <c r="M732" s="92">
        <f>$M$657</f>
        <v>106</v>
      </c>
      <c r="N732" s="96" t="s">
        <v>189</v>
      </c>
      <c r="O732" s="95"/>
      <c r="Q732" s="181"/>
      <c r="R732" s="182"/>
      <c r="S732" s="72" t="s">
        <v>185</v>
      </c>
      <c r="T732" s="71" t="s">
        <v>230</v>
      </c>
      <c r="U732" s="78" t="s">
        <v>235</v>
      </c>
      <c r="V732" s="66" t="s">
        <v>226</v>
      </c>
      <c r="W732" s="172"/>
      <c r="X732" s="173"/>
      <c r="Y732" s="72" t="s">
        <v>185</v>
      </c>
      <c r="Z732" s="71" t="s">
        <v>194</v>
      </c>
      <c r="AA732" s="71" t="s">
        <v>219</v>
      </c>
      <c r="AB732" s="66" t="s">
        <v>189</v>
      </c>
      <c r="AC732" s="66"/>
      <c r="AE732" s="172"/>
      <c r="AF732" s="173"/>
      <c r="AG732" s="72" t="s">
        <v>185</v>
      </c>
      <c r="AH732" s="71" t="s">
        <v>206</v>
      </c>
      <c r="AI732" s="71" t="s">
        <v>212</v>
      </c>
      <c r="AJ732" s="66" t="s">
        <v>189</v>
      </c>
      <c r="AK732" s="181"/>
      <c r="AL732" s="182"/>
      <c r="AM732" s="72" t="s">
        <v>185</v>
      </c>
      <c r="AN732" s="71" t="s">
        <v>207</v>
      </c>
      <c r="AO732" s="71" t="s">
        <v>239</v>
      </c>
      <c r="AP732" s="66" t="s">
        <v>237</v>
      </c>
      <c r="AQ732" s="66"/>
      <c r="AS732" s="172"/>
      <c r="AT732" s="173"/>
      <c r="AU732" s="72" t="s">
        <v>185</v>
      </c>
      <c r="AV732" s="71" t="s">
        <v>200</v>
      </c>
      <c r="AW732" s="71" t="s">
        <v>202</v>
      </c>
      <c r="AX732" s="66" t="s">
        <v>189</v>
      </c>
      <c r="AY732" s="172"/>
      <c r="AZ732" s="173"/>
      <c r="BA732" s="72" t="s">
        <v>185</v>
      </c>
      <c r="BB732" s="71" t="s">
        <v>200</v>
      </c>
      <c r="BC732" s="71" t="s">
        <v>202</v>
      </c>
      <c r="BD732" s="66" t="s">
        <v>189</v>
      </c>
      <c r="BE732" s="66"/>
    </row>
    <row r="733" spans="1:57" s="67" customFormat="1" ht="15.75" thickBot="1" x14ac:dyDescent="0.3">
      <c r="A733" s="114"/>
      <c r="B733" s="131"/>
      <c r="C733" s="132"/>
      <c r="D733" s="97"/>
      <c r="E733" s="97" t="s">
        <v>188</v>
      </c>
      <c r="F733" s="97" t="s">
        <v>189</v>
      </c>
      <c r="G733" s="98"/>
      <c r="H733" s="114"/>
      <c r="I733" s="131"/>
      <c r="J733" s="132"/>
      <c r="K733" s="97"/>
      <c r="L733" s="97" t="s">
        <v>188</v>
      </c>
      <c r="M733" s="97" t="s">
        <v>189</v>
      </c>
      <c r="N733" s="98"/>
      <c r="O733" s="95"/>
      <c r="R733" s="66"/>
      <c r="S733" s="66"/>
      <c r="T733" s="66" t="s">
        <v>188</v>
      </c>
      <c r="U733" s="79" t="s">
        <v>189</v>
      </c>
      <c r="V733" s="66"/>
      <c r="W733" s="66"/>
      <c r="X733" s="66"/>
      <c r="Y733" s="66"/>
      <c r="Z733" s="66" t="s">
        <v>188</v>
      </c>
      <c r="AA733" s="66" t="s">
        <v>189</v>
      </c>
      <c r="AB733" s="66"/>
      <c r="AC733" s="66"/>
      <c r="AF733" s="66"/>
      <c r="AG733" s="66"/>
      <c r="AH733" s="66" t="s">
        <v>188</v>
      </c>
      <c r="AI733" s="66" t="s">
        <v>189</v>
      </c>
      <c r="AJ733" s="66"/>
      <c r="AK733" s="66"/>
      <c r="AL733" s="66"/>
      <c r="AM733" s="66"/>
      <c r="AN733" s="66" t="s">
        <v>188</v>
      </c>
      <c r="AO733" s="66" t="s">
        <v>189</v>
      </c>
      <c r="AP733" s="66"/>
      <c r="AQ733" s="66"/>
      <c r="AT733" s="66"/>
      <c r="AU733" s="66"/>
      <c r="AV733" s="66" t="s">
        <v>188</v>
      </c>
      <c r="AW733" s="66" t="s">
        <v>189</v>
      </c>
      <c r="AX733" s="66"/>
      <c r="AY733" s="66"/>
      <c r="AZ733" s="66"/>
      <c r="BA733" s="66"/>
      <c r="BB733" s="66" t="s">
        <v>188</v>
      </c>
      <c r="BC733" s="66" t="s">
        <v>189</v>
      </c>
      <c r="BD733" s="66"/>
      <c r="BE733" s="66"/>
    </row>
    <row r="734" spans="1:57" s="67" customFormat="1" ht="15" x14ac:dyDescent="0.25">
      <c r="A734" s="114"/>
      <c r="B734" s="121" t="s">
        <v>182</v>
      </c>
      <c r="C734" s="122"/>
      <c r="D734" s="122"/>
      <c r="E734" s="122"/>
      <c r="F734" s="122"/>
      <c r="G734" s="123"/>
      <c r="H734" s="114"/>
      <c r="I734" s="113"/>
      <c r="J734" s="113"/>
      <c r="K734" s="113"/>
      <c r="L734" s="113"/>
      <c r="M734" s="113"/>
      <c r="N734" s="118"/>
      <c r="O734" s="117"/>
      <c r="P734" s="77"/>
      <c r="Q734" s="163" t="s">
        <v>22</v>
      </c>
      <c r="R734" s="176"/>
      <c r="S734" s="176"/>
      <c r="T734" s="176"/>
      <c r="U734" s="164"/>
      <c r="V734" s="66"/>
      <c r="W734" s="66"/>
      <c r="X734" s="66"/>
      <c r="Y734" s="66"/>
      <c r="Z734" s="66"/>
      <c r="AA734" s="66"/>
      <c r="AB734" s="66"/>
      <c r="AC734" s="66"/>
      <c r="AE734" s="163" t="s">
        <v>33</v>
      </c>
      <c r="AF734" s="176"/>
      <c r="AG734" s="176"/>
      <c r="AH734" s="176"/>
      <c r="AI734" s="164"/>
      <c r="AJ734" s="66"/>
      <c r="AK734" s="66"/>
      <c r="AL734" s="66"/>
      <c r="AM734" s="66"/>
      <c r="AN734" s="66"/>
      <c r="AO734" s="66"/>
      <c r="AP734" s="66"/>
      <c r="AQ734" s="66"/>
      <c r="AS734" s="163" t="s">
        <v>44</v>
      </c>
      <c r="AT734" s="176"/>
      <c r="AU734" s="176"/>
      <c r="AV734" s="176"/>
      <c r="AW734" s="164"/>
      <c r="AX734" s="66"/>
      <c r="AY734" s="66"/>
      <c r="AZ734" s="66"/>
      <c r="BA734" s="66"/>
      <c r="BB734" s="66"/>
      <c r="BC734" s="66"/>
      <c r="BD734" s="66"/>
      <c r="BE734" s="66"/>
    </row>
    <row r="735" spans="1:57" s="67" customFormat="1" ht="15.75" x14ac:dyDescent="0.25">
      <c r="A735" s="114"/>
      <c r="B735" s="177" t="s">
        <v>183</v>
      </c>
      <c r="C735" s="166"/>
      <c r="D735" s="167"/>
      <c r="E735" s="174" t="s">
        <v>174</v>
      </c>
      <c r="F735" s="175"/>
      <c r="G735" s="96"/>
      <c r="H735" s="114"/>
      <c r="I735" s="113"/>
      <c r="J735" s="113"/>
      <c r="K735" s="113"/>
      <c r="L735" s="113"/>
      <c r="M735" s="113"/>
      <c r="N735" s="113"/>
      <c r="O735" s="95"/>
      <c r="Q735" s="165" t="s">
        <v>183</v>
      </c>
      <c r="R735" s="166"/>
      <c r="S735" s="167"/>
      <c r="T735" s="174" t="s">
        <v>174</v>
      </c>
      <c r="U735" s="175"/>
      <c r="V735" s="66"/>
      <c r="W735" s="66"/>
      <c r="X735" s="66"/>
      <c r="Y735" s="66"/>
      <c r="Z735" s="66"/>
      <c r="AA735" s="66"/>
      <c r="AB735" s="66"/>
      <c r="AC735" s="66"/>
      <c r="AE735" s="165" t="s">
        <v>183</v>
      </c>
      <c r="AF735" s="166"/>
      <c r="AG735" s="167"/>
      <c r="AH735" s="174" t="s">
        <v>174</v>
      </c>
      <c r="AI735" s="175"/>
      <c r="AJ735" s="66"/>
      <c r="AK735" s="66"/>
      <c r="AL735" s="66"/>
      <c r="AM735" s="66"/>
      <c r="AN735" s="66"/>
      <c r="AO735" s="66"/>
      <c r="AP735" s="66"/>
      <c r="AQ735" s="66"/>
      <c r="AS735" s="165" t="s">
        <v>183</v>
      </c>
      <c r="AT735" s="166"/>
      <c r="AU735" s="167"/>
      <c r="AV735" s="174" t="s">
        <v>174</v>
      </c>
      <c r="AW735" s="175"/>
      <c r="AX735" s="66"/>
      <c r="AY735" s="66"/>
      <c r="AZ735" s="66"/>
      <c r="BA735" s="66"/>
      <c r="BB735" s="66"/>
      <c r="BC735" s="66"/>
      <c r="BD735" s="66"/>
      <c r="BE735" s="66"/>
    </row>
    <row r="736" spans="1:57" s="67" customFormat="1" ht="15.75" x14ac:dyDescent="0.25">
      <c r="A736" s="114"/>
      <c r="B736" s="178"/>
      <c r="C736" s="169"/>
      <c r="D736" s="170"/>
      <c r="E736" s="94" t="s">
        <v>184</v>
      </c>
      <c r="F736" s="94" t="s">
        <v>185</v>
      </c>
      <c r="G736" s="96"/>
      <c r="H736" s="114"/>
      <c r="I736" s="113"/>
      <c r="J736" s="113"/>
      <c r="K736" s="113"/>
      <c r="L736" s="113"/>
      <c r="M736" s="113"/>
      <c r="N736" s="113"/>
      <c r="O736" s="95"/>
      <c r="Q736" s="168"/>
      <c r="R736" s="169"/>
      <c r="S736" s="170"/>
      <c r="T736" s="69" t="s">
        <v>184</v>
      </c>
      <c r="U736" s="69" t="s">
        <v>185</v>
      </c>
      <c r="V736" s="66"/>
      <c r="W736" s="66"/>
      <c r="X736" s="66"/>
      <c r="Y736" s="66"/>
      <c r="Z736" s="66"/>
      <c r="AA736" s="66"/>
      <c r="AB736" s="66"/>
      <c r="AC736" s="66"/>
      <c r="AE736" s="168"/>
      <c r="AF736" s="169"/>
      <c r="AG736" s="170"/>
      <c r="AH736" s="69" t="s">
        <v>184</v>
      </c>
      <c r="AI736" s="69" t="s">
        <v>185</v>
      </c>
      <c r="AJ736" s="66"/>
      <c r="AK736" s="66"/>
      <c r="AL736" s="66"/>
      <c r="AM736" s="66"/>
      <c r="AN736" s="66"/>
      <c r="AO736" s="66"/>
      <c r="AP736" s="66"/>
      <c r="AQ736" s="66"/>
      <c r="AS736" s="168"/>
      <c r="AT736" s="169"/>
      <c r="AU736" s="170"/>
      <c r="AV736" s="69" t="s">
        <v>184</v>
      </c>
      <c r="AW736" s="69" t="s">
        <v>185</v>
      </c>
      <c r="AX736" s="66"/>
      <c r="AY736" s="66"/>
      <c r="AZ736" s="66"/>
      <c r="BA736" s="66"/>
      <c r="BB736" s="66"/>
      <c r="BC736" s="66"/>
      <c r="BD736" s="66"/>
      <c r="BE736" s="66"/>
    </row>
    <row r="737" spans="1:57" s="67" customFormat="1" ht="15" customHeight="1" x14ac:dyDescent="0.25">
      <c r="A737" s="114"/>
      <c r="B737" s="133" t="s">
        <v>11</v>
      </c>
      <c r="C737" s="134"/>
      <c r="D737" s="72" t="s">
        <v>184</v>
      </c>
      <c r="E737" s="92" t="s">
        <v>195</v>
      </c>
      <c r="F737" s="92" t="s">
        <v>204</v>
      </c>
      <c r="G737" s="96" t="s">
        <v>213</v>
      </c>
      <c r="H737" s="114"/>
      <c r="I737" s="113"/>
      <c r="J737" s="113"/>
      <c r="K737" s="113"/>
      <c r="L737" s="113"/>
      <c r="M737" s="113"/>
      <c r="N737" s="113"/>
      <c r="O737" s="95"/>
      <c r="Q737" s="171" t="s">
        <v>21</v>
      </c>
      <c r="R737" s="128"/>
      <c r="S737" s="72" t="s">
        <v>184</v>
      </c>
      <c r="T737" s="71" t="s">
        <v>199</v>
      </c>
      <c r="U737" s="71" t="s">
        <v>201</v>
      </c>
      <c r="V737" s="66" t="s">
        <v>188</v>
      </c>
      <c r="W737" s="66"/>
      <c r="X737" s="66"/>
      <c r="Y737" s="66"/>
      <c r="Z737" s="66"/>
      <c r="AA737" s="66"/>
      <c r="AB737" s="66"/>
      <c r="AC737" s="66"/>
      <c r="AE737" s="171" t="s">
        <v>32</v>
      </c>
      <c r="AF737" s="128"/>
      <c r="AG737" s="72" t="s">
        <v>184</v>
      </c>
      <c r="AH737" s="71" t="s">
        <v>206</v>
      </c>
      <c r="AI737" s="71" t="s">
        <v>208</v>
      </c>
      <c r="AJ737" s="66" t="s">
        <v>188</v>
      </c>
      <c r="AK737" s="66"/>
      <c r="AL737" s="66"/>
      <c r="AM737" s="66"/>
      <c r="AN737" s="66"/>
      <c r="AO737" s="66"/>
      <c r="AP737" s="66"/>
      <c r="AQ737" s="66"/>
      <c r="AS737" s="171" t="s">
        <v>43</v>
      </c>
      <c r="AT737" s="128"/>
      <c r="AU737" s="72" t="s">
        <v>184</v>
      </c>
      <c r="AV737" s="71" t="s">
        <v>207</v>
      </c>
      <c r="AW737" s="71" t="s">
        <v>211</v>
      </c>
      <c r="AX737" s="66" t="s">
        <v>188</v>
      </c>
      <c r="AY737" s="66"/>
      <c r="AZ737" s="66"/>
      <c r="BA737" s="66"/>
      <c r="BB737" s="66"/>
      <c r="BC737" s="66"/>
      <c r="BD737" s="66"/>
      <c r="BE737" s="66"/>
    </row>
    <row r="738" spans="1:57" s="67" customFormat="1" ht="15" customHeight="1" x14ac:dyDescent="0.25">
      <c r="A738" s="114"/>
      <c r="B738" s="135"/>
      <c r="C738" s="136"/>
      <c r="D738" s="72" t="s">
        <v>185</v>
      </c>
      <c r="E738" s="92" t="s">
        <v>194</v>
      </c>
      <c r="F738" s="92" t="s">
        <v>205</v>
      </c>
      <c r="G738" s="96" t="s">
        <v>222</v>
      </c>
      <c r="H738" s="114"/>
      <c r="I738" s="113"/>
      <c r="J738" s="113"/>
      <c r="K738" s="113"/>
      <c r="L738" s="113"/>
      <c r="M738" s="113"/>
      <c r="N738" s="113"/>
      <c r="O738" s="95"/>
      <c r="Q738" s="172"/>
      <c r="R738" s="173"/>
      <c r="S738" s="72" t="s">
        <v>185</v>
      </c>
      <c r="T738" s="71" t="s">
        <v>200</v>
      </c>
      <c r="U738" s="71" t="s">
        <v>202</v>
      </c>
      <c r="V738" s="66" t="s">
        <v>189</v>
      </c>
      <c r="W738" s="66"/>
      <c r="X738" s="66"/>
      <c r="Y738" s="66"/>
      <c r="Z738" s="66"/>
      <c r="AA738" s="66"/>
      <c r="AB738" s="66"/>
      <c r="AC738" s="66"/>
      <c r="AE738" s="172"/>
      <c r="AF738" s="173"/>
      <c r="AG738" s="72" t="s">
        <v>185</v>
      </c>
      <c r="AH738" s="71" t="s">
        <v>207</v>
      </c>
      <c r="AI738" s="71" t="s">
        <v>209</v>
      </c>
      <c r="AJ738" s="66" t="s">
        <v>189</v>
      </c>
      <c r="AK738" s="66"/>
      <c r="AL738" s="66"/>
      <c r="AM738" s="66"/>
      <c r="AN738" s="66"/>
      <c r="AO738" s="66"/>
      <c r="AP738" s="66"/>
      <c r="AQ738" s="66"/>
      <c r="AS738" s="172"/>
      <c r="AT738" s="173"/>
      <c r="AU738" s="72" t="s">
        <v>185</v>
      </c>
      <c r="AV738" s="71" t="s">
        <v>206</v>
      </c>
      <c r="AW738" s="71" t="s">
        <v>212</v>
      </c>
      <c r="AX738" s="66" t="s">
        <v>189</v>
      </c>
      <c r="AY738" s="66"/>
      <c r="AZ738" s="66"/>
      <c r="BA738" s="66"/>
      <c r="BB738" s="66"/>
      <c r="BC738" s="66"/>
      <c r="BD738" s="66"/>
      <c r="BE738" s="66"/>
    </row>
    <row r="739" spans="1:57" s="80" customFormat="1" ht="15.75" thickBot="1" x14ac:dyDescent="0.25">
      <c r="A739" s="115"/>
      <c r="B739" s="137"/>
      <c r="C739" s="138"/>
      <c r="D739" s="101"/>
      <c r="E739" s="97" t="s">
        <v>188</v>
      </c>
      <c r="F739" s="97" t="s">
        <v>189</v>
      </c>
      <c r="G739" s="102"/>
      <c r="H739" s="115"/>
      <c r="I739" s="115"/>
      <c r="J739" s="115"/>
      <c r="K739" s="115"/>
      <c r="L739" s="115"/>
      <c r="M739" s="115"/>
      <c r="N739" s="115"/>
      <c r="O739" s="100"/>
      <c r="T739" s="66" t="s">
        <v>188</v>
      </c>
      <c r="U739" s="66" t="s">
        <v>189</v>
      </c>
      <c r="AH739" s="66" t="s">
        <v>188</v>
      </c>
      <c r="AI739" s="66" t="s">
        <v>189</v>
      </c>
      <c r="AV739" s="66" t="s">
        <v>188</v>
      </c>
      <c r="AW739" s="66" t="s">
        <v>189</v>
      </c>
    </row>
    <row r="740" spans="1:57" x14ac:dyDescent="0.2">
      <c r="H740" s="116"/>
    </row>
    <row r="741" spans="1:57" x14ac:dyDescent="0.2">
      <c r="B741" s="4"/>
      <c r="C741" s="4"/>
      <c r="D741" s="4"/>
      <c r="E741" s="4"/>
      <c r="F741" s="4"/>
      <c r="H741" s="4"/>
      <c r="I741" s="4"/>
      <c r="J741" s="4"/>
      <c r="K741" s="4"/>
      <c r="L741" s="4"/>
      <c r="P741" s="4"/>
      <c r="Q741" s="4"/>
      <c r="R741" s="4"/>
      <c r="S741" s="4"/>
      <c r="T741" s="4"/>
      <c r="V741" s="4"/>
      <c r="W741" s="4"/>
      <c r="X741" s="4"/>
      <c r="Y741" s="4"/>
      <c r="Z741" s="4"/>
      <c r="AD741" s="4"/>
      <c r="AE741" s="4"/>
      <c r="AF741" s="4"/>
      <c r="AG741" s="4"/>
      <c r="AH741" s="4"/>
      <c r="AJ741" s="4"/>
      <c r="AK741" s="4"/>
      <c r="AL741" s="4"/>
      <c r="AM741" s="4"/>
      <c r="AN741" s="4"/>
      <c r="AR741" s="4"/>
      <c r="AS741" s="4"/>
      <c r="AT741" s="4"/>
      <c r="AU741" s="4"/>
      <c r="AV741" s="4"/>
      <c r="AX741" s="4"/>
      <c r="AY741" s="4"/>
      <c r="AZ741" s="4"/>
      <c r="BA741" s="4"/>
      <c r="BB741" s="4"/>
    </row>
    <row r="743" spans="1:57" s="52" customFormat="1" ht="15" x14ac:dyDescent="0.25">
      <c r="A743" s="151" t="s">
        <v>182</v>
      </c>
      <c r="B743" s="152"/>
      <c r="C743" s="152"/>
      <c r="D743" s="152"/>
      <c r="E743" s="152"/>
      <c r="F743" s="152"/>
      <c r="G743" s="152"/>
      <c r="H743" s="152"/>
      <c r="I743" s="152"/>
      <c r="J743" s="152"/>
      <c r="K743" s="152"/>
      <c r="L743" s="152"/>
      <c r="M743" s="153"/>
      <c r="N743" s="183" t="s">
        <v>22</v>
      </c>
      <c r="O743" s="184"/>
      <c r="P743" s="184"/>
      <c r="Q743" s="184"/>
      <c r="R743" s="184"/>
      <c r="S743" s="184"/>
      <c r="T743" s="184"/>
      <c r="U743" s="184"/>
      <c r="V743" s="184"/>
      <c r="W743" s="184"/>
      <c r="X743" s="184"/>
      <c r="Y743" s="184"/>
      <c r="Z743" s="184"/>
      <c r="AA743" s="184"/>
      <c r="AB743" s="185"/>
      <c r="AC743" s="157" t="s">
        <v>33</v>
      </c>
      <c r="AD743" s="158"/>
      <c r="AE743" s="158"/>
      <c r="AF743" s="158"/>
      <c r="AG743" s="158"/>
      <c r="AH743" s="158"/>
      <c r="AI743" s="158"/>
      <c r="AJ743" s="158"/>
      <c r="AK743" s="158"/>
      <c r="AL743" s="158"/>
      <c r="AM743" s="158"/>
      <c r="AN743" s="158"/>
      <c r="AO743" s="158"/>
      <c r="AP743" s="159"/>
      <c r="AQ743" s="160" t="s">
        <v>44</v>
      </c>
      <c r="AR743" s="161"/>
      <c r="AS743" s="161"/>
      <c r="AT743" s="161"/>
      <c r="AU743" s="161"/>
      <c r="AV743" s="161"/>
      <c r="AW743" s="161"/>
      <c r="AX743" s="161"/>
      <c r="AY743" s="161"/>
      <c r="AZ743" s="161"/>
      <c r="BA743" s="161"/>
      <c r="BB743" s="161"/>
      <c r="BC743" s="161"/>
      <c r="BD743" s="162"/>
    </row>
    <row r="744" spans="1:57" s="52" customFormat="1" ht="15.75" x14ac:dyDescent="0.25">
      <c r="A744" s="64" t="s">
        <v>258</v>
      </c>
      <c r="B744" s="81"/>
      <c r="C744" s="65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64" t="s">
        <v>258</v>
      </c>
      <c r="O744" s="81"/>
      <c r="P744" s="65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D744" s="64" t="s">
        <v>258</v>
      </c>
      <c r="AE744" s="81"/>
      <c r="AF744" s="65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R744" s="64" t="s">
        <v>258</v>
      </c>
      <c r="AS744" s="81"/>
      <c r="AT744" s="65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</row>
    <row r="745" spans="1:57" s="52" customFormat="1" ht="15.75" x14ac:dyDescent="0.25">
      <c r="A745" s="64"/>
      <c r="B745" s="81"/>
      <c r="C745" s="65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64"/>
      <c r="O745" s="81"/>
      <c r="P745" s="65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D745" s="64"/>
      <c r="AE745" s="81"/>
      <c r="AF745" s="65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R745" s="64"/>
      <c r="AS745" s="81"/>
      <c r="AT745" s="65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</row>
    <row r="746" spans="1:57" s="52" customFormat="1" ht="15.75" x14ac:dyDescent="0.25">
      <c r="A746" s="81"/>
      <c r="B746" s="81" t="s">
        <v>259</v>
      </c>
      <c r="C746" s="65"/>
      <c r="D746" s="53"/>
      <c r="E746" s="53"/>
      <c r="F746" s="53"/>
      <c r="G746" s="81" t="s">
        <v>259</v>
      </c>
      <c r="H746" s="53"/>
      <c r="I746" s="81"/>
      <c r="J746" s="53"/>
      <c r="K746" s="53"/>
      <c r="L746" s="53"/>
      <c r="M746" s="53"/>
      <c r="N746" s="81"/>
      <c r="O746" s="81" t="s">
        <v>259</v>
      </c>
      <c r="P746" s="65"/>
      <c r="Q746" s="53"/>
      <c r="R746" s="53"/>
      <c r="S746" s="53"/>
      <c r="T746" s="81" t="s">
        <v>259</v>
      </c>
      <c r="U746" s="53"/>
      <c r="V746" s="53"/>
      <c r="W746" s="53"/>
      <c r="X746" s="53"/>
      <c r="Y746" s="53"/>
      <c r="Z746" s="53"/>
      <c r="AA746" s="53"/>
      <c r="AB746" s="53"/>
      <c r="AD746" s="81"/>
      <c r="AE746" s="81" t="s">
        <v>259</v>
      </c>
      <c r="AF746" s="65"/>
      <c r="AG746" s="53"/>
      <c r="AH746" s="53"/>
      <c r="AI746" s="53"/>
      <c r="AJ746" s="81" t="s">
        <v>259</v>
      </c>
      <c r="AK746" s="53"/>
      <c r="AL746" s="53"/>
      <c r="AM746" s="53"/>
      <c r="AN746" s="53"/>
      <c r="AO746" s="53"/>
      <c r="AP746" s="53"/>
      <c r="AR746" s="81"/>
      <c r="AS746" s="81" t="s">
        <v>259</v>
      </c>
      <c r="AT746" s="65"/>
      <c r="AU746" s="53"/>
      <c r="AV746" s="53"/>
      <c r="AW746" s="53"/>
      <c r="AX746" s="81" t="s">
        <v>259</v>
      </c>
      <c r="AY746" s="53"/>
      <c r="AZ746" s="53"/>
      <c r="BA746" s="53"/>
      <c r="BB746" s="53"/>
      <c r="BC746" s="53"/>
      <c r="BD746" s="53"/>
    </row>
    <row r="747" spans="1:57" s="52" customFormat="1" ht="15.75" x14ac:dyDescent="0.25">
      <c r="A747" s="81"/>
      <c r="B747" s="81">
        <f>9/125</f>
        <v>7.1999999999999995E-2</v>
      </c>
      <c r="C747" s="65"/>
      <c r="D747" s="53"/>
      <c r="E747" s="53"/>
      <c r="F747" s="53"/>
      <c r="G747" s="53"/>
      <c r="H747" s="81">
        <f>9/125</f>
        <v>7.1999999999999995E-2</v>
      </c>
      <c r="I747" s="81"/>
      <c r="J747" s="53"/>
      <c r="K747" s="53"/>
      <c r="L747" s="53"/>
      <c r="M747" s="53"/>
      <c r="N747" s="81"/>
      <c r="O747" s="81">
        <f>9/125</f>
        <v>7.1999999999999995E-2</v>
      </c>
      <c r="P747" s="65"/>
      <c r="Q747" s="53"/>
      <c r="R747" s="53"/>
      <c r="S747" s="53"/>
      <c r="T747" s="53"/>
      <c r="U747" s="81">
        <f>9/125</f>
        <v>7.1999999999999995E-2</v>
      </c>
      <c r="V747" s="53"/>
      <c r="W747" s="53"/>
      <c r="X747" s="53"/>
      <c r="Y747" s="53"/>
      <c r="Z747" s="53"/>
      <c r="AA747" s="53"/>
      <c r="AB747" s="53"/>
      <c r="AD747" s="81"/>
      <c r="AE747" s="81">
        <f>9/125</f>
        <v>7.1999999999999995E-2</v>
      </c>
      <c r="AF747" s="65"/>
      <c r="AG747" s="53"/>
      <c r="AH747" s="53"/>
      <c r="AI747" s="53"/>
      <c r="AJ747" s="53"/>
      <c r="AK747" s="81">
        <f>9/125</f>
        <v>7.1999999999999995E-2</v>
      </c>
      <c r="AL747" s="53"/>
      <c r="AM747" s="53"/>
      <c r="AN747" s="53"/>
      <c r="AO747" s="53"/>
      <c r="AP747" s="53"/>
      <c r="AR747" s="81"/>
      <c r="AS747" s="81">
        <f>9/125</f>
        <v>7.1999999999999995E-2</v>
      </c>
      <c r="AT747" s="65"/>
      <c r="AU747" s="53"/>
      <c r="AV747" s="53"/>
      <c r="AW747" s="53"/>
      <c r="AX747" s="53"/>
      <c r="AY747" s="81">
        <f>9/125</f>
        <v>7.1999999999999995E-2</v>
      </c>
      <c r="AZ747" s="53"/>
      <c r="BA747" s="53"/>
      <c r="BB747" s="53"/>
      <c r="BC747" s="53"/>
      <c r="BD747" s="53"/>
    </row>
    <row r="748" spans="1:57" s="52" customFormat="1" ht="15.75" x14ac:dyDescent="0.25">
      <c r="A748" s="81"/>
      <c r="B748" s="81" t="s">
        <v>260</v>
      </c>
      <c r="C748" s="65"/>
      <c r="D748" s="53"/>
      <c r="E748" s="53"/>
      <c r="F748" s="53"/>
      <c r="G748" s="81" t="s">
        <v>261</v>
      </c>
      <c r="H748" s="53"/>
      <c r="I748" s="81"/>
      <c r="J748" s="53"/>
      <c r="K748" s="53"/>
      <c r="L748" s="53"/>
      <c r="M748" s="53"/>
      <c r="N748" s="81"/>
      <c r="O748" s="81" t="s">
        <v>260</v>
      </c>
      <c r="P748" s="65"/>
      <c r="Q748" s="53"/>
      <c r="R748" s="53"/>
      <c r="S748" s="53"/>
      <c r="T748" s="81" t="s">
        <v>261</v>
      </c>
      <c r="U748" s="53"/>
      <c r="V748" s="53"/>
      <c r="W748" s="53"/>
      <c r="X748" s="53"/>
      <c r="Y748" s="53"/>
      <c r="Z748" s="53"/>
      <c r="AA748" s="53"/>
      <c r="AB748" s="53"/>
      <c r="AD748" s="81"/>
      <c r="AE748" s="81" t="s">
        <v>260</v>
      </c>
      <c r="AF748" s="65"/>
      <c r="AG748" s="53"/>
      <c r="AH748" s="53"/>
      <c r="AI748" s="53"/>
      <c r="AJ748" s="81" t="s">
        <v>261</v>
      </c>
      <c r="AK748" s="53"/>
      <c r="AL748" s="53"/>
      <c r="AM748" s="53"/>
      <c r="AN748" s="53"/>
      <c r="AO748" s="53"/>
      <c r="AP748" s="53"/>
      <c r="AR748" s="81"/>
      <c r="AS748" s="81" t="s">
        <v>260</v>
      </c>
      <c r="AT748" s="65"/>
      <c r="AU748" s="53"/>
      <c r="AV748" s="53"/>
      <c r="AW748" s="53"/>
      <c r="AX748" s="81" t="s">
        <v>261</v>
      </c>
      <c r="AY748" s="53"/>
      <c r="AZ748" s="53"/>
      <c r="BA748" s="53"/>
      <c r="BB748" s="53"/>
      <c r="BC748" s="53"/>
      <c r="BD748" s="53"/>
    </row>
    <row r="749" spans="1:57" s="52" customFormat="1" ht="15.75" x14ac:dyDescent="0.25">
      <c r="A749" s="81"/>
      <c r="B749" s="81">
        <f>115/125</f>
        <v>0.92</v>
      </c>
      <c r="C749" s="65"/>
      <c r="D749" s="53"/>
      <c r="E749" s="53"/>
      <c r="F749" s="53"/>
      <c r="G749" s="53"/>
      <c r="H749" s="81">
        <f>10/125</f>
        <v>0.08</v>
      </c>
      <c r="I749" s="81"/>
      <c r="J749" s="65"/>
      <c r="K749" s="53"/>
      <c r="L749" s="81"/>
      <c r="M749" s="53"/>
      <c r="N749" s="81"/>
      <c r="O749" s="81">
        <f>115/125</f>
        <v>0.92</v>
      </c>
      <c r="P749" s="65"/>
      <c r="Q749" s="53"/>
      <c r="R749" s="53"/>
      <c r="S749" s="53"/>
      <c r="T749" s="53"/>
      <c r="U749" s="81">
        <f>10/125</f>
        <v>0.08</v>
      </c>
      <c r="V749" s="53"/>
      <c r="W749" s="53"/>
      <c r="X749" s="53"/>
      <c r="Y749" s="53"/>
      <c r="Z749" s="53"/>
      <c r="AA749" s="53"/>
      <c r="AB749" s="53"/>
      <c r="AD749" s="81"/>
      <c r="AE749" s="81">
        <f>115/125</f>
        <v>0.92</v>
      </c>
      <c r="AF749" s="65"/>
      <c r="AG749" s="53"/>
      <c r="AH749" s="53"/>
      <c r="AI749" s="53"/>
      <c r="AJ749" s="53"/>
      <c r="AK749" s="81">
        <f>10/125</f>
        <v>0.08</v>
      </c>
      <c r="AL749" s="53"/>
      <c r="AM749" s="53"/>
      <c r="AN749" s="53"/>
      <c r="AO749" s="53"/>
      <c r="AP749" s="53"/>
      <c r="AR749" s="81"/>
      <c r="AS749" s="81">
        <f>115/125</f>
        <v>0.92</v>
      </c>
      <c r="AT749" s="65"/>
      <c r="AU749" s="53"/>
      <c r="AV749" s="53"/>
      <c r="AW749" s="53"/>
      <c r="AX749" s="53"/>
      <c r="AY749" s="81">
        <f>10/125</f>
        <v>0.08</v>
      </c>
      <c r="AZ749" s="53"/>
      <c r="BA749" s="53"/>
      <c r="BB749" s="53"/>
      <c r="BC749" s="53"/>
      <c r="BD749" s="53"/>
    </row>
    <row r="750" spans="1:57" s="52" customFormat="1" ht="15.75" x14ac:dyDescent="0.25">
      <c r="A750" s="81"/>
      <c r="B750" s="81" t="s">
        <v>262</v>
      </c>
      <c r="C750" s="65"/>
      <c r="D750" s="53"/>
      <c r="E750" s="53"/>
      <c r="F750" s="53"/>
      <c r="G750" s="81" t="s">
        <v>263</v>
      </c>
      <c r="H750" s="53"/>
      <c r="I750" s="81"/>
      <c r="J750" s="65"/>
      <c r="K750" s="53"/>
      <c r="L750" s="53"/>
      <c r="M750" s="53"/>
      <c r="N750" s="81"/>
      <c r="O750" s="81" t="s">
        <v>264</v>
      </c>
      <c r="P750" s="65"/>
      <c r="Q750" s="53"/>
      <c r="R750" s="53"/>
      <c r="S750" s="53"/>
      <c r="T750" s="81" t="s">
        <v>265</v>
      </c>
      <c r="U750" s="53"/>
      <c r="V750" s="53"/>
      <c r="W750" s="53"/>
      <c r="X750" s="53"/>
      <c r="Y750" s="53"/>
      <c r="Z750" s="53"/>
      <c r="AA750" s="53"/>
      <c r="AB750" s="53"/>
      <c r="AD750" s="81"/>
      <c r="AE750" s="81" t="s">
        <v>266</v>
      </c>
      <c r="AF750" s="65"/>
      <c r="AG750" s="53"/>
      <c r="AH750" s="53"/>
      <c r="AI750" s="53"/>
      <c r="AJ750" s="81" t="s">
        <v>267</v>
      </c>
      <c r="AK750" s="53"/>
      <c r="AL750" s="53"/>
      <c r="AM750" s="53"/>
      <c r="AN750" s="53"/>
      <c r="AO750" s="53"/>
      <c r="AP750" s="53"/>
      <c r="AR750" s="81"/>
      <c r="AS750" s="81" t="s">
        <v>318</v>
      </c>
      <c r="AT750" s="65"/>
      <c r="AU750" s="53"/>
      <c r="AV750" s="53"/>
      <c r="AW750" s="53"/>
      <c r="AX750" s="81" t="s">
        <v>263</v>
      </c>
      <c r="AY750" s="53"/>
      <c r="AZ750" s="53"/>
      <c r="BA750" s="53"/>
      <c r="BB750" s="53"/>
      <c r="BC750" s="53"/>
      <c r="BD750" s="53"/>
    </row>
    <row r="751" spans="1:57" s="52" customFormat="1" ht="15.75" x14ac:dyDescent="0.25">
      <c r="A751" s="81"/>
      <c r="B751" s="81">
        <f>9/115</f>
        <v>7.8260869565217397E-2</v>
      </c>
      <c r="C751" s="65"/>
      <c r="D751" s="53"/>
      <c r="E751" s="53"/>
      <c r="F751" s="53"/>
      <c r="G751" s="53"/>
      <c r="H751" s="81">
        <f>1/10</f>
        <v>0.1</v>
      </c>
      <c r="I751" s="81"/>
      <c r="J751" s="65"/>
      <c r="K751" s="53"/>
      <c r="L751" s="81"/>
      <c r="M751" s="53"/>
      <c r="N751" s="81"/>
      <c r="O751" s="81">
        <f>4/115</f>
        <v>3.4782608695652174E-2</v>
      </c>
      <c r="P751" s="65"/>
      <c r="Q751" s="53"/>
      <c r="R751" s="53"/>
      <c r="S751" s="53"/>
      <c r="T751" s="53"/>
      <c r="U751" s="81">
        <f>5/10</f>
        <v>0.5</v>
      </c>
      <c r="V751" s="53"/>
      <c r="W751" s="53"/>
      <c r="X751" s="53"/>
      <c r="Y751" s="53"/>
      <c r="Z751" s="53"/>
      <c r="AA751" s="53"/>
      <c r="AB751" s="53"/>
      <c r="AD751" s="81"/>
      <c r="AE751" s="81">
        <f>5/115</f>
        <v>4.3478260869565216E-2</v>
      </c>
      <c r="AF751" s="65"/>
      <c r="AG751" s="53"/>
      <c r="AH751" s="53"/>
      <c r="AI751" s="53"/>
      <c r="AJ751" s="53"/>
      <c r="AK751" s="81">
        <f>4/10</f>
        <v>0.4</v>
      </c>
      <c r="AL751" s="53"/>
      <c r="AM751" s="53"/>
      <c r="AN751" s="53"/>
      <c r="AO751" s="53"/>
      <c r="AP751" s="53"/>
      <c r="AR751" s="81"/>
      <c r="AS751" s="81">
        <f>8/115</f>
        <v>6.9565217391304349E-2</v>
      </c>
      <c r="AT751" s="65"/>
      <c r="AU751" s="53"/>
      <c r="AV751" s="53"/>
      <c r="AW751" s="53"/>
      <c r="AX751" s="53"/>
      <c r="AY751" s="81">
        <f>1/10</f>
        <v>0.1</v>
      </c>
      <c r="AZ751" s="53"/>
      <c r="BA751" s="53"/>
      <c r="BB751" s="53"/>
      <c r="BC751" s="53"/>
      <c r="BD751" s="53"/>
    </row>
    <row r="752" spans="1:57" s="52" customFormat="1" ht="15.75" x14ac:dyDescent="0.25">
      <c r="A752" s="81"/>
      <c r="B752" s="81"/>
      <c r="C752" s="65"/>
      <c r="D752" s="53"/>
      <c r="E752" s="53"/>
      <c r="F752" s="81"/>
      <c r="G752" s="53"/>
      <c r="H752" s="53"/>
      <c r="I752" s="81"/>
      <c r="J752" s="65"/>
      <c r="K752" s="53"/>
      <c r="L752" s="81"/>
      <c r="M752" s="53"/>
      <c r="N752" s="81"/>
      <c r="O752" s="81"/>
      <c r="P752" s="65"/>
      <c r="Q752" s="53"/>
      <c r="R752" s="53"/>
      <c r="S752" s="81"/>
      <c r="T752" s="53"/>
      <c r="U752" s="53"/>
      <c r="V752" s="53"/>
      <c r="W752" s="53"/>
      <c r="X752" s="53"/>
      <c r="Y752" s="53"/>
      <c r="Z752" s="53"/>
      <c r="AA752" s="53"/>
      <c r="AB752" s="53"/>
      <c r="AD752" s="81"/>
      <c r="AE752" s="81"/>
      <c r="AF752" s="65"/>
      <c r="AG752" s="53"/>
      <c r="AH752" s="53"/>
      <c r="AI752" s="81"/>
      <c r="AJ752" s="53"/>
      <c r="AK752" s="53"/>
      <c r="AL752" s="53"/>
      <c r="AM752" s="53"/>
      <c r="AN752" s="53"/>
      <c r="AO752" s="53"/>
      <c r="AP752" s="53"/>
      <c r="AR752" s="81"/>
      <c r="AS752" s="81"/>
      <c r="AT752" s="65"/>
      <c r="AU752" s="53"/>
      <c r="AV752" s="53"/>
      <c r="AW752" s="81"/>
      <c r="AX752" s="53"/>
      <c r="AY752" s="53"/>
      <c r="AZ752" s="53"/>
      <c r="BA752" s="53"/>
      <c r="BB752" s="53"/>
      <c r="BC752" s="53"/>
      <c r="BD752" s="53"/>
    </row>
    <row r="753" spans="1:56" s="52" customFormat="1" ht="15.75" x14ac:dyDescent="0.25">
      <c r="A753" s="81"/>
      <c r="B753" s="81"/>
      <c r="C753" s="65"/>
      <c r="D753" s="53"/>
      <c r="E753" s="53"/>
      <c r="F753" s="53"/>
      <c r="G753" s="53"/>
      <c r="H753" s="53"/>
      <c r="J753" s="65"/>
      <c r="K753" s="53"/>
      <c r="L753" s="53"/>
      <c r="M753" s="53"/>
      <c r="N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D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R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</row>
    <row r="754" spans="1:56" s="52" customFormat="1" ht="15.75" x14ac:dyDescent="0.25">
      <c r="A754" s="81"/>
      <c r="B754" s="81" t="s">
        <v>268</v>
      </c>
      <c r="C754" s="65"/>
      <c r="D754" s="53"/>
      <c r="F754" s="81"/>
      <c r="G754" s="81" t="s">
        <v>268</v>
      </c>
      <c r="H754" s="53"/>
      <c r="J754" s="65"/>
      <c r="K754" s="53"/>
      <c r="L754" s="81"/>
      <c r="M754" s="53"/>
      <c r="N754" s="53"/>
      <c r="O754" s="81" t="s">
        <v>268</v>
      </c>
      <c r="P754" s="65"/>
      <c r="Q754" s="53"/>
      <c r="S754" s="81"/>
      <c r="T754" s="81" t="s">
        <v>268</v>
      </c>
      <c r="U754" s="53"/>
      <c r="V754" s="53"/>
      <c r="W754" s="53"/>
      <c r="X754" s="53"/>
      <c r="Y754" s="53"/>
      <c r="Z754" s="53"/>
      <c r="AA754" s="53"/>
      <c r="AB754" s="53"/>
      <c r="AD754" s="53"/>
      <c r="AE754" s="81" t="s">
        <v>268</v>
      </c>
      <c r="AF754" s="65"/>
      <c r="AG754" s="53"/>
      <c r="AI754" s="81"/>
      <c r="AJ754" s="81" t="s">
        <v>268</v>
      </c>
      <c r="AK754" s="53"/>
      <c r="AL754" s="53"/>
      <c r="AM754" s="53"/>
      <c r="AN754" s="53"/>
      <c r="AO754" s="53"/>
      <c r="AP754" s="53"/>
      <c r="AR754" s="53"/>
      <c r="AS754" s="81" t="s">
        <v>268</v>
      </c>
      <c r="AT754" s="65"/>
      <c r="AU754" s="53"/>
      <c r="AW754" s="81"/>
      <c r="AX754" s="81" t="s">
        <v>268</v>
      </c>
      <c r="AY754" s="53"/>
      <c r="AZ754" s="53"/>
      <c r="BA754" s="53"/>
      <c r="BB754" s="53"/>
      <c r="BC754" s="53"/>
      <c r="BD754" s="53"/>
    </row>
    <row r="755" spans="1:56" s="52" customFormat="1" ht="15.75" x14ac:dyDescent="0.25">
      <c r="A755" s="81"/>
      <c r="B755" s="81">
        <f>37/125</f>
        <v>0.29599999999999999</v>
      </c>
      <c r="C755" s="65"/>
      <c r="D755" s="53"/>
      <c r="F755" s="53"/>
      <c r="G755" s="53"/>
      <c r="H755" s="81">
        <f>37/125</f>
        <v>0.29599999999999999</v>
      </c>
      <c r="J755" s="65"/>
      <c r="K755" s="53"/>
      <c r="L755" s="53"/>
      <c r="M755" s="53"/>
      <c r="N755" s="53"/>
      <c r="O755" s="81">
        <f>37/125</f>
        <v>0.29599999999999999</v>
      </c>
      <c r="P755" s="65"/>
      <c r="Q755" s="53"/>
      <c r="S755" s="53"/>
      <c r="T755" s="53"/>
      <c r="U755" s="81">
        <f>37/125</f>
        <v>0.29599999999999999</v>
      </c>
      <c r="V755" s="53"/>
      <c r="W755" s="53"/>
      <c r="X755" s="53"/>
      <c r="Y755" s="53"/>
      <c r="Z755" s="53"/>
      <c r="AA755" s="53"/>
      <c r="AB755" s="53"/>
      <c r="AD755" s="53"/>
      <c r="AE755" s="81">
        <f>37/125</f>
        <v>0.29599999999999999</v>
      </c>
      <c r="AF755" s="65"/>
      <c r="AG755" s="53"/>
      <c r="AI755" s="53"/>
      <c r="AJ755" s="53"/>
      <c r="AK755" s="81">
        <f>37/125</f>
        <v>0.29599999999999999</v>
      </c>
      <c r="AL755" s="53"/>
      <c r="AM755" s="53"/>
      <c r="AN755" s="53"/>
      <c r="AO755" s="53"/>
      <c r="AP755" s="53"/>
      <c r="AR755" s="53"/>
      <c r="AS755" s="81">
        <f>37/125</f>
        <v>0.29599999999999999</v>
      </c>
      <c r="AT755" s="65"/>
      <c r="AU755" s="53"/>
      <c r="AW755" s="53"/>
      <c r="AX755" s="53"/>
      <c r="AY755" s="81">
        <f>37/125</f>
        <v>0.29599999999999999</v>
      </c>
      <c r="AZ755" s="53"/>
      <c r="BA755" s="53"/>
      <c r="BB755" s="53"/>
      <c r="BC755" s="53"/>
      <c r="BD755" s="53"/>
    </row>
    <row r="756" spans="1:56" s="52" customFormat="1" ht="15.75" x14ac:dyDescent="0.25">
      <c r="A756" s="81"/>
      <c r="B756" s="81" t="s">
        <v>260</v>
      </c>
      <c r="C756" s="65"/>
      <c r="D756" s="53"/>
      <c r="F756" s="81"/>
      <c r="G756" s="81" t="s">
        <v>261</v>
      </c>
      <c r="H756" s="53"/>
      <c r="I756" s="53"/>
      <c r="J756" s="53"/>
      <c r="K756" s="53"/>
      <c r="L756" s="53"/>
      <c r="M756" s="53"/>
      <c r="N756" s="53"/>
      <c r="O756" s="81" t="s">
        <v>260</v>
      </c>
      <c r="P756" s="65"/>
      <c r="Q756" s="53"/>
      <c r="S756" s="81"/>
      <c r="T756" s="81" t="s">
        <v>261</v>
      </c>
      <c r="U756" s="53"/>
      <c r="V756" s="53"/>
      <c r="W756" s="53"/>
      <c r="X756" s="53"/>
      <c r="Y756" s="53"/>
      <c r="Z756" s="53"/>
      <c r="AA756" s="53"/>
      <c r="AB756" s="53"/>
      <c r="AD756" s="53"/>
      <c r="AE756" s="81" t="s">
        <v>260</v>
      </c>
      <c r="AF756" s="65"/>
      <c r="AG756" s="53"/>
      <c r="AI756" s="81"/>
      <c r="AJ756" s="81" t="s">
        <v>261</v>
      </c>
      <c r="AK756" s="53"/>
      <c r="AL756" s="53"/>
      <c r="AM756" s="53"/>
      <c r="AN756" s="53"/>
      <c r="AO756" s="53"/>
      <c r="AP756" s="53"/>
      <c r="AR756" s="53"/>
      <c r="AS756" s="81" t="s">
        <v>260</v>
      </c>
      <c r="AT756" s="65"/>
      <c r="AU756" s="53"/>
      <c r="AV756" s="53"/>
      <c r="AW756" s="53"/>
      <c r="AX756" s="81" t="s">
        <v>261</v>
      </c>
      <c r="AY756" s="53"/>
      <c r="AZ756" s="53"/>
      <c r="BA756" s="53"/>
      <c r="BB756" s="53"/>
      <c r="BC756" s="53"/>
      <c r="BD756" s="53"/>
    </row>
    <row r="757" spans="1:56" s="52" customFormat="1" ht="15.75" x14ac:dyDescent="0.25">
      <c r="A757" s="81"/>
      <c r="B757" s="81">
        <f>115/125</f>
        <v>0.92</v>
      </c>
      <c r="C757" s="65"/>
      <c r="D757" s="53"/>
      <c r="F757" s="53"/>
      <c r="G757" s="53"/>
      <c r="H757" s="81">
        <f>10/125</f>
        <v>0.08</v>
      </c>
      <c r="I757" s="53"/>
      <c r="J757" s="53"/>
      <c r="K757" s="53"/>
      <c r="L757" s="53"/>
      <c r="M757" s="53"/>
      <c r="N757" s="53"/>
      <c r="O757" s="81">
        <f>115/125</f>
        <v>0.92</v>
      </c>
      <c r="P757" s="65"/>
      <c r="Q757" s="53"/>
      <c r="S757" s="53"/>
      <c r="T757" s="53"/>
      <c r="U757" s="81">
        <f>10/125</f>
        <v>0.08</v>
      </c>
      <c r="V757" s="53"/>
      <c r="W757" s="53"/>
      <c r="X757" s="53"/>
      <c r="Y757" s="53"/>
      <c r="Z757" s="53"/>
      <c r="AA757" s="53"/>
      <c r="AB757" s="53"/>
      <c r="AD757" s="53"/>
      <c r="AE757" s="81">
        <f>115/125</f>
        <v>0.92</v>
      </c>
      <c r="AF757" s="65"/>
      <c r="AG757" s="53"/>
      <c r="AI757" s="53"/>
      <c r="AJ757" s="53"/>
      <c r="AK757" s="81">
        <f>10/125</f>
        <v>0.08</v>
      </c>
      <c r="AL757" s="53"/>
      <c r="AM757" s="53"/>
      <c r="AN757" s="53"/>
      <c r="AO757" s="53"/>
      <c r="AP757" s="53"/>
      <c r="AR757" s="53"/>
      <c r="AS757" s="81">
        <f>115/125</f>
        <v>0.92</v>
      </c>
      <c r="AT757" s="65"/>
      <c r="AU757" s="53"/>
      <c r="AV757" s="53"/>
      <c r="AW757" s="53"/>
      <c r="AX757" s="53"/>
      <c r="AY757" s="81">
        <f>10/125</f>
        <v>0.08</v>
      </c>
      <c r="AZ757" s="53"/>
      <c r="BA757" s="53"/>
      <c r="BB757" s="53"/>
      <c r="BC757" s="53"/>
      <c r="BD757" s="53"/>
    </row>
    <row r="758" spans="1:56" s="52" customFormat="1" ht="15.75" x14ac:dyDescent="0.25">
      <c r="A758" s="81"/>
      <c r="B758" s="81" t="s">
        <v>269</v>
      </c>
      <c r="C758" s="65"/>
      <c r="D758" s="53"/>
      <c r="F758" s="81"/>
      <c r="G758" s="81" t="s">
        <v>270</v>
      </c>
      <c r="H758" s="53"/>
      <c r="I758" s="53"/>
      <c r="J758" s="53"/>
      <c r="K758" s="53"/>
      <c r="L758" s="53"/>
      <c r="M758" s="53"/>
      <c r="N758" s="53"/>
      <c r="O758" s="81" t="s">
        <v>271</v>
      </c>
      <c r="P758" s="65"/>
      <c r="Q758" s="53"/>
      <c r="S758" s="81"/>
      <c r="T758" s="81" t="s">
        <v>272</v>
      </c>
      <c r="U758" s="53"/>
      <c r="V758" s="53"/>
      <c r="W758" s="53"/>
      <c r="X758" s="53"/>
      <c r="Y758" s="53"/>
      <c r="Z758" s="53"/>
      <c r="AA758" s="53"/>
      <c r="AB758" s="53"/>
      <c r="AD758" s="53"/>
      <c r="AE758" s="81" t="s">
        <v>273</v>
      </c>
      <c r="AF758" s="65"/>
      <c r="AG758" s="53"/>
      <c r="AI758" s="81"/>
      <c r="AJ758" s="81" t="s">
        <v>274</v>
      </c>
      <c r="AK758" s="53"/>
      <c r="AL758" s="53"/>
      <c r="AM758" s="53"/>
      <c r="AN758" s="53"/>
      <c r="AO758" s="53"/>
      <c r="AP758" s="53"/>
      <c r="AR758" s="53"/>
      <c r="AS758" s="81" t="s">
        <v>273</v>
      </c>
      <c r="AT758" s="65"/>
      <c r="AU758" s="53"/>
      <c r="AW758" s="81"/>
      <c r="AX758" s="81" t="s">
        <v>274</v>
      </c>
      <c r="AY758" s="53"/>
      <c r="AZ758" s="53"/>
      <c r="BA758" s="53"/>
      <c r="BB758" s="53"/>
      <c r="BC758" s="53"/>
      <c r="BD758" s="53"/>
    </row>
    <row r="759" spans="1:56" s="52" customFormat="1" ht="15.75" x14ac:dyDescent="0.25">
      <c r="A759" s="81"/>
      <c r="B759" s="81">
        <f>9/115</f>
        <v>7.8260869565217397E-2</v>
      </c>
      <c r="C759" s="65"/>
      <c r="D759" s="53"/>
      <c r="E759" s="53"/>
      <c r="F759" s="53"/>
      <c r="G759" s="53"/>
      <c r="H759" s="81">
        <f>9/10</f>
        <v>0.9</v>
      </c>
      <c r="I759" s="53"/>
      <c r="J759" s="53"/>
      <c r="K759" s="53"/>
      <c r="L759" s="53"/>
      <c r="M759" s="53"/>
      <c r="N759" s="53"/>
      <c r="O759" s="81">
        <f>34/115</f>
        <v>0.29565217391304349</v>
      </c>
      <c r="P759" s="65"/>
      <c r="Q759" s="53"/>
      <c r="R759" s="53"/>
      <c r="S759" s="53"/>
      <c r="T759" s="53"/>
      <c r="U759" s="81">
        <f>3/10</f>
        <v>0.3</v>
      </c>
      <c r="V759" s="53"/>
      <c r="W759" s="53"/>
      <c r="X759" s="53"/>
      <c r="Y759" s="53"/>
      <c r="Z759" s="53"/>
      <c r="AA759" s="53"/>
      <c r="AB759" s="53"/>
      <c r="AD759" s="53"/>
      <c r="AE759" s="81">
        <f>31/115</f>
        <v>0.26956521739130435</v>
      </c>
      <c r="AF759" s="65"/>
      <c r="AG759" s="53"/>
      <c r="AH759" s="53"/>
      <c r="AI759" s="53"/>
      <c r="AJ759" s="53"/>
      <c r="AK759" s="81">
        <f>6/10</f>
        <v>0.6</v>
      </c>
      <c r="AL759" s="53"/>
      <c r="AM759" s="53"/>
      <c r="AN759" s="53"/>
      <c r="AO759" s="53"/>
      <c r="AP759" s="53"/>
      <c r="AR759" s="53"/>
      <c r="AS759" s="81">
        <f>31/115</f>
        <v>0.26956521739130435</v>
      </c>
      <c r="AT759" s="65"/>
      <c r="AU759" s="53"/>
      <c r="AV759" s="53"/>
      <c r="AW759" s="53"/>
      <c r="AX759" s="53"/>
      <c r="AY759" s="81">
        <f>6/10</f>
        <v>0.6</v>
      </c>
      <c r="AZ759" s="53"/>
      <c r="BA759" s="53"/>
      <c r="BB759" s="53"/>
      <c r="BC759" s="53"/>
      <c r="BD759" s="53"/>
    </row>
    <row r="760" spans="1:56" s="52" customFormat="1" ht="15.75" x14ac:dyDescent="0.25">
      <c r="A760" s="81"/>
      <c r="B760" s="81"/>
      <c r="C760" s="65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81"/>
      <c r="P760" s="65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D760" s="53"/>
      <c r="AE760" s="81"/>
      <c r="AF760" s="65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R760" s="53"/>
      <c r="AS760" s="81"/>
      <c r="AT760" s="65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</row>
    <row r="761" spans="1:56" s="52" customFormat="1" ht="15.75" x14ac:dyDescent="0.25">
      <c r="A761" s="81"/>
      <c r="B761" s="81"/>
      <c r="C761" s="65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81"/>
      <c r="P761" s="65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D761" s="53"/>
      <c r="AE761" s="81"/>
      <c r="AF761" s="65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R761" s="53"/>
      <c r="AS761" s="81"/>
      <c r="AT761" s="65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</row>
    <row r="762" spans="1:56" s="52" customFormat="1" ht="15.75" x14ac:dyDescent="0.25">
      <c r="A762" s="81"/>
      <c r="B762" s="81" t="s">
        <v>317</v>
      </c>
      <c r="C762" s="65"/>
      <c r="D762" s="53"/>
      <c r="F762" s="81"/>
      <c r="G762" s="81" t="s">
        <v>317</v>
      </c>
      <c r="H762" s="53"/>
      <c r="I762" s="53"/>
      <c r="J762" s="53"/>
      <c r="K762" s="53"/>
      <c r="L762" s="53"/>
      <c r="M762" s="53"/>
      <c r="N762" s="53"/>
      <c r="O762" s="81" t="s">
        <v>275</v>
      </c>
      <c r="P762" s="65"/>
      <c r="Q762" s="53"/>
      <c r="S762" s="81"/>
      <c r="T762" s="81" t="s">
        <v>275</v>
      </c>
      <c r="U762" s="53"/>
      <c r="V762" s="53"/>
      <c r="W762" s="53"/>
      <c r="X762" s="53"/>
      <c r="Y762" s="53"/>
      <c r="Z762" s="53"/>
      <c r="AA762" s="53"/>
      <c r="AB762" s="53"/>
      <c r="AD762" s="53"/>
      <c r="AE762" s="81" t="s">
        <v>275</v>
      </c>
      <c r="AF762" s="65"/>
      <c r="AG762" s="53"/>
      <c r="AI762" s="81"/>
      <c r="AJ762" s="81" t="s">
        <v>275</v>
      </c>
      <c r="AK762" s="53"/>
      <c r="AL762" s="53"/>
      <c r="AM762" s="53"/>
      <c r="AN762" s="53"/>
      <c r="AO762" s="53"/>
      <c r="AP762" s="53"/>
      <c r="AR762" s="53"/>
      <c r="AS762" s="81" t="s">
        <v>275</v>
      </c>
      <c r="AT762" s="65"/>
      <c r="AU762" s="53"/>
      <c r="AW762" s="81"/>
      <c r="AX762" s="81" t="s">
        <v>275</v>
      </c>
      <c r="AY762" s="53"/>
      <c r="AZ762" s="53"/>
      <c r="BA762" s="53"/>
      <c r="BB762" s="53"/>
      <c r="BC762" s="53"/>
      <c r="BD762" s="53"/>
    </row>
    <row r="763" spans="1:56" s="52" customFormat="1" ht="15.75" x14ac:dyDescent="0.25">
      <c r="A763" s="81"/>
      <c r="B763" s="81">
        <f>78/125</f>
        <v>0.624</v>
      </c>
      <c r="C763" s="65"/>
      <c r="D763" s="53"/>
      <c r="F763" s="53"/>
      <c r="G763" s="53"/>
      <c r="H763" s="81">
        <f>78/125</f>
        <v>0.624</v>
      </c>
      <c r="I763" s="53"/>
      <c r="J763" s="53"/>
      <c r="K763" s="53"/>
      <c r="L763" s="53"/>
      <c r="M763" s="53"/>
      <c r="N763" s="53"/>
      <c r="O763" s="81">
        <f>79/125</f>
        <v>0.63200000000000001</v>
      </c>
      <c r="P763" s="65"/>
      <c r="Q763" s="53"/>
      <c r="S763" s="53"/>
      <c r="T763" s="53"/>
      <c r="U763" s="81">
        <f>79/125</f>
        <v>0.63200000000000001</v>
      </c>
      <c r="V763" s="53"/>
      <c r="W763" s="53"/>
      <c r="X763" s="53"/>
      <c r="Y763" s="53"/>
      <c r="Z763" s="53"/>
      <c r="AA763" s="53"/>
      <c r="AB763" s="53"/>
      <c r="AD763" s="53"/>
      <c r="AE763" s="81">
        <f>79/125</f>
        <v>0.63200000000000001</v>
      </c>
      <c r="AF763" s="65"/>
      <c r="AG763" s="53"/>
      <c r="AI763" s="53"/>
      <c r="AJ763" s="53"/>
      <c r="AK763" s="81">
        <f>79/125</f>
        <v>0.63200000000000001</v>
      </c>
      <c r="AL763" s="53"/>
      <c r="AM763" s="53"/>
      <c r="AN763" s="53"/>
      <c r="AO763" s="53"/>
      <c r="AP763" s="53"/>
      <c r="AR763" s="53"/>
      <c r="AS763" s="81">
        <f>79/125</f>
        <v>0.63200000000000001</v>
      </c>
      <c r="AT763" s="65"/>
      <c r="AU763" s="53"/>
      <c r="AW763" s="53"/>
      <c r="AX763" s="53"/>
      <c r="AY763" s="81">
        <f>79/125</f>
        <v>0.63200000000000001</v>
      </c>
      <c r="AZ763" s="53"/>
      <c r="BA763" s="53"/>
      <c r="BB763" s="53"/>
      <c r="BC763" s="53"/>
      <c r="BD763" s="53"/>
    </row>
    <row r="764" spans="1:56" s="52" customFormat="1" ht="15.75" x14ac:dyDescent="0.25">
      <c r="A764" s="81"/>
      <c r="B764" s="81" t="s">
        <v>260</v>
      </c>
      <c r="C764" s="65"/>
      <c r="D764" s="53"/>
      <c r="F764" s="81"/>
      <c r="G764" s="81" t="s">
        <v>261</v>
      </c>
      <c r="H764" s="53"/>
      <c r="I764" s="53"/>
      <c r="J764" s="53"/>
      <c r="K764" s="53"/>
      <c r="L764" s="53"/>
      <c r="M764" s="53"/>
      <c r="N764" s="53"/>
      <c r="O764" s="81" t="s">
        <v>260</v>
      </c>
      <c r="P764" s="65"/>
      <c r="Q764" s="53"/>
      <c r="S764" s="81"/>
      <c r="T764" s="81" t="s">
        <v>261</v>
      </c>
      <c r="U764" s="53"/>
      <c r="V764" s="53"/>
      <c r="W764" s="53"/>
      <c r="X764" s="53"/>
      <c r="Y764" s="53"/>
      <c r="Z764" s="53"/>
      <c r="AA764" s="53"/>
      <c r="AB764" s="53"/>
      <c r="AD764" s="53"/>
      <c r="AE764" s="81" t="s">
        <v>260</v>
      </c>
      <c r="AF764" s="65"/>
      <c r="AG764" s="53"/>
      <c r="AI764" s="81"/>
      <c r="AJ764" s="81" t="s">
        <v>261</v>
      </c>
      <c r="AK764" s="53"/>
      <c r="AL764" s="53"/>
      <c r="AM764" s="53"/>
      <c r="AN764" s="53"/>
      <c r="AO764" s="53"/>
      <c r="AP764" s="53"/>
      <c r="AR764" s="53"/>
      <c r="AS764" s="81" t="s">
        <v>260</v>
      </c>
      <c r="AT764" s="65"/>
      <c r="AU764" s="53"/>
      <c r="AV764" s="53"/>
      <c r="AW764" s="53"/>
      <c r="AX764" s="81" t="s">
        <v>261</v>
      </c>
      <c r="AY764" s="53"/>
      <c r="AZ764" s="53"/>
      <c r="BA764" s="53"/>
      <c r="BB764" s="53"/>
      <c r="BC764" s="53"/>
      <c r="BD764" s="53"/>
    </row>
    <row r="765" spans="1:56" s="52" customFormat="1" ht="15.75" x14ac:dyDescent="0.25">
      <c r="A765" s="81"/>
      <c r="B765" s="81">
        <f>115/125</f>
        <v>0.92</v>
      </c>
      <c r="C765" s="65"/>
      <c r="D765" s="53"/>
      <c r="F765" s="53"/>
      <c r="G765" s="53"/>
      <c r="H765" s="81">
        <f>10/125</f>
        <v>0.08</v>
      </c>
      <c r="I765" s="53"/>
      <c r="J765" s="53"/>
      <c r="K765" s="53"/>
      <c r="L765" s="53"/>
      <c r="M765" s="53"/>
      <c r="N765" s="53"/>
      <c r="O765" s="81">
        <f>115/125</f>
        <v>0.92</v>
      </c>
      <c r="P765" s="65"/>
      <c r="Q765" s="53"/>
      <c r="S765" s="53"/>
      <c r="T765" s="53"/>
      <c r="U765" s="81">
        <f>10/125</f>
        <v>0.08</v>
      </c>
      <c r="V765" s="53"/>
      <c r="W765" s="53"/>
      <c r="X765" s="53"/>
      <c r="Y765" s="53"/>
      <c r="Z765" s="53"/>
      <c r="AA765" s="53"/>
      <c r="AB765" s="53"/>
      <c r="AD765" s="53"/>
      <c r="AE765" s="81">
        <f>115/125</f>
        <v>0.92</v>
      </c>
      <c r="AF765" s="65"/>
      <c r="AG765" s="53"/>
      <c r="AI765" s="53"/>
      <c r="AJ765" s="53"/>
      <c r="AK765" s="81">
        <f>10/125</f>
        <v>0.08</v>
      </c>
      <c r="AL765" s="53"/>
      <c r="AM765" s="53"/>
      <c r="AN765" s="53"/>
      <c r="AO765" s="53"/>
      <c r="AP765" s="53"/>
      <c r="AR765" s="53"/>
      <c r="AS765" s="81">
        <f>115/125</f>
        <v>0.92</v>
      </c>
      <c r="AT765" s="65"/>
      <c r="AU765" s="53"/>
      <c r="AV765" s="53"/>
      <c r="AW765" s="53"/>
      <c r="AX765" s="53"/>
      <c r="AY765" s="81">
        <f>10/125</f>
        <v>0.08</v>
      </c>
      <c r="AZ765" s="53"/>
      <c r="BA765" s="53"/>
      <c r="BB765" s="53"/>
      <c r="BC765" s="53"/>
      <c r="BD765" s="53"/>
    </row>
    <row r="766" spans="1:56" s="52" customFormat="1" ht="15.75" x14ac:dyDescent="0.25">
      <c r="A766" s="81"/>
      <c r="B766" s="81" t="s">
        <v>276</v>
      </c>
      <c r="C766" s="65"/>
      <c r="D766" s="53"/>
      <c r="F766" s="81"/>
      <c r="G766" s="81" t="s">
        <v>277</v>
      </c>
      <c r="H766" s="53"/>
      <c r="I766" s="53"/>
      <c r="J766" s="53"/>
      <c r="K766" s="53"/>
      <c r="L766" s="53"/>
      <c r="M766" s="53"/>
      <c r="N766" s="53"/>
      <c r="O766" s="81" t="s">
        <v>278</v>
      </c>
      <c r="P766" s="65"/>
      <c r="Q766" s="53"/>
      <c r="S766" s="81"/>
      <c r="T766" s="81" t="s">
        <v>279</v>
      </c>
      <c r="U766" s="53"/>
      <c r="V766" s="53"/>
      <c r="W766" s="53"/>
      <c r="X766" s="53"/>
      <c r="Y766" s="53"/>
      <c r="Z766" s="53"/>
      <c r="AA766" s="53"/>
      <c r="AB766" s="53"/>
      <c r="AD766" s="53"/>
      <c r="AE766" s="81" t="s">
        <v>280</v>
      </c>
      <c r="AF766" s="65"/>
      <c r="AG766" s="53"/>
      <c r="AI766" s="81"/>
      <c r="AJ766" s="81" t="s">
        <v>277</v>
      </c>
      <c r="AK766" s="53"/>
      <c r="AL766" s="53"/>
      <c r="AM766" s="53"/>
      <c r="AN766" s="53"/>
      <c r="AO766" s="53"/>
      <c r="AP766" s="53"/>
      <c r="AR766" s="53"/>
      <c r="AS766" s="81" t="s">
        <v>319</v>
      </c>
      <c r="AT766" s="65"/>
      <c r="AU766" s="53"/>
      <c r="AW766" s="81"/>
      <c r="AX766" s="81" t="s">
        <v>320</v>
      </c>
      <c r="AY766" s="53"/>
      <c r="AZ766" s="53"/>
      <c r="BA766" s="53"/>
      <c r="BB766" s="53"/>
      <c r="BC766" s="53"/>
      <c r="BD766" s="53"/>
    </row>
    <row r="767" spans="1:56" s="52" customFormat="1" ht="15.75" x14ac:dyDescent="0.25">
      <c r="A767" s="81"/>
      <c r="B767" s="81">
        <f>78/115</f>
        <v>0.67826086956521736</v>
      </c>
      <c r="C767" s="65"/>
      <c r="D767" s="53"/>
      <c r="E767" s="53"/>
      <c r="F767" s="53"/>
      <c r="G767" s="53"/>
      <c r="H767" s="81">
        <f>1/10</f>
        <v>0.1</v>
      </c>
      <c r="I767" s="53"/>
      <c r="J767" s="53"/>
      <c r="K767" s="53"/>
      <c r="L767" s="53"/>
      <c r="M767" s="53"/>
      <c r="N767" s="53"/>
      <c r="O767" s="81">
        <f>77/115</f>
        <v>0.66956521739130437</v>
      </c>
      <c r="P767" s="65"/>
      <c r="Q767" s="53"/>
      <c r="R767" s="53"/>
      <c r="S767" s="53"/>
      <c r="T767" s="53"/>
      <c r="U767" s="81">
        <f>2/10</f>
        <v>0.2</v>
      </c>
      <c r="V767" s="53"/>
      <c r="W767" s="53"/>
      <c r="X767" s="53"/>
      <c r="Y767" s="53"/>
      <c r="Z767" s="53"/>
      <c r="AA767" s="53"/>
      <c r="AB767" s="53"/>
      <c r="AD767" s="53"/>
      <c r="AE767" s="81">
        <f>79/115</f>
        <v>0.68695652173913047</v>
      </c>
      <c r="AF767" s="65"/>
      <c r="AG767" s="53"/>
      <c r="AH767" s="53"/>
      <c r="AI767" s="53"/>
      <c r="AJ767" s="53"/>
      <c r="AK767" s="81">
        <f>1/10</f>
        <v>0.1</v>
      </c>
      <c r="AL767" s="53"/>
      <c r="AM767" s="53"/>
      <c r="AN767" s="53"/>
      <c r="AO767" s="53"/>
      <c r="AP767" s="53"/>
      <c r="AR767" s="53"/>
      <c r="AS767" s="81">
        <f>76/115</f>
        <v>0.66086956521739126</v>
      </c>
      <c r="AT767" s="65"/>
      <c r="AU767" s="53"/>
      <c r="AV767" s="53"/>
      <c r="AW767" s="53"/>
      <c r="AX767" s="53"/>
      <c r="AY767" s="81">
        <f>3/10</f>
        <v>0.3</v>
      </c>
      <c r="AZ767" s="53"/>
      <c r="BA767" s="53"/>
      <c r="BB767" s="53"/>
      <c r="BC767" s="53"/>
      <c r="BD767" s="53"/>
    </row>
    <row r="768" spans="1:56" s="52" customFormat="1" ht="15.75" x14ac:dyDescent="0.25">
      <c r="A768" s="81"/>
      <c r="B768" s="81"/>
      <c r="C768" s="65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D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R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</row>
    <row r="769" spans="1:56" s="52" customFormat="1" ht="15.75" x14ac:dyDescent="0.25">
      <c r="A769" s="81"/>
      <c r="B769" s="81"/>
      <c r="C769" s="65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D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R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</row>
    <row r="770" spans="1:56" s="52" customFormat="1" ht="15.75" x14ac:dyDescent="0.25">
      <c r="A770" s="81"/>
      <c r="B770" s="81"/>
      <c r="C770" s="65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D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R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</row>
    <row r="771" spans="1:56" s="52" customFormat="1" ht="15.75" x14ac:dyDescent="0.25">
      <c r="A771" s="81"/>
      <c r="B771" s="81"/>
      <c r="C771" s="65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D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R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</row>
    <row r="772" spans="1:56" s="52" customFormat="1" ht="15.75" x14ac:dyDescent="0.25">
      <c r="A772" s="64" t="s">
        <v>281</v>
      </c>
      <c r="C772" s="53"/>
      <c r="D772" s="53"/>
      <c r="F772" s="82" t="s">
        <v>282</v>
      </c>
      <c r="G772" s="53"/>
      <c r="H772" s="53"/>
      <c r="I772" s="53"/>
      <c r="J772" s="53"/>
      <c r="K772" s="53"/>
      <c r="L772" s="53"/>
      <c r="M772" s="53"/>
      <c r="N772" s="64" t="s">
        <v>281</v>
      </c>
      <c r="P772" s="53"/>
      <c r="Q772" s="53"/>
      <c r="R772" s="82" t="s">
        <v>282</v>
      </c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D772" s="64" t="s">
        <v>281</v>
      </c>
      <c r="AF772" s="53"/>
      <c r="AG772" s="53"/>
      <c r="AH772" s="82" t="s">
        <v>282</v>
      </c>
      <c r="AI772" s="53"/>
      <c r="AJ772" s="53"/>
      <c r="AK772" s="53"/>
      <c r="AL772" s="53"/>
      <c r="AM772" s="53"/>
      <c r="AN772" s="53"/>
      <c r="AO772" s="53"/>
      <c r="AP772" s="53"/>
      <c r="AR772" s="64" t="s">
        <v>281</v>
      </c>
      <c r="AT772" s="53"/>
      <c r="AU772" s="53"/>
      <c r="AV772" s="82" t="s">
        <v>282</v>
      </c>
      <c r="AW772" s="53"/>
      <c r="AX772" s="53"/>
      <c r="AY772" s="53"/>
      <c r="AZ772" s="53"/>
      <c r="BA772" s="53"/>
      <c r="BB772" s="53"/>
      <c r="BC772" s="53"/>
      <c r="BD772" s="53"/>
    </row>
    <row r="773" spans="1:56" s="52" customFormat="1" ht="15" x14ac:dyDescent="0.25">
      <c r="C773" s="53"/>
      <c r="D773" s="53"/>
      <c r="F773" s="53"/>
      <c r="G773" s="53"/>
      <c r="H773" s="53"/>
      <c r="I773" s="53"/>
      <c r="J773" s="53"/>
      <c r="K773" s="53"/>
      <c r="L773" s="53"/>
      <c r="M773" s="53"/>
      <c r="P773" s="53"/>
      <c r="Q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F773" s="53"/>
      <c r="AG773" s="53"/>
      <c r="AI773" s="53"/>
      <c r="AJ773" s="53"/>
      <c r="AK773" s="53"/>
      <c r="AL773" s="53"/>
      <c r="AM773" s="53"/>
      <c r="AN773" s="53"/>
      <c r="AO773" s="53"/>
      <c r="AP773" s="53"/>
      <c r="AT773" s="53"/>
      <c r="AU773" s="53"/>
      <c r="AW773" s="53"/>
      <c r="AX773" s="53"/>
      <c r="AY773" s="53"/>
      <c r="AZ773" s="53"/>
      <c r="BA773" s="53"/>
      <c r="BB773" s="53"/>
      <c r="BC773" s="53"/>
      <c r="BD773" s="53"/>
    </row>
    <row r="774" spans="1:56" s="52" customFormat="1" ht="15.75" x14ac:dyDescent="0.25">
      <c r="B774" s="81" t="s">
        <v>283</v>
      </c>
      <c r="C774" s="53"/>
      <c r="D774" s="53"/>
      <c r="E774" s="53"/>
      <c r="F774" s="53"/>
      <c r="G774" s="81" t="s">
        <v>284</v>
      </c>
      <c r="H774" s="53"/>
      <c r="I774" s="53"/>
      <c r="J774" s="53"/>
      <c r="K774" s="53"/>
      <c r="L774" s="53"/>
      <c r="M774" s="53"/>
      <c r="O774" s="81" t="s">
        <v>283</v>
      </c>
      <c r="P774" s="53"/>
      <c r="Q774" s="53"/>
      <c r="R774" s="53"/>
      <c r="S774" s="53"/>
      <c r="T774" s="81" t="s">
        <v>284</v>
      </c>
      <c r="U774" s="53"/>
      <c r="V774" s="53"/>
      <c r="W774" s="53"/>
      <c r="X774" s="53"/>
      <c r="Y774" s="53"/>
      <c r="Z774" s="53"/>
      <c r="AA774" s="53"/>
      <c r="AB774" s="53"/>
      <c r="AE774" s="81" t="s">
        <v>283</v>
      </c>
      <c r="AF774" s="53"/>
      <c r="AG774" s="53"/>
      <c r="AH774" s="53"/>
      <c r="AI774" s="53"/>
      <c r="AJ774" s="81" t="s">
        <v>284</v>
      </c>
      <c r="AK774" s="53"/>
      <c r="AL774" s="53"/>
      <c r="AM774" s="53"/>
      <c r="AN774" s="53"/>
      <c r="AO774" s="53"/>
      <c r="AP774" s="53"/>
      <c r="AS774" s="81" t="s">
        <v>283</v>
      </c>
      <c r="AT774" s="53"/>
      <c r="AU774" s="53"/>
      <c r="AV774" s="53"/>
      <c r="AW774" s="53"/>
      <c r="AX774" s="81" t="s">
        <v>284</v>
      </c>
      <c r="AY774" s="53"/>
      <c r="AZ774" s="53"/>
      <c r="BA774" s="53"/>
      <c r="BB774" s="53"/>
      <c r="BC774" s="53"/>
      <c r="BD774" s="53"/>
    </row>
    <row r="775" spans="1:56" s="52" customFormat="1" ht="15" x14ac:dyDescent="0.25">
      <c r="B775" s="67" t="s">
        <v>285</v>
      </c>
      <c r="C775" s="53"/>
      <c r="D775" s="53"/>
      <c r="E775" s="53"/>
      <c r="F775" s="53"/>
      <c r="G775" s="67" t="s">
        <v>286</v>
      </c>
      <c r="H775" s="53"/>
      <c r="I775" s="53"/>
      <c r="J775" s="53"/>
      <c r="K775" s="53"/>
      <c r="L775" s="53"/>
      <c r="M775" s="53"/>
      <c r="N775" s="53"/>
      <c r="O775" s="67" t="s">
        <v>285</v>
      </c>
      <c r="P775" s="53"/>
      <c r="Q775" s="53"/>
      <c r="R775" s="53"/>
      <c r="S775" s="53"/>
      <c r="T775" s="67" t="s">
        <v>286</v>
      </c>
      <c r="U775" s="53"/>
      <c r="V775" s="53"/>
      <c r="W775" s="53"/>
      <c r="X775" s="53"/>
      <c r="Y775" s="53"/>
      <c r="Z775" s="53"/>
      <c r="AA775" s="53"/>
      <c r="AB775" s="53"/>
      <c r="AD775" s="53"/>
      <c r="AE775" s="67" t="s">
        <v>285</v>
      </c>
      <c r="AF775" s="53"/>
      <c r="AG775" s="53"/>
      <c r="AH775" s="53"/>
      <c r="AI775" s="53"/>
      <c r="AJ775" s="67" t="s">
        <v>286</v>
      </c>
      <c r="AK775" s="53"/>
      <c r="AL775" s="53"/>
      <c r="AM775" s="53"/>
      <c r="AN775" s="53"/>
      <c r="AO775" s="53"/>
      <c r="AP775" s="53"/>
      <c r="AR775" s="53"/>
      <c r="AS775" s="67" t="s">
        <v>285</v>
      </c>
      <c r="AT775" s="53"/>
      <c r="AU775" s="53"/>
      <c r="AV775" s="53"/>
      <c r="AW775" s="53"/>
      <c r="AX775" s="67" t="s">
        <v>286</v>
      </c>
      <c r="AY775" s="53"/>
      <c r="AZ775" s="53"/>
      <c r="BA775" s="53"/>
      <c r="BB775" s="53"/>
      <c r="BC775" s="53"/>
      <c r="BD775" s="53"/>
    </row>
    <row r="776" spans="1:56" s="52" customFormat="1" ht="15" x14ac:dyDescent="0.25">
      <c r="B776" s="52">
        <f>(B751*B749)/B747</f>
        <v>1.0000000000000002</v>
      </c>
      <c r="C776" s="53"/>
      <c r="D776" s="53"/>
      <c r="E776" s="53"/>
      <c r="F776" s="53"/>
      <c r="G776" s="53"/>
      <c r="H776" s="52">
        <f>(H751*H749)/H747</f>
        <v>0.11111111111111112</v>
      </c>
      <c r="I776" s="53"/>
      <c r="J776" s="53"/>
      <c r="K776" s="53"/>
      <c r="L776" s="53"/>
      <c r="M776" s="53"/>
      <c r="N776" s="53"/>
      <c r="O776" s="52">
        <f>(O751*O749)/O747</f>
        <v>0.44444444444444448</v>
      </c>
      <c r="P776" s="53"/>
      <c r="Q776" s="53"/>
      <c r="R776" s="53"/>
      <c r="S776" s="53"/>
      <c r="T776" s="53"/>
      <c r="U776" s="52">
        <f>(U751*U749)/U747</f>
        <v>0.55555555555555558</v>
      </c>
      <c r="V776" s="53"/>
      <c r="W776" s="53"/>
      <c r="X776" s="53"/>
      <c r="Y776" s="53"/>
      <c r="Z776" s="53"/>
      <c r="AA776" s="53"/>
      <c r="AB776" s="53"/>
      <c r="AD776" s="53"/>
      <c r="AE776" s="52">
        <f>(AE751*AE749)/AE747</f>
        <v>0.55555555555555558</v>
      </c>
      <c r="AF776" s="53"/>
      <c r="AG776" s="53"/>
      <c r="AH776" s="53"/>
      <c r="AI776" s="53"/>
      <c r="AJ776" s="53"/>
      <c r="AK776" s="52">
        <f>(AK751*AK749)/AK747</f>
        <v>0.44444444444444448</v>
      </c>
      <c r="AL776" s="53"/>
      <c r="AM776" s="53"/>
      <c r="AN776" s="53"/>
      <c r="AO776" s="53"/>
      <c r="AP776" s="53"/>
      <c r="AR776" s="53"/>
      <c r="AS776" s="52">
        <f>(AS751*AS749)/AS747</f>
        <v>0.88888888888888895</v>
      </c>
      <c r="AT776" s="53"/>
      <c r="AU776" s="53"/>
      <c r="AV776" s="53"/>
      <c r="AW776" s="53"/>
      <c r="AX776" s="53"/>
      <c r="AY776" s="52">
        <f>(AY751*AY749)/AY747</f>
        <v>0.11111111111111112</v>
      </c>
      <c r="AZ776" s="53"/>
      <c r="BA776" s="53"/>
      <c r="BB776" s="53"/>
      <c r="BC776" s="53"/>
      <c r="BD776" s="53"/>
    </row>
    <row r="777" spans="1:56" s="52" customFormat="1" ht="15" x14ac:dyDescent="0.25">
      <c r="C777" s="53"/>
      <c r="D777" s="53"/>
      <c r="E777" s="53"/>
      <c r="F777" s="53"/>
      <c r="G777" s="53"/>
      <c r="I777" s="53"/>
      <c r="J777" s="53"/>
      <c r="K777" s="53"/>
      <c r="L777" s="53"/>
      <c r="M777" s="53"/>
      <c r="N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D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R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</row>
    <row r="778" spans="1:56" s="52" customFormat="1" ht="15" x14ac:dyDescent="0.25">
      <c r="C778" s="53"/>
      <c r="D778" s="53"/>
      <c r="E778" s="53"/>
      <c r="F778" s="53"/>
      <c r="G778" s="53"/>
      <c r="I778" s="53"/>
      <c r="J778" s="53"/>
      <c r="K778" s="53"/>
      <c r="L778" s="53"/>
      <c r="M778" s="53"/>
      <c r="N778" s="53"/>
      <c r="AM778" s="53"/>
      <c r="AN778" s="53"/>
      <c r="AO778" s="53"/>
      <c r="AP778" s="53"/>
      <c r="AR778" s="53"/>
      <c r="AZ778" s="53"/>
      <c r="BA778" s="53"/>
      <c r="BB778" s="53"/>
      <c r="BC778" s="53"/>
      <c r="BD778" s="53"/>
    </row>
    <row r="779" spans="1:56" s="52" customFormat="1" ht="15.75" x14ac:dyDescent="0.25">
      <c r="B779" s="81" t="s">
        <v>287</v>
      </c>
      <c r="C779" s="53"/>
      <c r="D779" s="53"/>
      <c r="E779" s="53"/>
      <c r="F779" s="53"/>
      <c r="G779" s="81" t="s">
        <v>288</v>
      </c>
      <c r="H779" s="53"/>
      <c r="I779" s="53"/>
      <c r="J779" s="53"/>
      <c r="K779" s="53"/>
      <c r="L779" s="53"/>
      <c r="M779" s="53"/>
      <c r="N779" s="53"/>
      <c r="O779" s="81" t="s">
        <v>287</v>
      </c>
      <c r="P779" s="53"/>
      <c r="Q779" s="53"/>
      <c r="R779" s="53"/>
      <c r="S779" s="53"/>
      <c r="T779" s="81" t="s">
        <v>288</v>
      </c>
      <c r="U779" s="53"/>
      <c r="V779" s="53"/>
      <c r="W779" s="53"/>
      <c r="X779" s="53"/>
      <c r="Y779" s="53"/>
      <c r="Z779" s="53"/>
      <c r="AA779" s="53"/>
      <c r="AB779" s="53"/>
      <c r="AD779" s="53"/>
      <c r="AE779" s="81" t="s">
        <v>287</v>
      </c>
      <c r="AF779" s="53"/>
      <c r="AG779" s="53"/>
      <c r="AH779" s="53"/>
      <c r="AI779" s="53"/>
      <c r="AJ779" s="81" t="s">
        <v>288</v>
      </c>
      <c r="AK779" s="53"/>
      <c r="AL779" s="53"/>
      <c r="AM779" s="53"/>
      <c r="AN779" s="53"/>
      <c r="AO779" s="53"/>
      <c r="AP779" s="53"/>
      <c r="AR779" s="53"/>
      <c r="AS779" s="81" t="s">
        <v>287</v>
      </c>
      <c r="AT779" s="53"/>
      <c r="AU779" s="53"/>
      <c r="AV779" s="53"/>
      <c r="AW779" s="53"/>
      <c r="AX779" s="81" t="s">
        <v>288</v>
      </c>
      <c r="AY779" s="53"/>
      <c r="AZ779" s="53"/>
      <c r="BA779" s="53"/>
      <c r="BB779" s="53"/>
      <c r="BC779" s="53"/>
      <c r="BD779" s="53"/>
    </row>
    <row r="780" spans="1:56" s="52" customFormat="1" ht="15" x14ac:dyDescent="0.25">
      <c r="B780" s="67" t="s">
        <v>289</v>
      </c>
      <c r="C780" s="53"/>
      <c r="D780" s="53"/>
      <c r="E780" s="53"/>
      <c r="F780" s="53"/>
      <c r="G780" s="67" t="s">
        <v>290</v>
      </c>
      <c r="H780" s="53"/>
      <c r="I780" s="53"/>
      <c r="J780" s="53"/>
      <c r="K780" s="53"/>
      <c r="L780" s="53"/>
      <c r="M780" s="53"/>
      <c r="N780" s="53"/>
      <c r="O780" s="67" t="s">
        <v>289</v>
      </c>
      <c r="P780" s="53"/>
      <c r="Q780" s="53"/>
      <c r="R780" s="53"/>
      <c r="S780" s="53"/>
      <c r="T780" s="67" t="s">
        <v>290</v>
      </c>
      <c r="U780" s="53"/>
      <c r="V780" s="53"/>
      <c r="W780" s="53"/>
      <c r="X780" s="53"/>
      <c r="Y780" s="53"/>
      <c r="Z780" s="53"/>
      <c r="AA780" s="53"/>
      <c r="AB780" s="53"/>
      <c r="AD780" s="53"/>
      <c r="AE780" s="67" t="s">
        <v>289</v>
      </c>
      <c r="AF780" s="53"/>
      <c r="AG780" s="53"/>
      <c r="AH780" s="53"/>
      <c r="AI780" s="53"/>
      <c r="AJ780" s="67" t="s">
        <v>290</v>
      </c>
      <c r="AK780" s="53"/>
      <c r="AL780" s="53"/>
      <c r="AM780" s="53"/>
      <c r="AN780" s="53"/>
      <c r="AO780" s="53"/>
      <c r="AP780" s="53"/>
      <c r="AR780" s="53"/>
      <c r="AS780" s="67" t="s">
        <v>289</v>
      </c>
      <c r="AT780" s="53"/>
      <c r="AU780" s="53"/>
      <c r="AV780" s="53"/>
      <c r="AW780" s="53"/>
      <c r="AX780" s="67" t="s">
        <v>290</v>
      </c>
      <c r="AY780" s="53"/>
      <c r="AZ780" s="53"/>
      <c r="BA780" s="53"/>
      <c r="BB780" s="53"/>
      <c r="BC780" s="53"/>
      <c r="BD780" s="53"/>
    </row>
    <row r="781" spans="1:56" s="52" customFormat="1" ht="15" x14ac:dyDescent="0.25">
      <c r="B781" s="52">
        <f>(B759*B757)/B755</f>
        <v>0.24324324324324328</v>
      </c>
      <c r="C781" s="53"/>
      <c r="D781" s="53"/>
      <c r="E781" s="53"/>
      <c r="F781" s="53"/>
      <c r="G781" s="53"/>
      <c r="H781" s="52">
        <f>(H759*H757)/H755</f>
        <v>0.24324324324324328</v>
      </c>
      <c r="I781" s="53"/>
      <c r="J781" s="53"/>
      <c r="K781" s="53"/>
      <c r="L781" s="53"/>
      <c r="M781" s="53"/>
      <c r="N781" s="53"/>
      <c r="O781" s="52">
        <f>(O759*O757)/O755</f>
        <v>0.91891891891891908</v>
      </c>
      <c r="P781" s="53"/>
      <c r="Q781" s="53"/>
      <c r="R781" s="53"/>
      <c r="S781" s="53"/>
      <c r="T781" s="53"/>
      <c r="U781" s="52">
        <f>(U759*U757)/U755</f>
        <v>8.1081081081081086E-2</v>
      </c>
      <c r="V781" s="53"/>
      <c r="W781" s="53"/>
      <c r="X781" s="53"/>
      <c r="Y781" s="53"/>
      <c r="Z781" s="53"/>
      <c r="AA781" s="53"/>
      <c r="AB781" s="53"/>
      <c r="AD781" s="53"/>
      <c r="AE781" s="52">
        <f>(AE759*AE757)/AE755</f>
        <v>0.83783783783783783</v>
      </c>
      <c r="AF781" s="53"/>
      <c r="AG781" s="53"/>
      <c r="AH781" s="53"/>
      <c r="AI781" s="53"/>
      <c r="AJ781" s="53"/>
      <c r="AK781" s="52">
        <f>(AK759*AK757)/AK755</f>
        <v>0.16216216216216217</v>
      </c>
      <c r="AL781" s="53"/>
      <c r="AM781" s="53"/>
      <c r="AN781" s="53"/>
      <c r="AO781" s="53"/>
      <c r="AP781" s="53"/>
      <c r="AR781" s="53"/>
      <c r="AS781" s="52">
        <f>(AS759*AS757)/AS755</f>
        <v>0.83783783783783783</v>
      </c>
      <c r="AT781" s="53"/>
      <c r="AU781" s="53"/>
      <c r="AV781" s="53"/>
      <c r="AW781" s="53"/>
      <c r="AX781" s="53"/>
      <c r="AY781" s="52">
        <f>(AY759*AY757)/AY755</f>
        <v>0.16216216216216217</v>
      </c>
      <c r="AZ781" s="53"/>
      <c r="BA781" s="53"/>
      <c r="BB781" s="53"/>
      <c r="BC781" s="53"/>
      <c r="BD781" s="53"/>
    </row>
    <row r="782" spans="1:56" s="52" customFormat="1" ht="15" x14ac:dyDescent="0.25">
      <c r="C782" s="53"/>
      <c r="D782" s="53"/>
      <c r="E782" s="53"/>
      <c r="F782" s="53"/>
      <c r="G782" s="53"/>
      <c r="I782" s="53"/>
      <c r="J782" s="53"/>
      <c r="K782" s="53"/>
      <c r="L782" s="53"/>
      <c r="M782" s="53"/>
      <c r="N782" s="53"/>
      <c r="P782" s="53"/>
      <c r="Q782" s="53"/>
      <c r="R782" s="53"/>
      <c r="S782" s="53"/>
      <c r="T782" s="53"/>
      <c r="V782" s="53"/>
      <c r="W782" s="53"/>
      <c r="X782" s="53"/>
      <c r="Y782" s="53"/>
      <c r="Z782" s="53"/>
      <c r="AA782" s="53"/>
      <c r="AB782" s="53"/>
      <c r="AD782" s="53"/>
      <c r="AF782" s="53"/>
      <c r="AG782" s="53"/>
      <c r="AH782" s="53"/>
      <c r="AI782" s="53"/>
      <c r="AJ782" s="53"/>
      <c r="AL782" s="53"/>
      <c r="AM782" s="53"/>
      <c r="AN782" s="53"/>
      <c r="AO782" s="53"/>
      <c r="AP782" s="53"/>
      <c r="AR782" s="53"/>
      <c r="AT782" s="53"/>
      <c r="AU782" s="53"/>
      <c r="AV782" s="53"/>
      <c r="AW782" s="53"/>
      <c r="AX782" s="53"/>
      <c r="AZ782" s="53"/>
      <c r="BA782" s="53"/>
      <c r="BB782" s="53"/>
      <c r="BC782" s="53"/>
      <c r="BD782" s="53"/>
    </row>
    <row r="783" spans="1:56" s="52" customFormat="1" ht="15.75" x14ac:dyDescent="0.25">
      <c r="C783" s="53"/>
      <c r="D783" s="53"/>
      <c r="E783" s="53"/>
      <c r="F783" s="53"/>
      <c r="G783" s="53"/>
      <c r="I783" s="53"/>
      <c r="J783" s="53"/>
      <c r="K783" s="53"/>
      <c r="L783" s="53"/>
      <c r="M783" s="53"/>
      <c r="N783" s="53"/>
      <c r="O783" s="81" t="s">
        <v>291</v>
      </c>
      <c r="P783" s="53"/>
      <c r="Q783" s="53"/>
      <c r="R783" s="53"/>
      <c r="S783" s="53"/>
      <c r="T783" s="81" t="s">
        <v>292</v>
      </c>
      <c r="U783" s="53"/>
      <c r="V783" s="53"/>
      <c r="W783" s="53"/>
      <c r="X783" s="53"/>
      <c r="Y783" s="53"/>
      <c r="Z783" s="53"/>
      <c r="AA783" s="53"/>
      <c r="AB783" s="53"/>
      <c r="AD783" s="53"/>
      <c r="BA783" s="53"/>
      <c r="BB783" s="53"/>
      <c r="BC783" s="53"/>
      <c r="BD783" s="53"/>
    </row>
    <row r="784" spans="1:56" s="52" customFormat="1" ht="15.75" x14ac:dyDescent="0.25">
      <c r="B784" s="81" t="s">
        <v>291</v>
      </c>
      <c r="C784" s="53"/>
      <c r="D784" s="53"/>
      <c r="E784" s="53"/>
      <c r="F784" s="53"/>
      <c r="G784" s="81" t="s">
        <v>292</v>
      </c>
      <c r="H784" s="53"/>
      <c r="I784" s="53"/>
      <c r="J784" s="53"/>
      <c r="K784" s="53"/>
      <c r="L784" s="53"/>
      <c r="M784" s="53"/>
      <c r="N784" s="53"/>
      <c r="O784" s="67" t="s">
        <v>293</v>
      </c>
      <c r="P784" s="53"/>
      <c r="Q784" s="53"/>
      <c r="R784" s="53"/>
      <c r="S784" s="53"/>
      <c r="T784" s="67" t="s">
        <v>294</v>
      </c>
      <c r="U784" s="53"/>
      <c r="V784" s="53"/>
      <c r="W784" s="53"/>
      <c r="X784" s="53"/>
      <c r="Y784" s="53"/>
      <c r="Z784" s="53"/>
      <c r="AA784" s="53"/>
      <c r="AB784" s="53"/>
      <c r="AD784" s="53"/>
      <c r="AE784" s="81" t="s">
        <v>291</v>
      </c>
      <c r="AF784" s="53"/>
      <c r="AG784" s="53"/>
      <c r="AH784" s="53"/>
      <c r="AI784" s="53"/>
      <c r="AJ784" s="81" t="s">
        <v>292</v>
      </c>
      <c r="AK784" s="53"/>
      <c r="AL784" s="53"/>
      <c r="AM784" s="53"/>
      <c r="AN784" s="53"/>
      <c r="AO784" s="53"/>
      <c r="AP784" s="53"/>
      <c r="AR784" s="53"/>
      <c r="AS784" s="81" t="s">
        <v>291</v>
      </c>
      <c r="AT784" s="53"/>
      <c r="AU784" s="53"/>
      <c r="AV784" s="53"/>
      <c r="AW784" s="53"/>
      <c r="AX784" s="81" t="s">
        <v>292</v>
      </c>
      <c r="AY784" s="53"/>
      <c r="AZ784" s="53"/>
      <c r="BA784" s="53"/>
      <c r="BB784" s="53"/>
      <c r="BC784" s="53"/>
      <c r="BD784" s="53"/>
    </row>
    <row r="785" spans="1:56" s="52" customFormat="1" ht="15" x14ac:dyDescent="0.25">
      <c r="B785" s="67" t="s">
        <v>293</v>
      </c>
      <c r="C785" s="53"/>
      <c r="D785" s="53"/>
      <c r="E785" s="53"/>
      <c r="F785" s="53"/>
      <c r="G785" s="67" t="s">
        <v>294</v>
      </c>
      <c r="H785" s="53"/>
      <c r="I785" s="53"/>
      <c r="J785" s="53"/>
      <c r="K785" s="53"/>
      <c r="L785" s="53"/>
      <c r="M785" s="53"/>
      <c r="N785" s="53"/>
      <c r="P785" s="53"/>
      <c r="Q785" s="53"/>
      <c r="R785" s="53"/>
      <c r="S785" s="53"/>
      <c r="T785" s="53"/>
      <c r="V785" s="53"/>
      <c r="W785" s="53"/>
      <c r="X785" s="53"/>
      <c r="Y785" s="53"/>
      <c r="Z785" s="53"/>
      <c r="AA785" s="53"/>
      <c r="AB785" s="53"/>
      <c r="AD785" s="53"/>
      <c r="AE785" s="67" t="s">
        <v>293</v>
      </c>
      <c r="AF785" s="53"/>
      <c r="AG785" s="53"/>
      <c r="AH785" s="53"/>
      <c r="AI785" s="53"/>
      <c r="AJ785" s="67" t="s">
        <v>294</v>
      </c>
      <c r="AK785" s="53"/>
      <c r="AL785" s="53"/>
      <c r="AM785" s="53"/>
      <c r="AN785" s="53"/>
      <c r="AO785" s="53"/>
      <c r="AP785" s="53"/>
      <c r="AR785" s="53"/>
      <c r="AS785" s="67" t="s">
        <v>293</v>
      </c>
      <c r="AT785" s="53"/>
      <c r="AU785" s="53"/>
      <c r="AV785" s="53"/>
      <c r="AW785" s="53"/>
      <c r="AX785" s="67" t="s">
        <v>294</v>
      </c>
      <c r="AY785" s="53"/>
      <c r="AZ785" s="53"/>
      <c r="BA785" s="53"/>
      <c r="BB785" s="53"/>
      <c r="BC785" s="53"/>
      <c r="BD785" s="53"/>
    </row>
    <row r="786" spans="1:56" s="52" customFormat="1" ht="15" x14ac:dyDescent="0.25">
      <c r="B786" s="52">
        <f>(B767*B765)/B763</f>
        <v>1</v>
      </c>
      <c r="C786" s="53"/>
      <c r="D786" s="53"/>
      <c r="E786" s="53"/>
      <c r="F786" s="53"/>
      <c r="G786" s="53"/>
      <c r="H786" s="52">
        <f>(H767*H765)/H763</f>
        <v>1.282051282051282E-2</v>
      </c>
      <c r="I786" s="53"/>
      <c r="J786" s="53"/>
      <c r="K786" s="53"/>
      <c r="L786" s="53"/>
      <c r="M786" s="53"/>
      <c r="N786" s="53"/>
      <c r="O786" s="52">
        <f>(O767*O765)/O763</f>
        <v>0.97468354430379744</v>
      </c>
      <c r="P786" s="53"/>
      <c r="Q786" s="53"/>
      <c r="R786" s="53"/>
      <c r="S786" s="53"/>
      <c r="T786" s="53"/>
      <c r="U786" s="52">
        <f>(U767*U765)/U763</f>
        <v>2.5316455696202531E-2</v>
      </c>
      <c r="V786" s="53"/>
      <c r="W786" s="53"/>
      <c r="X786" s="53"/>
      <c r="Y786" s="53"/>
      <c r="Z786" s="53"/>
      <c r="AA786" s="53"/>
      <c r="AB786" s="53"/>
      <c r="AD786" s="53"/>
      <c r="AE786" s="52">
        <f>(AE767*AE765)/AE763</f>
        <v>1</v>
      </c>
      <c r="AF786" s="53"/>
      <c r="AG786" s="53"/>
      <c r="AH786" s="53"/>
      <c r="AI786" s="53"/>
      <c r="AJ786" s="53"/>
      <c r="AK786" s="52">
        <f>(AK767*AK765)/AK763</f>
        <v>1.2658227848101266E-2</v>
      </c>
      <c r="AL786" s="53"/>
      <c r="AM786" s="53"/>
      <c r="AN786" s="53"/>
      <c r="AO786" s="53"/>
      <c r="AP786" s="53"/>
      <c r="AS786" s="52">
        <f>(AS767*AS765)/AS763</f>
        <v>0.96202531645569622</v>
      </c>
      <c r="AT786" s="53"/>
      <c r="AU786" s="53"/>
      <c r="AV786" s="53"/>
      <c r="AW786" s="53"/>
      <c r="AX786" s="53"/>
      <c r="AY786" s="52">
        <f>(AY767*AY765)/AY763</f>
        <v>3.7974683544303799E-2</v>
      </c>
      <c r="AZ786" s="53"/>
      <c r="BA786" s="53"/>
      <c r="BB786" s="53"/>
      <c r="BC786" s="53"/>
      <c r="BD786" s="53"/>
    </row>
    <row r="787" spans="1:56" s="52" customFormat="1" ht="15" x14ac:dyDescent="0.25">
      <c r="C787" s="53"/>
      <c r="D787" s="53"/>
      <c r="E787" s="53"/>
      <c r="G787" s="53"/>
      <c r="H787" s="53"/>
      <c r="I787" s="53"/>
      <c r="J787" s="53"/>
      <c r="K787" s="53"/>
      <c r="L787" s="53"/>
      <c r="M787" s="53"/>
      <c r="N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</row>
    <row r="788" spans="1:56" s="52" customFormat="1" ht="15" x14ac:dyDescent="0.25">
      <c r="A788" s="83" t="s">
        <v>295</v>
      </c>
      <c r="C788" s="53"/>
      <c r="D788" s="53"/>
      <c r="E788" s="53"/>
      <c r="G788" s="53"/>
      <c r="H788" s="53"/>
      <c r="I788" s="53"/>
      <c r="J788" s="53"/>
      <c r="K788" s="53"/>
      <c r="L788" s="53"/>
      <c r="M788" s="53"/>
      <c r="N788" s="83" t="s">
        <v>295</v>
      </c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D788" s="83" t="s">
        <v>295</v>
      </c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R788" s="83" t="s">
        <v>295</v>
      </c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</row>
    <row r="789" spans="1:56" s="52" customFormat="1" ht="15" x14ac:dyDescent="0.25">
      <c r="B789" s="151" t="s">
        <v>169</v>
      </c>
      <c r="C789" s="152"/>
      <c r="D789" s="152"/>
      <c r="E789" s="152"/>
      <c r="F789" s="152"/>
      <c r="G789" s="152"/>
      <c r="H789" s="152"/>
      <c r="I789" s="153"/>
      <c r="J789" s="53"/>
      <c r="K789" s="53"/>
      <c r="L789" s="53"/>
      <c r="M789" s="53"/>
      <c r="N789" s="53"/>
      <c r="O789" s="154" t="s">
        <v>169</v>
      </c>
      <c r="P789" s="155"/>
      <c r="Q789" s="155"/>
      <c r="R789" s="155"/>
      <c r="S789" s="155"/>
      <c r="T789" s="155"/>
      <c r="U789" s="155"/>
      <c r="V789" s="156"/>
      <c r="W789" s="53"/>
      <c r="X789" s="53"/>
      <c r="Y789" s="53"/>
      <c r="Z789" s="53"/>
      <c r="AA789" s="53"/>
      <c r="AB789" s="53"/>
      <c r="AE789" s="157" t="s">
        <v>169</v>
      </c>
      <c r="AF789" s="158"/>
      <c r="AG789" s="158"/>
      <c r="AH789" s="158"/>
      <c r="AI789" s="158"/>
      <c r="AJ789" s="158"/>
      <c r="AK789" s="159"/>
      <c r="AL789" s="53"/>
      <c r="AM789" s="53"/>
      <c r="AN789" s="53"/>
      <c r="AO789" s="53"/>
      <c r="AP789" s="53"/>
      <c r="AS789" s="160" t="s">
        <v>169</v>
      </c>
      <c r="AT789" s="161"/>
      <c r="AU789" s="161"/>
      <c r="AV789" s="161"/>
      <c r="AW789" s="161"/>
      <c r="AX789" s="161"/>
      <c r="AY789" s="162"/>
      <c r="AZ789" s="53"/>
      <c r="BA789" s="53"/>
      <c r="BB789" s="53"/>
      <c r="BC789" s="53"/>
      <c r="BD789" s="53"/>
    </row>
    <row r="790" spans="1:56" s="52" customFormat="1" ht="15" x14ac:dyDescent="0.25">
      <c r="B790" s="52" t="s">
        <v>321</v>
      </c>
      <c r="C790" s="53"/>
      <c r="D790" s="53"/>
      <c r="E790" s="53"/>
      <c r="G790" s="53"/>
      <c r="H790" s="53"/>
      <c r="I790" s="53"/>
      <c r="J790" s="53"/>
      <c r="K790" s="53"/>
      <c r="L790" s="53"/>
      <c r="M790" s="53"/>
      <c r="N790" s="53"/>
      <c r="O790" s="52" t="s">
        <v>321</v>
      </c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E790" s="52" t="s">
        <v>321</v>
      </c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S790" s="52" t="s">
        <v>321</v>
      </c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</row>
    <row r="791" spans="1:56" s="52" customFormat="1" ht="15" x14ac:dyDescent="0.25">
      <c r="B791" s="52">
        <f>B776+H776</f>
        <v>1.1111111111111114</v>
      </c>
      <c r="C791" s="53"/>
      <c r="D791" s="53"/>
      <c r="E791" s="53"/>
      <c r="G791" s="53"/>
      <c r="H791" s="53"/>
      <c r="I791" s="53"/>
      <c r="J791" s="53"/>
      <c r="K791" s="53"/>
      <c r="L791" s="53"/>
      <c r="M791" s="53"/>
      <c r="N791" s="53"/>
      <c r="O791" s="89">
        <f>O776+U776</f>
        <v>1</v>
      </c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E791" s="88">
        <f>AE776+AK776</f>
        <v>1</v>
      </c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S791" s="89">
        <f>AS776+AY776</f>
        <v>1</v>
      </c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</row>
    <row r="792" spans="1:56" s="52" customFormat="1" ht="15" x14ac:dyDescent="0.25">
      <c r="B792" s="52" t="s">
        <v>322</v>
      </c>
      <c r="C792" s="53"/>
      <c r="D792" s="53"/>
      <c r="E792" s="53"/>
      <c r="G792" s="53"/>
      <c r="H792" s="53"/>
      <c r="I792" s="53"/>
      <c r="J792" s="53"/>
      <c r="K792" s="53"/>
      <c r="L792" s="53"/>
      <c r="M792" s="53"/>
      <c r="N792" s="53"/>
      <c r="O792" s="52" t="s">
        <v>322</v>
      </c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E792" s="52" t="s">
        <v>322</v>
      </c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S792" s="52" t="s">
        <v>322</v>
      </c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</row>
    <row r="793" spans="1:56" s="52" customFormat="1" ht="15" x14ac:dyDescent="0.25">
      <c r="B793" s="84">
        <f>H776/B791</f>
        <v>9.9999999999999978E-2</v>
      </c>
      <c r="C793" s="53"/>
      <c r="D793" s="53"/>
      <c r="E793" s="53"/>
      <c r="G793" s="53"/>
      <c r="H793" s="53"/>
      <c r="I793" s="53"/>
      <c r="J793" s="53"/>
      <c r="K793" s="53"/>
      <c r="L793" s="53"/>
      <c r="M793" s="53"/>
      <c r="N793" s="53"/>
      <c r="O793" s="84">
        <f>U776/O791</f>
        <v>0.55555555555555558</v>
      </c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E793" s="84">
        <f>AK776/AE791</f>
        <v>0.44444444444444448</v>
      </c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S793" s="84">
        <f>AY776/AS791</f>
        <v>0.11111111111111112</v>
      </c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</row>
    <row r="794" spans="1:56" s="52" customFormat="1" ht="15" x14ac:dyDescent="0.25">
      <c r="B794" s="52" t="s">
        <v>323</v>
      </c>
      <c r="C794" s="53"/>
      <c r="D794" s="53"/>
      <c r="E794" s="53"/>
      <c r="G794" s="53"/>
      <c r="H794" s="53"/>
      <c r="I794" s="53"/>
      <c r="J794" s="53"/>
      <c r="K794" s="53"/>
      <c r="L794" s="53"/>
      <c r="M794" s="53"/>
      <c r="N794" s="53"/>
      <c r="O794" s="52" t="s">
        <v>323</v>
      </c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E794" s="52" t="s">
        <v>323</v>
      </c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S794" s="52" t="s">
        <v>323</v>
      </c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</row>
    <row r="795" spans="1:56" s="52" customFormat="1" ht="15" x14ac:dyDescent="0.25">
      <c r="B795" s="85">
        <f>B776/B791</f>
        <v>0.9</v>
      </c>
      <c r="C795" s="53"/>
      <c r="D795" s="53"/>
      <c r="E795" s="53"/>
      <c r="G795" s="53"/>
      <c r="H795" s="53"/>
      <c r="I795" s="53"/>
      <c r="J795" s="53"/>
      <c r="K795" s="53"/>
      <c r="L795" s="53"/>
      <c r="M795" s="53"/>
      <c r="N795" s="53"/>
      <c r="O795" s="85">
        <f>O776/O791</f>
        <v>0.44444444444444448</v>
      </c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E795" s="85">
        <f>AE776/AE791</f>
        <v>0.55555555555555558</v>
      </c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S795" s="85">
        <f>AS776/AS791</f>
        <v>0.88888888888888895</v>
      </c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</row>
    <row r="796" spans="1:56" s="52" customFormat="1" ht="15" x14ac:dyDescent="0.25">
      <c r="B796" s="151" t="s">
        <v>296</v>
      </c>
      <c r="C796" s="152"/>
      <c r="D796" s="152"/>
      <c r="E796" s="152"/>
      <c r="F796" s="152"/>
      <c r="G796" s="152"/>
      <c r="H796" s="152"/>
      <c r="I796" s="153"/>
      <c r="J796" s="53"/>
      <c r="K796" s="53"/>
      <c r="L796" s="53"/>
      <c r="M796" s="53"/>
      <c r="N796" s="53"/>
      <c r="O796" s="154" t="s">
        <v>296</v>
      </c>
      <c r="P796" s="155"/>
      <c r="Q796" s="155"/>
      <c r="R796" s="155"/>
      <c r="S796" s="155"/>
      <c r="T796" s="155"/>
      <c r="U796" s="155"/>
      <c r="V796" s="156"/>
      <c r="W796" s="53"/>
      <c r="X796" s="53"/>
      <c r="Y796" s="53"/>
      <c r="Z796" s="53"/>
      <c r="AA796" s="53"/>
      <c r="AB796" s="53"/>
      <c r="AE796" s="157" t="s">
        <v>296</v>
      </c>
      <c r="AF796" s="158"/>
      <c r="AG796" s="158"/>
      <c r="AH796" s="158"/>
      <c r="AI796" s="158"/>
      <c r="AJ796" s="158"/>
      <c r="AK796" s="159"/>
      <c r="AL796" s="53"/>
      <c r="AM796" s="53"/>
      <c r="AN796" s="53"/>
      <c r="AO796" s="53"/>
      <c r="AP796" s="53"/>
      <c r="AS796" s="160" t="s">
        <v>296</v>
      </c>
      <c r="AT796" s="161"/>
      <c r="AU796" s="161"/>
      <c r="AV796" s="161"/>
      <c r="AW796" s="161"/>
      <c r="AX796" s="161"/>
      <c r="AY796" s="162"/>
      <c r="AZ796" s="53"/>
      <c r="BA796" s="53"/>
      <c r="BB796" s="53"/>
      <c r="BC796" s="53"/>
      <c r="BD796" s="53"/>
    </row>
    <row r="797" spans="1:56" s="52" customFormat="1" ht="15" x14ac:dyDescent="0.25">
      <c r="B797" s="52" t="s">
        <v>324</v>
      </c>
      <c r="C797" s="53"/>
      <c r="D797" s="53"/>
      <c r="E797" s="53"/>
      <c r="G797" s="53"/>
      <c r="H797" s="53"/>
      <c r="I797" s="53"/>
      <c r="J797" s="53"/>
      <c r="K797" s="53"/>
      <c r="L797" s="53"/>
      <c r="M797" s="53"/>
      <c r="N797" s="53"/>
      <c r="O797" s="52" t="s">
        <v>324</v>
      </c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E797" s="52" t="s">
        <v>324</v>
      </c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S797" s="52" t="s">
        <v>324</v>
      </c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</row>
    <row r="798" spans="1:56" s="52" customFormat="1" ht="15" x14ac:dyDescent="0.25">
      <c r="B798" s="52">
        <f>B781+H781</f>
        <v>0.48648648648648657</v>
      </c>
      <c r="C798" s="53"/>
      <c r="D798" s="53"/>
      <c r="E798" s="53"/>
      <c r="G798" s="53"/>
      <c r="H798" s="53"/>
      <c r="I798" s="53"/>
      <c r="J798" s="53"/>
      <c r="K798" s="53"/>
      <c r="L798" s="53"/>
      <c r="M798" s="53"/>
      <c r="N798" s="53"/>
      <c r="O798" s="52">
        <f>O781+U781</f>
        <v>1.0000000000000002</v>
      </c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E798" s="52">
        <f>AE781+AK781</f>
        <v>1</v>
      </c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S798" s="87">
        <f>AS781+AY781</f>
        <v>1</v>
      </c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</row>
    <row r="799" spans="1:56" s="52" customFormat="1" ht="15" x14ac:dyDescent="0.25">
      <c r="B799" s="52" t="s">
        <v>325</v>
      </c>
      <c r="C799" s="53"/>
      <c r="D799" s="53"/>
      <c r="E799" s="53"/>
      <c r="G799" s="53"/>
      <c r="H799" s="53"/>
      <c r="I799" s="53"/>
      <c r="J799" s="53"/>
      <c r="K799" s="53"/>
      <c r="L799" s="53"/>
      <c r="M799" s="53"/>
      <c r="N799" s="53"/>
      <c r="O799" s="52" t="s">
        <v>325</v>
      </c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E799" s="52" t="s">
        <v>325</v>
      </c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S799" s="52" t="s">
        <v>325</v>
      </c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</row>
    <row r="800" spans="1:56" s="52" customFormat="1" ht="15" x14ac:dyDescent="0.25">
      <c r="B800" s="84">
        <f>H781/B798</f>
        <v>0.5</v>
      </c>
      <c r="C800" s="53"/>
      <c r="D800" s="53"/>
      <c r="E800" s="53"/>
      <c r="G800" s="53"/>
      <c r="H800" s="53"/>
      <c r="I800" s="53"/>
      <c r="J800" s="53"/>
      <c r="K800" s="53"/>
      <c r="L800" s="53"/>
      <c r="M800" s="53"/>
      <c r="N800" s="53"/>
      <c r="O800" s="84">
        <f>U781/O798</f>
        <v>8.1081081081081072E-2</v>
      </c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E800" s="84">
        <f>AK781/AE798</f>
        <v>0.16216216216216217</v>
      </c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S800" s="84">
        <f>AY781/AS798</f>
        <v>0.16216216216216217</v>
      </c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</row>
    <row r="801" spans="1:56" s="52" customFormat="1" ht="15" x14ac:dyDescent="0.25">
      <c r="B801" s="52" t="s">
        <v>325</v>
      </c>
      <c r="C801" s="53"/>
      <c r="D801" s="53"/>
      <c r="E801" s="53"/>
      <c r="G801" s="53"/>
      <c r="H801" s="53"/>
      <c r="I801" s="53"/>
      <c r="J801" s="53"/>
      <c r="K801" s="53"/>
      <c r="L801" s="53"/>
      <c r="M801" s="53"/>
      <c r="N801" s="53"/>
      <c r="O801" s="52" t="s">
        <v>325</v>
      </c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E801" s="52" t="s">
        <v>325</v>
      </c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S801" s="52" t="s">
        <v>325</v>
      </c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</row>
    <row r="802" spans="1:56" s="52" customFormat="1" ht="15" x14ac:dyDescent="0.25">
      <c r="B802" s="85">
        <f>B781/B798</f>
        <v>0.5</v>
      </c>
      <c r="C802" s="53"/>
      <c r="D802" s="53"/>
      <c r="E802" s="53"/>
      <c r="G802" s="53"/>
      <c r="H802" s="53"/>
      <c r="I802" s="53"/>
      <c r="J802" s="53"/>
      <c r="K802" s="53"/>
      <c r="L802" s="53"/>
      <c r="M802" s="53"/>
      <c r="N802" s="53"/>
      <c r="O802" s="85">
        <f>O781/O798</f>
        <v>0.91891891891891886</v>
      </c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E802" s="85">
        <f>AE781/AE798</f>
        <v>0.83783783783783783</v>
      </c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S802" s="85">
        <f>AS781/AS798</f>
        <v>0.83783783783783783</v>
      </c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</row>
    <row r="803" spans="1:56" s="52" customFormat="1" ht="15" x14ac:dyDescent="0.25">
      <c r="B803" s="151" t="s">
        <v>297</v>
      </c>
      <c r="C803" s="152"/>
      <c r="D803" s="152"/>
      <c r="E803" s="152"/>
      <c r="F803" s="152"/>
      <c r="G803" s="152"/>
      <c r="H803" s="152"/>
      <c r="I803" s="153"/>
      <c r="J803" s="53"/>
      <c r="K803" s="53"/>
      <c r="L803" s="53"/>
      <c r="M803" s="53"/>
      <c r="N803" s="53"/>
      <c r="O803" s="154" t="s">
        <v>297</v>
      </c>
      <c r="P803" s="155"/>
      <c r="Q803" s="155"/>
      <c r="R803" s="155"/>
      <c r="S803" s="155"/>
      <c r="T803" s="155"/>
      <c r="U803" s="155"/>
      <c r="V803" s="156"/>
      <c r="W803" s="53"/>
      <c r="X803" s="53"/>
      <c r="Y803" s="53"/>
      <c r="Z803" s="53"/>
      <c r="AA803" s="53"/>
      <c r="AB803" s="53"/>
      <c r="AE803" s="157" t="s">
        <v>297</v>
      </c>
      <c r="AF803" s="158"/>
      <c r="AG803" s="158"/>
      <c r="AH803" s="158"/>
      <c r="AI803" s="158"/>
      <c r="AJ803" s="158"/>
      <c r="AK803" s="159"/>
      <c r="AL803" s="53"/>
      <c r="AM803" s="53"/>
      <c r="AN803" s="53"/>
      <c r="AO803" s="53"/>
      <c r="AP803" s="53"/>
      <c r="AS803" s="160" t="s">
        <v>297</v>
      </c>
      <c r="AT803" s="161"/>
      <c r="AU803" s="161"/>
      <c r="AV803" s="161"/>
      <c r="AW803" s="161"/>
      <c r="AX803" s="161"/>
      <c r="AY803" s="162"/>
      <c r="AZ803" s="53"/>
      <c r="BA803" s="53"/>
      <c r="BB803" s="53"/>
      <c r="BC803" s="53"/>
      <c r="BD803" s="53"/>
    </row>
    <row r="804" spans="1:56" s="52" customFormat="1" ht="15" x14ac:dyDescent="0.25">
      <c r="B804" s="52" t="s">
        <v>326</v>
      </c>
      <c r="C804" s="53"/>
      <c r="D804" s="53"/>
      <c r="E804" s="53"/>
      <c r="G804" s="53"/>
      <c r="H804" s="53"/>
      <c r="I804" s="53"/>
      <c r="J804" s="53"/>
      <c r="K804" s="53"/>
      <c r="L804" s="53"/>
      <c r="M804" s="53"/>
      <c r="N804" s="53"/>
      <c r="O804" s="52" t="s">
        <v>326</v>
      </c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E804" s="52" t="s">
        <v>326</v>
      </c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S804" s="52" t="s">
        <v>326</v>
      </c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</row>
    <row r="805" spans="1:56" s="52" customFormat="1" ht="15" x14ac:dyDescent="0.25">
      <c r="B805" s="52">
        <f>B786+H786</f>
        <v>1.0128205128205128</v>
      </c>
      <c r="C805" s="53"/>
      <c r="D805" s="53"/>
      <c r="E805" s="53"/>
      <c r="G805" s="53"/>
      <c r="H805" s="53"/>
      <c r="I805" s="53"/>
      <c r="J805" s="53"/>
      <c r="K805" s="53"/>
      <c r="L805" s="53"/>
      <c r="M805" s="53"/>
      <c r="N805" s="53"/>
      <c r="O805" s="52">
        <f>O786+U786</f>
        <v>1</v>
      </c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E805" s="52">
        <f>AE786+AK786</f>
        <v>1.0126582278481013</v>
      </c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S805" s="90">
        <f>AS786+AY786</f>
        <v>1</v>
      </c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</row>
    <row r="806" spans="1:56" s="52" customFormat="1" ht="15" x14ac:dyDescent="0.25">
      <c r="B806" s="52" t="s">
        <v>327</v>
      </c>
      <c r="C806" s="53"/>
      <c r="D806" s="53"/>
      <c r="E806" s="53"/>
      <c r="G806" s="53"/>
      <c r="H806" s="53"/>
      <c r="I806" s="53"/>
      <c r="J806" s="53"/>
      <c r="K806" s="53"/>
      <c r="L806" s="53"/>
      <c r="M806" s="53"/>
      <c r="N806" s="53"/>
      <c r="O806" s="52" t="s">
        <v>327</v>
      </c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E806" s="52" t="s">
        <v>327</v>
      </c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S806" s="52" t="s">
        <v>327</v>
      </c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</row>
    <row r="807" spans="1:56" s="52" customFormat="1" ht="15" x14ac:dyDescent="0.25">
      <c r="B807" s="84">
        <f>H786/B805</f>
        <v>1.2658227848101266E-2</v>
      </c>
      <c r="C807" s="53"/>
      <c r="D807" s="53"/>
      <c r="E807" s="53"/>
      <c r="G807" s="53"/>
      <c r="H807" s="53"/>
      <c r="I807" s="53"/>
      <c r="J807" s="53"/>
      <c r="K807" s="53"/>
      <c r="L807" s="53"/>
      <c r="M807" s="53"/>
      <c r="N807" s="53"/>
      <c r="O807" s="84">
        <f>U786/O805</f>
        <v>2.5316455696202531E-2</v>
      </c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E807" s="84">
        <f>AK786/AE805</f>
        <v>1.2499999999999999E-2</v>
      </c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S807" s="84">
        <f>AY786/AS805</f>
        <v>3.7974683544303799E-2</v>
      </c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</row>
    <row r="808" spans="1:56" s="52" customFormat="1" ht="15" x14ac:dyDescent="0.25">
      <c r="B808" s="52" t="s">
        <v>327</v>
      </c>
      <c r="C808" s="53"/>
      <c r="D808" s="53"/>
      <c r="E808" s="53"/>
      <c r="G808" s="53"/>
      <c r="H808" s="53"/>
      <c r="I808" s="53"/>
      <c r="J808" s="53"/>
      <c r="K808" s="53"/>
      <c r="L808" s="53"/>
      <c r="M808" s="53"/>
      <c r="N808" s="53"/>
      <c r="O808" s="52" t="s">
        <v>327</v>
      </c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E808" s="52" t="s">
        <v>327</v>
      </c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S808" s="52" t="s">
        <v>327</v>
      </c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</row>
    <row r="809" spans="1:56" s="52" customFormat="1" ht="15" x14ac:dyDescent="0.25">
      <c r="B809" s="85">
        <f>B786/B805</f>
        <v>0.98734177215189878</v>
      </c>
      <c r="C809" s="53"/>
      <c r="D809" s="53"/>
      <c r="E809" s="53"/>
      <c r="G809" s="53"/>
      <c r="H809" s="53"/>
      <c r="I809" s="53"/>
      <c r="J809" s="53"/>
      <c r="K809" s="53"/>
      <c r="L809" s="53"/>
      <c r="M809" s="53"/>
      <c r="N809" s="53"/>
      <c r="O809" s="85">
        <f>O786/O805</f>
        <v>0.97468354430379744</v>
      </c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E809" s="85">
        <f>AE786/AE805</f>
        <v>0.98749999999999993</v>
      </c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S809" s="85">
        <f>AS786/AS805</f>
        <v>0.96202531645569622</v>
      </c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</row>
    <row r="810" spans="1:56" s="52" customFormat="1" ht="15" x14ac:dyDescent="0.25"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</row>
    <row r="811" spans="1:56" s="52" customFormat="1" ht="15" x14ac:dyDescent="0.25">
      <c r="A811" s="83" t="s">
        <v>298</v>
      </c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</row>
    <row r="812" spans="1:56" s="52" customFormat="1" ht="15" x14ac:dyDescent="0.25">
      <c r="B812" s="52" t="s">
        <v>299</v>
      </c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</row>
    <row r="813" spans="1:56" s="52" customFormat="1" ht="15" x14ac:dyDescent="0.25">
      <c r="C813" s="82" t="s">
        <v>300</v>
      </c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</row>
    <row r="814" spans="1:56" s="52" customFormat="1" ht="15" x14ac:dyDescent="0.25">
      <c r="C814" s="82" t="s">
        <v>301</v>
      </c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</row>
    <row r="815" spans="1:56" s="52" customFormat="1" ht="15" x14ac:dyDescent="0.25">
      <c r="C815" s="82" t="s">
        <v>302</v>
      </c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</row>
    <row r="816" spans="1:56" s="52" customFormat="1" ht="15" x14ac:dyDescent="0.25">
      <c r="B816" s="52" t="s">
        <v>303</v>
      </c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</row>
    <row r="817" spans="2:56" s="52" customFormat="1" ht="15" x14ac:dyDescent="0.25"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</row>
    <row r="818" spans="2:56" s="52" customFormat="1" ht="15" x14ac:dyDescent="0.25">
      <c r="B818" s="52" t="s">
        <v>304</v>
      </c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</row>
    <row r="819" spans="2:56" s="52" customFormat="1" ht="15" x14ac:dyDescent="0.25"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</row>
    <row r="820" spans="2:56" s="52" customFormat="1" ht="15" x14ac:dyDescent="0.25">
      <c r="B820" s="139" t="s">
        <v>305</v>
      </c>
      <c r="C820" s="140"/>
      <c r="D820" s="140"/>
      <c r="E820" s="140"/>
      <c r="F820" s="140"/>
      <c r="G820" s="140"/>
      <c r="H820" s="140"/>
      <c r="I820" s="140"/>
      <c r="J820" s="140"/>
      <c r="K820" s="140"/>
      <c r="L820" s="141"/>
      <c r="M820" s="53"/>
      <c r="N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</row>
    <row r="821" spans="2:56" s="52" customFormat="1" ht="15" x14ac:dyDescent="0.25">
      <c r="B821" s="142" t="s">
        <v>306</v>
      </c>
      <c r="C821" s="143"/>
      <c r="D821" s="143"/>
      <c r="E821" s="143"/>
      <c r="F821" s="143"/>
      <c r="G821" s="143"/>
      <c r="H821" s="143"/>
      <c r="I821" s="143"/>
      <c r="J821" s="143"/>
      <c r="K821" s="143"/>
      <c r="L821" s="144"/>
      <c r="M821" s="53"/>
      <c r="N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</row>
    <row r="822" spans="2:56" s="52" customFormat="1" ht="15" x14ac:dyDescent="0.25">
      <c r="C822" s="53">
        <f>((9/115)*(8/115)*(10/115)*(115/125))/((37/125)*(10/125)*(10/125))</f>
        <v>0.22990854748888775</v>
      </c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</row>
    <row r="823" spans="2:56" s="52" customFormat="1" ht="15" x14ac:dyDescent="0.25"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</row>
    <row r="824" spans="2:56" s="52" customFormat="1" ht="15" x14ac:dyDescent="0.25"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</row>
    <row r="825" spans="2:56" s="52" customFormat="1" ht="15" x14ac:dyDescent="0.25">
      <c r="B825" s="52" t="s">
        <v>307</v>
      </c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</row>
    <row r="826" spans="2:56" s="52" customFormat="1" ht="15" x14ac:dyDescent="0.25"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</row>
    <row r="827" spans="2:56" s="52" customFormat="1" ht="15" x14ac:dyDescent="0.25">
      <c r="B827" s="52" t="s">
        <v>304</v>
      </c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</row>
    <row r="828" spans="2:56" s="52" customFormat="1" ht="15" x14ac:dyDescent="0.25"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</row>
    <row r="829" spans="2:56" s="52" customFormat="1" ht="15" x14ac:dyDescent="0.25">
      <c r="B829" s="139" t="s">
        <v>308</v>
      </c>
      <c r="C829" s="140"/>
      <c r="D829" s="140"/>
      <c r="E829" s="140"/>
      <c r="F829" s="140"/>
      <c r="G829" s="140"/>
      <c r="H829" s="140"/>
      <c r="I829" s="140"/>
      <c r="J829" s="140"/>
      <c r="K829" s="140"/>
      <c r="L829" s="141"/>
      <c r="M829" s="53"/>
      <c r="N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</row>
    <row r="830" spans="2:56" s="52" customFormat="1" ht="15" x14ac:dyDescent="0.25">
      <c r="B830" s="142" t="s">
        <v>306</v>
      </c>
      <c r="C830" s="143"/>
      <c r="D830" s="143"/>
      <c r="E830" s="143"/>
      <c r="F830" s="143"/>
      <c r="G830" s="143"/>
      <c r="H830" s="143"/>
      <c r="I830" s="143"/>
      <c r="J830" s="143"/>
      <c r="K830" s="143"/>
      <c r="L830" s="144"/>
      <c r="M830" s="53"/>
      <c r="N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</row>
    <row r="831" spans="2:56" s="52" customFormat="1" ht="15" x14ac:dyDescent="0.25"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</row>
    <row r="832" spans="2:56" s="52" customFormat="1" ht="15" x14ac:dyDescent="0.25">
      <c r="C832" s="53">
        <f>((9/10)*(2/10)*(1/10)*(10/125))/((37/125)*(10/125)*(10/125))</f>
        <v>0.7601351351351352</v>
      </c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</row>
    <row r="833" spans="1:56" s="52" customFormat="1" ht="15" x14ac:dyDescent="0.25"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</row>
    <row r="834" spans="1:56" s="52" customFormat="1" ht="15" x14ac:dyDescent="0.25">
      <c r="A834" s="83" t="s">
        <v>309</v>
      </c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</row>
    <row r="835" spans="1:56" s="52" customFormat="1" ht="15" x14ac:dyDescent="0.25">
      <c r="B835" s="52" t="s">
        <v>310</v>
      </c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</row>
    <row r="836" spans="1:56" s="52" customFormat="1" ht="15" x14ac:dyDescent="0.25">
      <c r="B836" s="52" t="s">
        <v>311</v>
      </c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</row>
    <row r="837" spans="1:56" s="52" customFormat="1" ht="15" x14ac:dyDescent="0.25"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</row>
    <row r="838" spans="1:56" s="52" customFormat="1" ht="15" x14ac:dyDescent="0.25">
      <c r="A838" s="83" t="s">
        <v>295</v>
      </c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</row>
    <row r="839" spans="1:56" s="52" customFormat="1" ht="15" x14ac:dyDescent="0.25"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</row>
    <row r="840" spans="1:56" s="52" customFormat="1" ht="15" x14ac:dyDescent="0.25">
      <c r="B840" s="52" t="s">
        <v>312</v>
      </c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</row>
    <row r="841" spans="1:56" s="52" customFormat="1" ht="15" x14ac:dyDescent="0.25">
      <c r="B841" s="52">
        <f>0.7601+0.2299</f>
        <v>0.99</v>
      </c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</row>
    <row r="842" spans="1:56" s="52" customFormat="1" ht="15" x14ac:dyDescent="0.25">
      <c r="B842" s="52" t="s">
        <v>313</v>
      </c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</row>
    <row r="843" spans="1:56" s="52" customFormat="1" ht="15" x14ac:dyDescent="0.25">
      <c r="B843" s="84">
        <f>0.7601/0.99</f>
        <v>0.76777777777777778</v>
      </c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</row>
    <row r="844" spans="1:56" s="52" customFormat="1" ht="15" x14ac:dyDescent="0.25">
      <c r="B844" s="52" t="s">
        <v>314</v>
      </c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</row>
    <row r="845" spans="1:56" s="52" customFormat="1" ht="15" x14ac:dyDescent="0.25">
      <c r="B845" s="86">
        <f>0.2299/0.99</f>
        <v>0.23222222222222222</v>
      </c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</row>
    <row r="846" spans="1:56" s="52" customFormat="1" ht="15" x14ac:dyDescent="0.25"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</row>
    <row r="847" spans="1:56" s="52" customFormat="1" ht="15" x14ac:dyDescent="0.25">
      <c r="B847" s="145" t="s">
        <v>315</v>
      </c>
      <c r="C847" s="146"/>
      <c r="D847" s="146"/>
      <c r="E847" s="146"/>
      <c r="F847" s="146"/>
      <c r="G847" s="146"/>
      <c r="H847" s="146"/>
      <c r="I847" s="146"/>
      <c r="J847" s="146"/>
      <c r="K847" s="146"/>
      <c r="L847" s="147"/>
      <c r="M847" s="53"/>
      <c r="N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</row>
    <row r="848" spans="1:56" s="52" customFormat="1" ht="15" x14ac:dyDescent="0.25">
      <c r="B848" s="148"/>
      <c r="C848" s="149"/>
      <c r="D848" s="149"/>
      <c r="E848" s="149"/>
      <c r="F848" s="149"/>
      <c r="G848" s="149"/>
      <c r="H848" s="149"/>
      <c r="I848" s="149"/>
      <c r="J848" s="149"/>
      <c r="K848" s="149"/>
      <c r="L848" s="150"/>
      <c r="M848" s="53"/>
      <c r="N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</row>
  </sheetData>
  <sortState ref="B140:D264">
    <sortCondition ref="D140:D264"/>
  </sortState>
  <mergeCells count="417">
    <mergeCell ref="B696:C697"/>
    <mergeCell ref="P696:Q697"/>
    <mergeCell ref="AD696:AE697"/>
    <mergeCell ref="AR696:AS697"/>
    <mergeCell ref="B693:F693"/>
    <mergeCell ref="P693:T693"/>
    <mergeCell ref="AD693:AH693"/>
    <mergeCell ref="AR693:AV693"/>
    <mergeCell ref="B694:D695"/>
    <mergeCell ref="E694:F694"/>
    <mergeCell ref="P694:R695"/>
    <mergeCell ref="S694:T694"/>
    <mergeCell ref="AD694:AF695"/>
    <mergeCell ref="AG694:AH694"/>
    <mergeCell ref="AR694:AT695"/>
    <mergeCell ref="AU694:AV694"/>
    <mergeCell ref="AU688:AV688"/>
    <mergeCell ref="AX688:AZ689"/>
    <mergeCell ref="BA688:BB688"/>
    <mergeCell ref="B690:C691"/>
    <mergeCell ref="H690:I691"/>
    <mergeCell ref="P690:Q691"/>
    <mergeCell ref="V690:W691"/>
    <mergeCell ref="AD690:AE691"/>
    <mergeCell ref="AJ690:AK691"/>
    <mergeCell ref="AR690:AS691"/>
    <mergeCell ref="AX690:AY691"/>
    <mergeCell ref="AG688:AH688"/>
    <mergeCell ref="AJ688:AL689"/>
    <mergeCell ref="AM688:AN688"/>
    <mergeCell ref="AR688:AT689"/>
    <mergeCell ref="B688:D689"/>
    <mergeCell ref="E688:F688"/>
    <mergeCell ref="H688:J689"/>
    <mergeCell ref="K688:L688"/>
    <mergeCell ref="P688:R689"/>
    <mergeCell ref="S688:T688"/>
    <mergeCell ref="V688:X689"/>
    <mergeCell ref="Y688:Z688"/>
    <mergeCell ref="AD688:AF689"/>
    <mergeCell ref="B684:C685"/>
    <mergeCell ref="H684:I685"/>
    <mergeCell ref="P684:Q685"/>
    <mergeCell ref="V684:W685"/>
    <mergeCell ref="AD684:AE685"/>
    <mergeCell ref="AJ684:AK685"/>
    <mergeCell ref="AR684:AS685"/>
    <mergeCell ref="AX684:AY685"/>
    <mergeCell ref="AJ687:AN687"/>
    <mergeCell ref="AR687:AV687"/>
    <mergeCell ref="AX687:BB687"/>
    <mergeCell ref="B687:F687"/>
    <mergeCell ref="H687:L687"/>
    <mergeCell ref="P687:T687"/>
    <mergeCell ref="V687:Z687"/>
    <mergeCell ref="AD687:AH687"/>
    <mergeCell ref="AJ681:AN681"/>
    <mergeCell ref="AR681:AV681"/>
    <mergeCell ref="AX681:BB681"/>
    <mergeCell ref="B682:D683"/>
    <mergeCell ref="E682:F682"/>
    <mergeCell ref="H682:J683"/>
    <mergeCell ref="K682:L682"/>
    <mergeCell ref="P682:R683"/>
    <mergeCell ref="S682:T682"/>
    <mergeCell ref="V682:X683"/>
    <mergeCell ref="Y682:Z682"/>
    <mergeCell ref="AD682:AF683"/>
    <mergeCell ref="AG682:AH682"/>
    <mergeCell ref="AJ682:AL683"/>
    <mergeCell ref="AM682:AN682"/>
    <mergeCell ref="AR682:AT683"/>
    <mergeCell ref="B681:F681"/>
    <mergeCell ref="H681:L681"/>
    <mergeCell ref="P681:T681"/>
    <mergeCell ref="V681:Z681"/>
    <mergeCell ref="AD681:AH681"/>
    <mergeCell ref="AU682:AV682"/>
    <mergeCell ref="AX682:AZ683"/>
    <mergeCell ref="BA682:BB682"/>
    <mergeCell ref="AU676:AV676"/>
    <mergeCell ref="AX676:AZ677"/>
    <mergeCell ref="BA676:BB676"/>
    <mergeCell ref="B678:C679"/>
    <mergeCell ref="H678:I679"/>
    <mergeCell ref="P678:Q679"/>
    <mergeCell ref="V678:W679"/>
    <mergeCell ref="AD678:AE679"/>
    <mergeCell ref="AJ678:AK679"/>
    <mergeCell ref="AR678:AS679"/>
    <mergeCell ref="AX678:AY679"/>
    <mergeCell ref="AG676:AH676"/>
    <mergeCell ref="AJ676:AL677"/>
    <mergeCell ref="AM676:AN676"/>
    <mergeCell ref="AR676:AT677"/>
    <mergeCell ref="B676:D677"/>
    <mergeCell ref="E676:F676"/>
    <mergeCell ref="H676:J677"/>
    <mergeCell ref="K676:L676"/>
    <mergeCell ref="P676:R677"/>
    <mergeCell ref="S676:T676"/>
    <mergeCell ref="V676:X677"/>
    <mergeCell ref="Y676:Z676"/>
    <mergeCell ref="AD676:AF677"/>
    <mergeCell ref="B672:C673"/>
    <mergeCell ref="H672:I673"/>
    <mergeCell ref="P672:Q673"/>
    <mergeCell ref="V672:W673"/>
    <mergeCell ref="AD672:AE673"/>
    <mergeCell ref="AJ672:AK673"/>
    <mergeCell ref="AR672:AS673"/>
    <mergeCell ref="AX672:AY673"/>
    <mergeCell ref="AJ675:AN675"/>
    <mergeCell ref="AR675:AV675"/>
    <mergeCell ref="AX675:BB675"/>
    <mergeCell ref="B675:F675"/>
    <mergeCell ref="H675:L675"/>
    <mergeCell ref="P675:T675"/>
    <mergeCell ref="V675:Z675"/>
    <mergeCell ref="AD675:AH675"/>
    <mergeCell ref="AJ669:AN669"/>
    <mergeCell ref="AR669:AV669"/>
    <mergeCell ref="AX669:BB669"/>
    <mergeCell ref="B670:D671"/>
    <mergeCell ref="E670:F670"/>
    <mergeCell ref="H670:J671"/>
    <mergeCell ref="K670:L670"/>
    <mergeCell ref="P670:R671"/>
    <mergeCell ref="S670:T670"/>
    <mergeCell ref="V670:X671"/>
    <mergeCell ref="Y670:Z670"/>
    <mergeCell ref="AD670:AF671"/>
    <mergeCell ref="AG670:AH670"/>
    <mergeCell ref="AJ670:AL671"/>
    <mergeCell ref="AM670:AN670"/>
    <mergeCell ref="AR670:AT671"/>
    <mergeCell ref="B669:F669"/>
    <mergeCell ref="H669:L669"/>
    <mergeCell ref="P669:T669"/>
    <mergeCell ref="V669:Z669"/>
    <mergeCell ref="AD669:AH669"/>
    <mergeCell ref="AU670:AV670"/>
    <mergeCell ref="AX670:AZ671"/>
    <mergeCell ref="BA670:BB670"/>
    <mergeCell ref="AR665:AR667"/>
    <mergeCell ref="AS665:AT665"/>
    <mergeCell ref="AX665:AY666"/>
    <mergeCell ref="C666:D666"/>
    <mergeCell ref="Q666:R666"/>
    <mergeCell ref="AE666:AF666"/>
    <mergeCell ref="AS666:AT666"/>
    <mergeCell ref="C667:D667"/>
    <mergeCell ref="Q667:R667"/>
    <mergeCell ref="AE667:AF667"/>
    <mergeCell ref="AS667:AT667"/>
    <mergeCell ref="B665:B667"/>
    <mergeCell ref="C665:D665"/>
    <mergeCell ref="H665:I666"/>
    <mergeCell ref="P665:P667"/>
    <mergeCell ref="Q665:R665"/>
    <mergeCell ref="V665:W666"/>
    <mergeCell ref="AD665:AD667"/>
    <mergeCell ref="AE665:AF665"/>
    <mergeCell ref="AJ665:AK666"/>
    <mergeCell ref="AX662:BB662"/>
    <mergeCell ref="B663:D664"/>
    <mergeCell ref="E663:F663"/>
    <mergeCell ref="H663:J664"/>
    <mergeCell ref="K663:L663"/>
    <mergeCell ref="P663:R664"/>
    <mergeCell ref="S663:T663"/>
    <mergeCell ref="V663:X664"/>
    <mergeCell ref="Y663:Z663"/>
    <mergeCell ref="AD663:AF664"/>
    <mergeCell ref="AG663:AH663"/>
    <mergeCell ref="AJ663:AL664"/>
    <mergeCell ref="AM663:AN663"/>
    <mergeCell ref="AR663:AT664"/>
    <mergeCell ref="B662:F662"/>
    <mergeCell ref="H662:L662"/>
    <mergeCell ref="P662:T662"/>
    <mergeCell ref="V662:Z662"/>
    <mergeCell ref="AD662:AH662"/>
    <mergeCell ref="BA663:BB663"/>
    <mergeCell ref="AU663:AV663"/>
    <mergeCell ref="AX663:AZ664"/>
    <mergeCell ref="E530:N530"/>
    <mergeCell ref="O530:X530"/>
    <mergeCell ref="Y530:AH530"/>
    <mergeCell ref="AI530:AR530"/>
    <mergeCell ref="E267:N267"/>
    <mergeCell ref="O267:X267"/>
    <mergeCell ref="Y267:AH267"/>
    <mergeCell ref="AI267:AR267"/>
    <mergeCell ref="AJ662:AN662"/>
    <mergeCell ref="AR662:AV662"/>
    <mergeCell ref="E138:N138"/>
    <mergeCell ref="O138:X138"/>
    <mergeCell ref="Y138:AH138"/>
    <mergeCell ref="AI138:AR138"/>
    <mergeCell ref="A1:A2"/>
    <mergeCell ref="B1:B2"/>
    <mergeCell ref="C1:C2"/>
    <mergeCell ref="D1:D2"/>
    <mergeCell ref="E398:N398"/>
    <mergeCell ref="O398:X398"/>
    <mergeCell ref="Y398:AH398"/>
    <mergeCell ref="AI398:AR398"/>
    <mergeCell ref="AY703:BC703"/>
    <mergeCell ref="B704:D705"/>
    <mergeCell ref="E704:F704"/>
    <mergeCell ref="I704:K705"/>
    <mergeCell ref="L704:M704"/>
    <mergeCell ref="Q704:S705"/>
    <mergeCell ref="T704:U704"/>
    <mergeCell ref="W704:Y705"/>
    <mergeCell ref="Z704:AA704"/>
    <mergeCell ref="AE704:AG705"/>
    <mergeCell ref="AH704:AI704"/>
    <mergeCell ref="AK704:AM705"/>
    <mergeCell ref="AN704:AO704"/>
    <mergeCell ref="AS704:AU705"/>
    <mergeCell ref="AV704:AW704"/>
    <mergeCell ref="AY704:BA705"/>
    <mergeCell ref="BB704:BC704"/>
    <mergeCell ref="AS703:AW703"/>
    <mergeCell ref="AK703:AO703"/>
    <mergeCell ref="AE703:AI703"/>
    <mergeCell ref="W703:AA703"/>
    <mergeCell ref="Q703:U703"/>
    <mergeCell ref="AC743:AP743"/>
    <mergeCell ref="AQ743:BD743"/>
    <mergeCell ref="Q706:Q708"/>
    <mergeCell ref="W706:X707"/>
    <mergeCell ref="AE706:AE708"/>
    <mergeCell ref="AK706:AL707"/>
    <mergeCell ref="AS706:AS708"/>
    <mergeCell ref="AY706:AZ707"/>
    <mergeCell ref="C708:D708"/>
    <mergeCell ref="R708:S708"/>
    <mergeCell ref="AF708:AG708"/>
    <mergeCell ref="AT708:AU708"/>
    <mergeCell ref="AT706:AU706"/>
    <mergeCell ref="AF706:AG706"/>
    <mergeCell ref="R706:S706"/>
    <mergeCell ref="C706:D706"/>
    <mergeCell ref="Q710:U710"/>
    <mergeCell ref="W710:AA710"/>
    <mergeCell ref="AE710:AI710"/>
    <mergeCell ref="AK710:AO710"/>
    <mergeCell ref="AS710:AW710"/>
    <mergeCell ref="AY710:BC710"/>
    <mergeCell ref="B711:D712"/>
    <mergeCell ref="E711:F711"/>
    <mergeCell ref="I711:K712"/>
    <mergeCell ref="L711:M711"/>
    <mergeCell ref="Q711:S712"/>
    <mergeCell ref="T711:U711"/>
    <mergeCell ref="W711:Y712"/>
    <mergeCell ref="Z711:AA711"/>
    <mergeCell ref="AE711:AG712"/>
    <mergeCell ref="AH711:AI711"/>
    <mergeCell ref="AK711:AM712"/>
    <mergeCell ref="AN711:AO711"/>
    <mergeCell ref="AS711:AU712"/>
    <mergeCell ref="AV711:AW711"/>
    <mergeCell ref="AY711:BA712"/>
    <mergeCell ref="BB711:BC711"/>
    <mergeCell ref="Q713:R714"/>
    <mergeCell ref="W713:X714"/>
    <mergeCell ref="AE713:AF714"/>
    <mergeCell ref="AK713:AL714"/>
    <mergeCell ref="AS713:AT714"/>
    <mergeCell ref="AY713:AZ714"/>
    <mergeCell ref="Q716:U716"/>
    <mergeCell ref="W716:AA716"/>
    <mergeCell ref="AE716:AI716"/>
    <mergeCell ref="AK716:AO716"/>
    <mergeCell ref="AS716:AW716"/>
    <mergeCell ref="AY716:BC716"/>
    <mergeCell ref="AH717:AI717"/>
    <mergeCell ref="AK717:AM718"/>
    <mergeCell ref="AN717:AO717"/>
    <mergeCell ref="AS717:AU718"/>
    <mergeCell ref="AV717:AW717"/>
    <mergeCell ref="AY717:BA718"/>
    <mergeCell ref="BB717:BC717"/>
    <mergeCell ref="Q719:R720"/>
    <mergeCell ref="W719:X720"/>
    <mergeCell ref="AE719:AF720"/>
    <mergeCell ref="AK719:AL720"/>
    <mergeCell ref="AS719:AT720"/>
    <mergeCell ref="AY719:AZ720"/>
    <mergeCell ref="Q717:S718"/>
    <mergeCell ref="T717:U717"/>
    <mergeCell ref="W717:Y718"/>
    <mergeCell ref="Z717:AA717"/>
    <mergeCell ref="Q728:U728"/>
    <mergeCell ref="W728:AA728"/>
    <mergeCell ref="AE728:AI728"/>
    <mergeCell ref="AK728:AO728"/>
    <mergeCell ref="AS728:AW728"/>
    <mergeCell ref="AY728:BC728"/>
    <mergeCell ref="Q722:U722"/>
    <mergeCell ref="W722:AA722"/>
    <mergeCell ref="AE722:AI722"/>
    <mergeCell ref="AK722:AO722"/>
    <mergeCell ref="AS722:AW722"/>
    <mergeCell ref="AY722:BC722"/>
    <mergeCell ref="Q723:S724"/>
    <mergeCell ref="T723:U723"/>
    <mergeCell ref="W723:Y724"/>
    <mergeCell ref="Z723:AA723"/>
    <mergeCell ref="BB723:BC723"/>
    <mergeCell ref="AH729:AI729"/>
    <mergeCell ref="AK729:AM730"/>
    <mergeCell ref="AN729:AO729"/>
    <mergeCell ref="AS729:AU730"/>
    <mergeCell ref="AV729:AW729"/>
    <mergeCell ref="BB729:BC729"/>
    <mergeCell ref="Q731:R732"/>
    <mergeCell ref="W731:X732"/>
    <mergeCell ref="AE731:AF732"/>
    <mergeCell ref="AK731:AL732"/>
    <mergeCell ref="AS731:AT732"/>
    <mergeCell ref="AY731:AZ732"/>
    <mergeCell ref="Q729:S730"/>
    <mergeCell ref="T729:U729"/>
    <mergeCell ref="W729:Y730"/>
    <mergeCell ref="Z729:AA729"/>
    <mergeCell ref="AE729:AG730"/>
    <mergeCell ref="Q737:R738"/>
    <mergeCell ref="AE737:AF738"/>
    <mergeCell ref="AS737:AT738"/>
    <mergeCell ref="Q734:U734"/>
    <mergeCell ref="AE734:AI734"/>
    <mergeCell ref="AS734:AW734"/>
    <mergeCell ref="B735:D736"/>
    <mergeCell ref="E735:F735"/>
    <mergeCell ref="Q735:S736"/>
    <mergeCell ref="T735:U735"/>
    <mergeCell ref="AE735:AG736"/>
    <mergeCell ref="AH735:AI735"/>
    <mergeCell ref="AS735:AU736"/>
    <mergeCell ref="AV735:AW735"/>
    <mergeCell ref="AE789:AK789"/>
    <mergeCell ref="AE796:AK796"/>
    <mergeCell ref="AE803:AK803"/>
    <mergeCell ref="AS789:AY789"/>
    <mergeCell ref="AS796:AY796"/>
    <mergeCell ref="AS803:AY803"/>
    <mergeCell ref="AT707:AU707"/>
    <mergeCell ref="AF707:AG707"/>
    <mergeCell ref="R707:S707"/>
    <mergeCell ref="AY729:BA730"/>
    <mergeCell ref="Q725:R726"/>
    <mergeCell ref="W725:X726"/>
    <mergeCell ref="AE725:AF726"/>
    <mergeCell ref="AK725:AL726"/>
    <mergeCell ref="AS725:AT726"/>
    <mergeCell ref="AY725:AZ726"/>
    <mergeCell ref="AE723:AG724"/>
    <mergeCell ref="AH723:AI723"/>
    <mergeCell ref="AK723:AM724"/>
    <mergeCell ref="AN723:AO723"/>
    <mergeCell ref="AS723:AU724"/>
    <mergeCell ref="AV723:AW723"/>
    <mergeCell ref="AY723:BA724"/>
    <mergeCell ref="AE717:AG718"/>
    <mergeCell ref="B829:L829"/>
    <mergeCell ref="B830:L830"/>
    <mergeCell ref="B847:L848"/>
    <mergeCell ref="B789:I789"/>
    <mergeCell ref="B796:I796"/>
    <mergeCell ref="B803:I803"/>
    <mergeCell ref="O789:V789"/>
    <mergeCell ref="O796:V796"/>
    <mergeCell ref="O803:V803"/>
    <mergeCell ref="B737:C739"/>
    <mergeCell ref="I731:J733"/>
    <mergeCell ref="B731:C733"/>
    <mergeCell ref="I728:N728"/>
    <mergeCell ref="I722:N722"/>
    <mergeCell ref="I716:N716"/>
    <mergeCell ref="I710:N710"/>
    <mergeCell ref="B820:L820"/>
    <mergeCell ref="B821:L821"/>
    <mergeCell ref="B729:D730"/>
    <mergeCell ref="E729:F729"/>
    <mergeCell ref="I729:K730"/>
    <mergeCell ref="L729:M729"/>
    <mergeCell ref="B723:D724"/>
    <mergeCell ref="E723:F723"/>
    <mergeCell ref="I723:K724"/>
    <mergeCell ref="L723:M723"/>
    <mergeCell ref="B717:D718"/>
    <mergeCell ref="E717:F717"/>
    <mergeCell ref="I717:K718"/>
    <mergeCell ref="L717:M717"/>
    <mergeCell ref="A743:M743"/>
    <mergeCell ref="N743:AB743"/>
    <mergeCell ref="I703:N703"/>
    <mergeCell ref="B703:G703"/>
    <mergeCell ref="B710:G710"/>
    <mergeCell ref="B716:G716"/>
    <mergeCell ref="B722:G722"/>
    <mergeCell ref="B728:G728"/>
    <mergeCell ref="B734:G734"/>
    <mergeCell ref="B706:B709"/>
    <mergeCell ref="I706:J708"/>
    <mergeCell ref="I713:J715"/>
    <mergeCell ref="B713:C715"/>
    <mergeCell ref="B719:C721"/>
    <mergeCell ref="I719:J721"/>
    <mergeCell ref="B725:C727"/>
    <mergeCell ref="I725:J727"/>
    <mergeCell ref="C707:D707"/>
  </mergeCells>
  <pageMargins left="0.70866141732283472" right="0.70866141732283472" top="0.15" bottom="0.19" header="0.12" footer="0.14000000000000001"/>
  <pageSetup paperSize="1000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519"/>
  <sheetViews>
    <sheetView workbookViewId="0">
      <selection activeCell="U404" sqref="U404"/>
    </sheetView>
  </sheetViews>
  <sheetFormatPr defaultRowHeight="15" x14ac:dyDescent="0.25"/>
  <sheetData>
    <row r="2" spans="2:20" x14ac:dyDescent="0.25">
      <c r="B2">
        <v>1</v>
      </c>
      <c r="D2">
        <v>1</v>
      </c>
      <c r="F2">
        <v>1</v>
      </c>
      <c r="H2">
        <v>1</v>
      </c>
      <c r="J2">
        <v>1</v>
      </c>
      <c r="L2">
        <v>1</v>
      </c>
      <c r="N2">
        <v>1</v>
      </c>
      <c r="P2">
        <v>1</v>
      </c>
      <c r="R2">
        <v>1</v>
      </c>
      <c r="T2">
        <v>1</v>
      </c>
    </row>
    <row r="3" spans="2:20" x14ac:dyDescent="0.25">
      <c r="B3">
        <v>2</v>
      </c>
      <c r="D3">
        <v>0.81919642857142849</v>
      </c>
      <c r="F3">
        <v>0.54815762129326184</v>
      </c>
      <c r="H3">
        <v>0.4167740895907186</v>
      </c>
      <c r="J3">
        <v>0.98177157504984325</v>
      </c>
      <c r="L3">
        <v>1</v>
      </c>
      <c r="N3">
        <v>0.98651921214078131</v>
      </c>
      <c r="P3">
        <v>0.73680700291788248</v>
      </c>
      <c r="R3">
        <v>0.26666666666666666</v>
      </c>
      <c r="T3" s="34">
        <v>0.70263975155279501</v>
      </c>
    </row>
    <row r="4" spans="2:20" x14ac:dyDescent="0.25">
      <c r="B4">
        <v>3</v>
      </c>
      <c r="D4">
        <v>0.70401785714285714</v>
      </c>
      <c r="F4">
        <v>6.6821197346335209E-2</v>
      </c>
      <c r="H4">
        <v>0.31509829197550754</v>
      </c>
      <c r="J4">
        <v>0.91028197094844765</v>
      </c>
      <c r="L4">
        <v>1</v>
      </c>
      <c r="N4">
        <v>0.98474329996771071</v>
      </c>
      <c r="P4" s="34">
        <v>0.70529387244685282</v>
      </c>
      <c r="R4">
        <v>0.17726692209450831</v>
      </c>
      <c r="T4">
        <v>0.51940993788819878</v>
      </c>
    </row>
    <row r="5" spans="2:20" x14ac:dyDescent="0.25">
      <c r="B5">
        <v>4</v>
      </c>
      <c r="D5">
        <v>0.56830357142857135</v>
      </c>
      <c r="F5">
        <v>6.5382463432179669E-2</v>
      </c>
      <c r="H5">
        <v>0.31042539477924586</v>
      </c>
      <c r="J5">
        <v>0.90942751352890905</v>
      </c>
      <c r="L5">
        <v>1</v>
      </c>
      <c r="N5">
        <v>0.98377462060058107</v>
      </c>
      <c r="P5">
        <v>0.64210087536473526</v>
      </c>
      <c r="R5">
        <v>7.22860791826309E-2</v>
      </c>
      <c r="T5">
        <v>0.48835403726708071</v>
      </c>
    </row>
    <row r="6" spans="2:20" x14ac:dyDescent="0.25">
      <c r="B6">
        <v>5</v>
      </c>
      <c r="D6">
        <v>0.45357142857142857</v>
      </c>
      <c r="F6">
        <v>5.6670130285348889E-2</v>
      </c>
      <c r="H6">
        <v>0.28085723493393489</v>
      </c>
      <c r="J6">
        <v>0.85616633437767009</v>
      </c>
      <c r="L6">
        <v>1</v>
      </c>
      <c r="N6">
        <v>0.98078785921859857</v>
      </c>
      <c r="P6">
        <v>0.61050437682367653</v>
      </c>
      <c r="R6">
        <v>5.8748403575989781E-2</v>
      </c>
      <c r="T6">
        <v>0.42779503105590067</v>
      </c>
    </row>
    <row r="7" spans="2:20" x14ac:dyDescent="0.25">
      <c r="B7">
        <v>6</v>
      </c>
      <c r="D7">
        <v>0.29151785714285711</v>
      </c>
      <c r="F7">
        <v>5.4831748061705689E-2</v>
      </c>
      <c r="H7">
        <v>0.25660650982919753</v>
      </c>
      <c r="J7">
        <v>0.83565935630874388</v>
      </c>
      <c r="L7">
        <v>1</v>
      </c>
      <c r="N7">
        <v>0.97650952534711</v>
      </c>
      <c r="P7">
        <v>0.58949562317632342</v>
      </c>
      <c r="R7">
        <v>4.4444444444444439E-2</v>
      </c>
      <c r="T7">
        <v>0.41226708074534163</v>
      </c>
    </row>
    <row r="8" spans="2:20" x14ac:dyDescent="0.25">
      <c r="B8">
        <v>7</v>
      </c>
      <c r="D8">
        <v>0.24330357142857142</v>
      </c>
      <c r="F8">
        <v>4.6598992886260085E-2</v>
      </c>
      <c r="H8">
        <v>0.22083467611988397</v>
      </c>
      <c r="J8">
        <v>0.8068926231842779</v>
      </c>
      <c r="L8">
        <v>1</v>
      </c>
      <c r="N8">
        <v>0.97570229254116891</v>
      </c>
      <c r="P8">
        <v>0.5578991246352647</v>
      </c>
      <c r="R8">
        <v>4.1890166028097066E-2</v>
      </c>
      <c r="T8">
        <v>0.41226708074534163</v>
      </c>
    </row>
    <row r="9" spans="2:20" x14ac:dyDescent="0.25">
      <c r="B9">
        <v>8</v>
      </c>
      <c r="D9">
        <v>0.24241071428571428</v>
      </c>
      <c r="F9">
        <v>4.1163775877228033E-2</v>
      </c>
      <c r="H9">
        <v>0.2189010634869481</v>
      </c>
      <c r="J9">
        <v>0.78011962403873525</v>
      </c>
      <c r="L9">
        <v>1</v>
      </c>
      <c r="N9">
        <v>0.97554084597998059</v>
      </c>
      <c r="P9">
        <v>0.4421008753647353</v>
      </c>
      <c r="R9">
        <v>4.1379310344827586E-2</v>
      </c>
      <c r="T9">
        <v>0.33152173913043481</v>
      </c>
    </row>
    <row r="10" spans="2:20" x14ac:dyDescent="0.25">
      <c r="B10">
        <v>9</v>
      </c>
      <c r="D10">
        <v>0.19062500000000002</v>
      </c>
      <c r="F10">
        <v>4.1083846215330504E-2</v>
      </c>
      <c r="H10">
        <v>0.2084273283918788</v>
      </c>
      <c r="J10">
        <v>0.70919965821703213</v>
      </c>
      <c r="L10">
        <v>1</v>
      </c>
      <c r="N10">
        <v>0.97376493380690976</v>
      </c>
      <c r="P10">
        <v>0.4</v>
      </c>
      <c r="R10">
        <v>3.9335887611749679E-2</v>
      </c>
      <c r="T10">
        <v>0.2787267080745342</v>
      </c>
    </row>
    <row r="11" spans="2:20" s="34" customFormat="1" x14ac:dyDescent="0.25">
      <c r="B11" s="34">
        <v>10</v>
      </c>
      <c r="D11" s="34">
        <v>0.17991071428571428</v>
      </c>
      <c r="F11" s="34">
        <v>3.98849012868676E-2</v>
      </c>
      <c r="H11" s="34">
        <v>0.17918143731872399</v>
      </c>
      <c r="J11" s="34">
        <v>0.69097123326687548</v>
      </c>
      <c r="L11">
        <v>1</v>
      </c>
      <c r="N11">
        <v>0.96520826606393295</v>
      </c>
      <c r="P11">
        <v>0.38949562317632347</v>
      </c>
      <c r="R11">
        <v>3.8314176245210725E-2</v>
      </c>
      <c r="T11">
        <v>0.23680124223602483</v>
      </c>
    </row>
    <row r="12" spans="2:20" x14ac:dyDescent="0.25">
      <c r="D12">
        <v>0.17276785714285714</v>
      </c>
      <c r="F12">
        <v>3.9804971624970022E-2</v>
      </c>
      <c r="H12">
        <v>0.16258459555269095</v>
      </c>
      <c r="J12">
        <v>0.69097123326687504</v>
      </c>
      <c r="L12">
        <v>1</v>
      </c>
      <c r="N12">
        <v>0.96464320309977392</v>
      </c>
      <c r="P12">
        <v>0.37890787828261779</v>
      </c>
      <c r="R12">
        <v>3.6781609195402298E-2</v>
      </c>
      <c r="T12">
        <v>0.22903726708074501</v>
      </c>
    </row>
    <row r="13" spans="2:20" x14ac:dyDescent="0.25">
      <c r="D13">
        <v>0.16428571428571428</v>
      </c>
      <c r="F13">
        <v>3.6687714810966346E-2</v>
      </c>
      <c r="H13">
        <v>0.15178859168546568</v>
      </c>
      <c r="J13">
        <v>0.68271147821133571</v>
      </c>
      <c r="L13">
        <v>1</v>
      </c>
      <c r="N13">
        <v>0.96351307717145596</v>
      </c>
      <c r="P13">
        <v>0.33680700291788246</v>
      </c>
      <c r="R13">
        <v>3.3716475095785438E-2</v>
      </c>
      <c r="T13">
        <v>0.20574534161490682</v>
      </c>
    </row>
    <row r="14" spans="2:20" x14ac:dyDescent="0.25">
      <c r="D14">
        <v>0.16205357142857141</v>
      </c>
      <c r="F14">
        <v>3.3250739349372546E-2</v>
      </c>
      <c r="H14">
        <v>0.14606832097969705</v>
      </c>
      <c r="J14">
        <v>0.65850185132440897</v>
      </c>
      <c r="L14">
        <v>1</v>
      </c>
      <c r="N14">
        <v>0.96189861155957368</v>
      </c>
      <c r="P14">
        <v>0.30529387244685285</v>
      </c>
      <c r="R14">
        <v>3.2183908045977011E-2</v>
      </c>
      <c r="T14">
        <v>0.19875776397515529</v>
      </c>
    </row>
    <row r="15" spans="2:20" x14ac:dyDescent="0.25">
      <c r="D15">
        <v>0.13526785714285713</v>
      </c>
      <c r="F15">
        <v>2.5097913835824472E-2</v>
      </c>
      <c r="H15">
        <v>0.14429584273283919</v>
      </c>
      <c r="J15">
        <v>0.62062090572486472</v>
      </c>
      <c r="L15">
        <v>1</v>
      </c>
      <c r="N15">
        <v>0.96189861155957368</v>
      </c>
      <c r="P15">
        <v>0.29470612755314712</v>
      </c>
      <c r="R15">
        <v>2.9629629629629627E-2</v>
      </c>
      <c r="T15">
        <v>0.19099378881987578</v>
      </c>
    </row>
    <row r="16" spans="2:20" x14ac:dyDescent="0.25">
      <c r="D16">
        <v>0.13303571428571428</v>
      </c>
      <c r="F16">
        <v>2.485812485013188E-2</v>
      </c>
      <c r="H16">
        <v>0.12568482114083143</v>
      </c>
      <c r="J16">
        <v>0.61634861862717172</v>
      </c>
      <c r="L16">
        <v>1</v>
      </c>
      <c r="N16">
        <v>0.96133354859541464</v>
      </c>
      <c r="P16">
        <v>0.28420175072947057</v>
      </c>
      <c r="R16">
        <v>2.9118773946360154E-2</v>
      </c>
      <c r="T16">
        <v>0.17546583850931677</v>
      </c>
    </row>
    <row r="17" spans="4:20" x14ac:dyDescent="0.25">
      <c r="D17">
        <v>0.12008928571428572</v>
      </c>
      <c r="F17">
        <v>2.1581008712333146E-2</v>
      </c>
      <c r="H17">
        <v>0.11569448920399612</v>
      </c>
      <c r="J17">
        <v>0.61577898034747935</v>
      </c>
      <c r="L17">
        <v>1</v>
      </c>
      <c r="N17">
        <v>0.96133354859541464</v>
      </c>
      <c r="P17">
        <v>0.27369737390579407</v>
      </c>
      <c r="R17">
        <v>2.7075351213282247E-2</v>
      </c>
      <c r="T17">
        <v>0.16770186335403728</v>
      </c>
    </row>
    <row r="18" spans="4:20" x14ac:dyDescent="0.25">
      <c r="D18">
        <v>0.10446428571428572</v>
      </c>
      <c r="F18">
        <v>2.0781712093357843E-2</v>
      </c>
      <c r="H18">
        <v>0.11174669674508539</v>
      </c>
      <c r="J18">
        <v>0.61492452292794075</v>
      </c>
      <c r="L18">
        <v>1</v>
      </c>
      <c r="N18">
        <v>0.95955763642234415</v>
      </c>
      <c r="P18">
        <v>0.25260525218841184</v>
      </c>
      <c r="R18">
        <v>2.6053639846743297E-2</v>
      </c>
      <c r="T18">
        <v>0.15295031055900621</v>
      </c>
    </row>
    <row r="19" spans="4:20" x14ac:dyDescent="0.25">
      <c r="D19">
        <v>0.10312499999999999</v>
      </c>
      <c r="F19">
        <v>1.7264806969866518E-2</v>
      </c>
      <c r="H19">
        <v>0.11077989042861747</v>
      </c>
      <c r="J19">
        <v>0.60210766163486185</v>
      </c>
      <c r="L19">
        <v>1</v>
      </c>
      <c r="N19">
        <v>0.95640942847917321</v>
      </c>
      <c r="P19">
        <v>0.23159649854105877</v>
      </c>
      <c r="R19">
        <v>2.528735632183908E-2</v>
      </c>
      <c r="T19">
        <v>0.15295031055900621</v>
      </c>
    </row>
    <row r="20" spans="4:20" x14ac:dyDescent="0.25">
      <c r="D20">
        <v>9.7321428571428573E-2</v>
      </c>
      <c r="F20">
        <v>1.5426424746223324E-2</v>
      </c>
      <c r="H20">
        <v>0.10771833709313568</v>
      </c>
      <c r="J20">
        <v>0.59982910851609228</v>
      </c>
      <c r="L20">
        <v>1</v>
      </c>
      <c r="N20">
        <v>0.95616725863739105</v>
      </c>
      <c r="P20">
        <v>0.22109212171738224</v>
      </c>
      <c r="R20">
        <v>2.4265644955300127E-2</v>
      </c>
      <c r="T20">
        <v>0.1374223602484472</v>
      </c>
    </row>
    <row r="21" spans="4:20" x14ac:dyDescent="0.25">
      <c r="D21">
        <v>9.2410714285714277E-2</v>
      </c>
      <c r="F21">
        <v>1.3827831508272718E-2</v>
      </c>
      <c r="H21">
        <v>0.10675153077666774</v>
      </c>
      <c r="J21">
        <v>0.59128453432070638</v>
      </c>
      <c r="L21">
        <v>1</v>
      </c>
      <c r="N21">
        <v>0.95552147239263807</v>
      </c>
      <c r="P21">
        <v>0.21050437682367654</v>
      </c>
      <c r="R21">
        <v>2.3499361430395913E-2</v>
      </c>
      <c r="T21">
        <v>0.1374223602484472</v>
      </c>
    </row>
    <row r="22" spans="4:20" x14ac:dyDescent="0.25">
      <c r="D22">
        <v>8.8392857142857148E-2</v>
      </c>
      <c r="F22">
        <v>1.3028534889297417E-2</v>
      </c>
      <c r="H22">
        <v>0.10175636480825007</v>
      </c>
      <c r="J22">
        <v>0.5710623753916263</v>
      </c>
      <c r="L22">
        <v>1</v>
      </c>
      <c r="N22">
        <v>0.95552147239263807</v>
      </c>
      <c r="P22">
        <v>0.21050437682367654</v>
      </c>
      <c r="R22">
        <v>2.1711366538952746E-2</v>
      </c>
      <c r="T22">
        <v>0.12965838509316771</v>
      </c>
    </row>
    <row r="23" spans="4:20" x14ac:dyDescent="0.25">
      <c r="D23">
        <v>7.6339285714285721E-2</v>
      </c>
      <c r="F23">
        <v>1.1909519622731995E-2</v>
      </c>
      <c r="H23">
        <v>9.1282629713180782E-2</v>
      </c>
      <c r="J23">
        <v>0.563372258615779</v>
      </c>
      <c r="L23">
        <v>1</v>
      </c>
      <c r="N23">
        <v>0.95536002583144952</v>
      </c>
      <c r="P23">
        <v>0.21050437682367654</v>
      </c>
      <c r="R23">
        <v>2.0434227330779056E-2</v>
      </c>
      <c r="T23">
        <v>0.11024844720496896</v>
      </c>
    </row>
    <row r="24" spans="4:20" x14ac:dyDescent="0.25">
      <c r="D24">
        <v>7.5892857142857151E-2</v>
      </c>
      <c r="F24">
        <v>1.1829589960834466E-2</v>
      </c>
      <c r="H24">
        <v>8.4595552690944237E-2</v>
      </c>
      <c r="J24">
        <v>0.55824551409854739</v>
      </c>
      <c r="L24">
        <v>1</v>
      </c>
      <c r="N24">
        <v>0.95414917662253795</v>
      </c>
      <c r="P24">
        <v>0.18949562317632346</v>
      </c>
      <c r="R24">
        <v>2.0434227330779056E-2</v>
      </c>
      <c r="T24">
        <v>0.10714285714285714</v>
      </c>
    </row>
    <row r="25" spans="4:20" x14ac:dyDescent="0.25">
      <c r="D25">
        <v>7.4553571428571427E-2</v>
      </c>
      <c r="F25">
        <v>1.1030293341859163E-2</v>
      </c>
      <c r="H25">
        <v>8.3870447953593288E-2</v>
      </c>
      <c r="J25">
        <v>0.53318142979208205</v>
      </c>
      <c r="L25">
        <v>1</v>
      </c>
      <c r="N25">
        <v>0.95390700678075546</v>
      </c>
      <c r="P25">
        <v>0.18949562317632346</v>
      </c>
      <c r="R25">
        <v>1.8390804597701149E-2</v>
      </c>
      <c r="T25">
        <v>9.9378881987577647E-2</v>
      </c>
    </row>
    <row r="26" spans="4:20" x14ac:dyDescent="0.25">
      <c r="D26">
        <v>6.8303571428571422E-2</v>
      </c>
      <c r="F26">
        <v>1.1030293341859163E-2</v>
      </c>
      <c r="H26">
        <v>8.3789880760554297E-2</v>
      </c>
      <c r="J26">
        <v>0.50099686698946166</v>
      </c>
      <c r="L26">
        <v>1</v>
      </c>
      <c r="N26">
        <v>0.95269615757184356</v>
      </c>
      <c r="P26">
        <v>0.17890787828261775</v>
      </c>
      <c r="R26">
        <v>1.8390804597701149E-2</v>
      </c>
      <c r="T26">
        <v>8.3850931677018639E-2</v>
      </c>
    </row>
    <row r="27" spans="4:20" x14ac:dyDescent="0.25">
      <c r="D27">
        <v>6.5178571428571433E-2</v>
      </c>
      <c r="F27">
        <v>1.1030293341859163E-2</v>
      </c>
      <c r="H27">
        <v>8.0728327425072507E-2</v>
      </c>
      <c r="J27">
        <v>0.47678724010253482</v>
      </c>
      <c r="L27">
        <v>1</v>
      </c>
      <c r="N27">
        <v>0.94607684856312546</v>
      </c>
      <c r="P27">
        <v>0.17890787828261775</v>
      </c>
      <c r="R27">
        <v>1.7369093231162196E-2</v>
      </c>
      <c r="T27">
        <v>8.3850931677018639E-2</v>
      </c>
    </row>
    <row r="28" spans="4:20" x14ac:dyDescent="0.25">
      <c r="D28">
        <v>6.5178571428571433E-2</v>
      </c>
      <c r="F28">
        <v>1.0550715370473982E-2</v>
      </c>
      <c r="H28">
        <v>7.8875281985175627E-2</v>
      </c>
      <c r="J28">
        <v>0.45542580461407001</v>
      </c>
      <c r="L28">
        <v>1</v>
      </c>
      <c r="N28">
        <v>0.94510816919599605</v>
      </c>
      <c r="P28">
        <v>0.17890787828261775</v>
      </c>
      <c r="R28">
        <v>1.7113665389527459E-2</v>
      </c>
      <c r="T28">
        <v>7.6086956521739135E-2</v>
      </c>
    </row>
    <row r="29" spans="4:20" x14ac:dyDescent="0.25">
      <c r="D29">
        <v>6.25E-2</v>
      </c>
      <c r="F29">
        <v>1.0071137399088801E-2</v>
      </c>
      <c r="H29">
        <v>7.3396712858524005E-2</v>
      </c>
      <c r="J29">
        <v>0.45143833665622329</v>
      </c>
      <c r="L29">
        <v>1</v>
      </c>
      <c r="N29">
        <v>0.9446238295124314</v>
      </c>
      <c r="P29">
        <v>0.17890787828261775</v>
      </c>
      <c r="R29">
        <v>1.4048531289910599E-2</v>
      </c>
      <c r="T29">
        <v>6.9099378881987583E-2</v>
      </c>
    </row>
    <row r="30" spans="4:20" x14ac:dyDescent="0.25">
      <c r="D30">
        <v>6.1607142857142853E-2</v>
      </c>
      <c r="F30">
        <v>9.9912077371912718E-3</v>
      </c>
      <c r="H30">
        <v>7.3316145665485014E-2</v>
      </c>
      <c r="J30">
        <v>0.43207063514668181</v>
      </c>
      <c r="L30">
        <v>1</v>
      </c>
      <c r="N30">
        <v>0.94131417500807213</v>
      </c>
      <c r="P30">
        <v>0.17890787828261775</v>
      </c>
      <c r="R30">
        <v>1.4048531289910599E-2</v>
      </c>
      <c r="T30">
        <v>6.9099378881987583E-2</v>
      </c>
    </row>
    <row r="31" spans="4:20" x14ac:dyDescent="0.25">
      <c r="D31">
        <v>4.9999999999999996E-2</v>
      </c>
      <c r="F31">
        <v>9.0320517944209085E-3</v>
      </c>
      <c r="H31">
        <v>7.1060264260393163E-2</v>
      </c>
      <c r="J31">
        <v>0.42181714611221877</v>
      </c>
      <c r="L31">
        <v>1</v>
      </c>
      <c r="N31">
        <v>0.94107200516628997</v>
      </c>
      <c r="P31">
        <v>0.17890787828261775</v>
      </c>
      <c r="R31">
        <v>1.2260536398467432E-2</v>
      </c>
      <c r="T31">
        <v>6.9099378881987583E-2</v>
      </c>
    </row>
    <row r="32" spans="4:20" x14ac:dyDescent="0.25">
      <c r="D32">
        <v>4.9107142857142856E-2</v>
      </c>
      <c r="F32">
        <v>8.9521221325233793E-3</v>
      </c>
      <c r="H32">
        <v>7.0012890750886236E-2</v>
      </c>
      <c r="J32">
        <v>0.40814582739960126</v>
      </c>
      <c r="L32">
        <v>1</v>
      </c>
      <c r="N32">
        <v>0.93961898611559558</v>
      </c>
      <c r="P32">
        <v>0.1578991246352647</v>
      </c>
      <c r="R32">
        <v>1.123882503192848E-2</v>
      </c>
      <c r="T32">
        <v>6.1335403726708079E-2</v>
      </c>
    </row>
    <row r="33" spans="4:20" x14ac:dyDescent="0.25">
      <c r="D33">
        <v>4.8660714285714286E-2</v>
      </c>
      <c r="F33">
        <v>8.4725441611381985E-3</v>
      </c>
      <c r="H33">
        <v>6.2600708991298742E-2</v>
      </c>
      <c r="J33">
        <v>0.40159498718313863</v>
      </c>
      <c r="L33">
        <v>0.93221954645795702</v>
      </c>
      <c r="N33">
        <v>0.93945753955440736</v>
      </c>
      <c r="P33">
        <v>0.1578991246352647</v>
      </c>
      <c r="R33">
        <v>1.123882503192848E-2</v>
      </c>
      <c r="T33">
        <v>5.3571428571428568E-2</v>
      </c>
    </row>
    <row r="34" spans="4:20" x14ac:dyDescent="0.25">
      <c r="D34">
        <v>4.6875E-2</v>
      </c>
      <c r="F34">
        <v>7.6732475421628955E-3</v>
      </c>
      <c r="H34">
        <v>6.0908797937479851E-2</v>
      </c>
      <c r="J34">
        <v>0.3808031899743663</v>
      </c>
      <c r="L34">
        <v>0.92986152919927745</v>
      </c>
      <c r="N34">
        <v>0.93889247659024833</v>
      </c>
      <c r="P34">
        <v>0.14739474781158818</v>
      </c>
      <c r="R34" s="34">
        <v>1.0217113665389528E-2</v>
      </c>
      <c r="T34">
        <v>5.3571428571428568E-2</v>
      </c>
    </row>
    <row r="35" spans="4:20" x14ac:dyDescent="0.25">
      <c r="D35">
        <v>4.6428571428571423E-2</v>
      </c>
      <c r="F35">
        <v>7.1936695707777148E-3</v>
      </c>
      <c r="H35">
        <v>5.5752497582984201E-2</v>
      </c>
      <c r="J35">
        <v>0.37567644545713469</v>
      </c>
      <c r="L35">
        <v>0.92986152919927745</v>
      </c>
      <c r="N35">
        <v>0.93784307394252509</v>
      </c>
      <c r="P35">
        <v>0.14739474781158818</v>
      </c>
      <c r="R35">
        <v>9.961685823754788E-3</v>
      </c>
      <c r="T35">
        <v>5.3571428571428568E-2</v>
      </c>
    </row>
    <row r="36" spans="4:20" x14ac:dyDescent="0.25">
      <c r="D36">
        <v>4.553571428571429E-2</v>
      </c>
      <c r="F36">
        <v>6.9538805850851244E-3</v>
      </c>
      <c r="H36">
        <v>5.3577183370931356E-2</v>
      </c>
      <c r="J36">
        <v>0.36115066932497858</v>
      </c>
      <c r="L36">
        <v>0.88139674894641773</v>
      </c>
      <c r="N36">
        <v>0.93776235066193081</v>
      </c>
      <c r="P36">
        <v>0.14739474781158818</v>
      </c>
      <c r="R36">
        <v>9.1954022988505746E-3</v>
      </c>
      <c r="T36">
        <v>4.5807453416149065E-2</v>
      </c>
    </row>
    <row r="37" spans="4:20" x14ac:dyDescent="0.25">
      <c r="D37">
        <v>4.3749999999999997E-2</v>
      </c>
      <c r="F37">
        <v>6.1545839661098231E-3</v>
      </c>
      <c r="H37">
        <v>4.7937479858201737E-2</v>
      </c>
      <c r="J37">
        <v>0.35801765878667047</v>
      </c>
      <c r="L37">
        <v>0.88139674894641773</v>
      </c>
      <c r="N37">
        <v>0.93727801097836605</v>
      </c>
      <c r="P37">
        <v>0.14431012922050854</v>
      </c>
      <c r="R37">
        <v>8.1736909323116228E-3</v>
      </c>
      <c r="T37">
        <v>4.5807453416149065E-2</v>
      </c>
    </row>
    <row r="38" spans="4:20" x14ac:dyDescent="0.25">
      <c r="D38">
        <v>3.6160714285714282E-2</v>
      </c>
      <c r="F38">
        <v>5.6750059947246424E-3</v>
      </c>
      <c r="H38">
        <v>4.6648404769577823E-2</v>
      </c>
      <c r="J38">
        <v>0.35687838222728563</v>
      </c>
      <c r="L38">
        <v>0.88139674894641773</v>
      </c>
      <c r="N38">
        <v>0.93566354536648344</v>
      </c>
      <c r="P38">
        <v>0.13680700291788245</v>
      </c>
      <c r="R38">
        <v>7.9182630906768827E-3</v>
      </c>
      <c r="T38">
        <v>4.5807453416149065E-2</v>
      </c>
    </row>
    <row r="39" spans="4:20" x14ac:dyDescent="0.25">
      <c r="D39">
        <v>3.3928571428571426E-2</v>
      </c>
      <c r="F39">
        <v>5.5151466709295813E-3</v>
      </c>
      <c r="H39">
        <v>3.9961327747341277E-2</v>
      </c>
      <c r="J39">
        <v>0.34520079749359156</v>
      </c>
      <c r="L39">
        <v>0.88139674894641773</v>
      </c>
      <c r="N39">
        <v>0.93542137552470128</v>
      </c>
      <c r="P39">
        <v>0.13680700291788245</v>
      </c>
      <c r="R39">
        <v>7.6628352490421452E-3</v>
      </c>
      <c r="T39">
        <v>4.5807453416149065E-2</v>
      </c>
    </row>
    <row r="40" spans="4:20" x14ac:dyDescent="0.25">
      <c r="D40">
        <v>3.3482142857142856E-2</v>
      </c>
      <c r="F40">
        <v>5.2753576852369909E-3</v>
      </c>
      <c r="H40">
        <v>3.6899774411859487E-2</v>
      </c>
      <c r="J40">
        <v>0.33238393620051265</v>
      </c>
      <c r="L40">
        <v>0.88139674894641773</v>
      </c>
      <c r="N40">
        <v>0.93388763319341295</v>
      </c>
      <c r="P40">
        <v>0.12630262609420592</v>
      </c>
      <c r="R40">
        <v>7.6628352490421452E-3</v>
      </c>
      <c r="T40">
        <v>3.8043478260869568E-2</v>
      </c>
    </row>
    <row r="41" spans="4:20" x14ac:dyDescent="0.25">
      <c r="D41">
        <v>3.2589285714285716E-2</v>
      </c>
      <c r="F41">
        <v>4.71585005195428E-3</v>
      </c>
      <c r="H41">
        <v>3.6094102481469541E-2</v>
      </c>
      <c r="J41">
        <v>0.32982056394189685</v>
      </c>
      <c r="L41">
        <v>0.88139674894641773</v>
      </c>
      <c r="N41">
        <v>0.93380690991281867</v>
      </c>
      <c r="P41">
        <v>0.12630262609420592</v>
      </c>
      <c r="R41">
        <v>7.4074074074074068E-3</v>
      </c>
      <c r="T41">
        <v>3.8043478260869568E-2</v>
      </c>
    </row>
    <row r="42" spans="4:20" x14ac:dyDescent="0.25">
      <c r="D42">
        <v>2.8571428571428571E-2</v>
      </c>
      <c r="F42">
        <v>4.635920390056749E-3</v>
      </c>
      <c r="H42">
        <v>3.1421205285207858E-2</v>
      </c>
      <c r="J42">
        <v>0.31985189404727993</v>
      </c>
      <c r="L42">
        <v>0.88139674894641773</v>
      </c>
      <c r="N42">
        <v>0.93372618663222473</v>
      </c>
      <c r="P42">
        <v>0.12630262609420592</v>
      </c>
      <c r="R42">
        <v>7.1519795657726684E-3</v>
      </c>
      <c r="T42">
        <v>3.6490683229813664E-2</v>
      </c>
    </row>
    <row r="43" spans="4:20" x14ac:dyDescent="0.25">
      <c r="D43">
        <v>2.6339285714285714E-2</v>
      </c>
      <c r="F43">
        <v>4.5559907281592198E-3</v>
      </c>
      <c r="H43">
        <v>3.1179503706090878E-2</v>
      </c>
      <c r="J43">
        <v>0.31899743662774138</v>
      </c>
      <c r="L43">
        <v>0.88139674894641773</v>
      </c>
      <c r="N43">
        <v>0.93235389086212461</v>
      </c>
      <c r="P43">
        <v>0.11579824927052938</v>
      </c>
      <c r="R43">
        <v>6.6411238825031926E-3</v>
      </c>
      <c r="T43">
        <v>3.027950310559006E-2</v>
      </c>
    </row>
    <row r="44" spans="4:20" x14ac:dyDescent="0.25">
      <c r="D44">
        <v>2.4553571428571428E-2</v>
      </c>
      <c r="F44">
        <v>4.3961314043641586E-3</v>
      </c>
      <c r="H44">
        <v>3.0534966161778924E-2</v>
      </c>
      <c r="J44">
        <v>0.31472514953004838</v>
      </c>
      <c r="L44">
        <v>0.88139674894641773</v>
      </c>
      <c r="N44">
        <v>0.93227316758153023</v>
      </c>
      <c r="P44">
        <v>0.11579824927052938</v>
      </c>
      <c r="R44">
        <v>6.6411238825031926E-3</v>
      </c>
      <c r="T44">
        <v>3.027950310559006E-2</v>
      </c>
    </row>
    <row r="45" spans="4:20" x14ac:dyDescent="0.25">
      <c r="D45">
        <v>2.4107142857142858E-2</v>
      </c>
      <c r="F45">
        <v>3.996483094876508E-3</v>
      </c>
      <c r="H45">
        <v>3.0132130196583951E-2</v>
      </c>
      <c r="J45">
        <v>0.30845912845343204</v>
      </c>
      <c r="L45">
        <v>0.88139674894641773</v>
      </c>
      <c r="N45">
        <v>0.93073942525024189</v>
      </c>
      <c r="P45">
        <v>0.11579824927052938</v>
      </c>
      <c r="R45">
        <v>6.3856960408684542E-3</v>
      </c>
      <c r="T45">
        <v>3.027950310559006E-2</v>
      </c>
    </row>
    <row r="46" spans="4:20" x14ac:dyDescent="0.25">
      <c r="D46">
        <v>2.2767857142857145E-2</v>
      </c>
      <c r="F46">
        <v>3.996483094876508E-3</v>
      </c>
      <c r="H46">
        <v>2.9165323880116018E-2</v>
      </c>
      <c r="J46">
        <v>0.30788949017373968</v>
      </c>
      <c r="L46">
        <v>0.88139674894641773</v>
      </c>
      <c r="N46">
        <v>0.93065870196964795</v>
      </c>
      <c r="P46">
        <v>0.11321383909962485</v>
      </c>
      <c r="R46">
        <v>5.8748403575989783E-3</v>
      </c>
      <c r="T46">
        <v>3.027950310559006E-2</v>
      </c>
    </row>
    <row r="47" spans="4:20" x14ac:dyDescent="0.25">
      <c r="D47">
        <v>2.2321428571428572E-2</v>
      </c>
      <c r="F47">
        <v>3.5968347853888574E-3</v>
      </c>
      <c r="H47">
        <v>2.6506606509829195E-2</v>
      </c>
      <c r="J47">
        <v>0.29906009683850754</v>
      </c>
      <c r="L47">
        <v>0.88139674894641773</v>
      </c>
      <c r="N47">
        <v>0.9277526638682595</v>
      </c>
      <c r="P47">
        <v>0.10529387244685286</v>
      </c>
      <c r="R47">
        <v>5.3639846743295016E-3</v>
      </c>
      <c r="T47">
        <v>3.027950310559006E-2</v>
      </c>
    </row>
    <row r="48" spans="4:20" x14ac:dyDescent="0.25">
      <c r="D48">
        <v>2.1428571428571425E-2</v>
      </c>
      <c r="F48">
        <v>3.5968347853888574E-3</v>
      </c>
      <c r="H48">
        <v>2.6345472123751205E-2</v>
      </c>
      <c r="J48">
        <v>0.29336371404158357</v>
      </c>
      <c r="L48">
        <v>0.88139674894641773</v>
      </c>
      <c r="N48">
        <v>0.9277526638682595</v>
      </c>
      <c r="P48">
        <v>0.10529387244685286</v>
      </c>
      <c r="R48">
        <v>5.3639846743295016E-3</v>
      </c>
      <c r="T48">
        <v>3.027950310559006E-2</v>
      </c>
    </row>
    <row r="49" spans="4:20" x14ac:dyDescent="0.25">
      <c r="D49">
        <v>2.1428571428571425E-2</v>
      </c>
      <c r="F49">
        <v>3.5169051234913277E-3</v>
      </c>
      <c r="H49">
        <v>2.6264904930712211E-2</v>
      </c>
      <c r="J49">
        <v>0.29080034178296776</v>
      </c>
      <c r="L49">
        <v>0.88139674894641773</v>
      </c>
      <c r="N49">
        <v>0.92549241201162391</v>
      </c>
      <c r="P49">
        <v>9.4706127553147154E-2</v>
      </c>
      <c r="R49">
        <v>5.3639846743295016E-3</v>
      </c>
      <c r="T49">
        <v>3.027950310559006E-2</v>
      </c>
    </row>
    <row r="50" spans="4:20" x14ac:dyDescent="0.25">
      <c r="D50">
        <v>2.0982142857142859E-2</v>
      </c>
      <c r="F50">
        <v>3.5169051234913277E-3</v>
      </c>
      <c r="H50">
        <v>2.602320335159523E-2</v>
      </c>
      <c r="J50">
        <v>0.2902307035032754</v>
      </c>
      <c r="L50">
        <v>0.88139674894641773</v>
      </c>
      <c r="N50">
        <v>0.92516951888924748</v>
      </c>
      <c r="P50">
        <v>9.4706127553147154E-2</v>
      </c>
      <c r="R50">
        <v>4.8531289910600257E-3</v>
      </c>
      <c r="T50">
        <v>2.6397515527950308E-2</v>
      </c>
    </row>
    <row r="51" spans="4:20" x14ac:dyDescent="0.25">
      <c r="D51">
        <v>1.8749999999999999E-2</v>
      </c>
      <c r="F51">
        <v>3.5169051234913277E-3</v>
      </c>
      <c r="H51">
        <v>2.4250725104737348E-2</v>
      </c>
      <c r="J51">
        <v>0.27485046995158074</v>
      </c>
      <c r="L51">
        <v>0.88139674894641773</v>
      </c>
      <c r="N51">
        <v>0.92508879560865354</v>
      </c>
      <c r="P51">
        <v>9.4706127553147154E-2</v>
      </c>
      <c r="R51">
        <v>4.8531289910600257E-3</v>
      </c>
      <c r="T51">
        <v>2.3291925465838512E-2</v>
      </c>
    </row>
    <row r="52" spans="4:20" x14ac:dyDescent="0.25">
      <c r="D52">
        <v>1.8749999999999999E-2</v>
      </c>
      <c r="F52">
        <v>3.4369754615937971E-3</v>
      </c>
      <c r="H52">
        <v>2.3122784402191426E-2</v>
      </c>
      <c r="J52">
        <v>0.27200227855311876</v>
      </c>
      <c r="L52">
        <v>0.88139674894641773</v>
      </c>
      <c r="N52">
        <v>0.92420083952211807</v>
      </c>
      <c r="P52">
        <v>9.4706127553147154E-2</v>
      </c>
      <c r="R52">
        <v>4.5977011494252873E-3</v>
      </c>
      <c r="T52">
        <v>2.3291925465838512E-2</v>
      </c>
    </row>
    <row r="53" spans="4:20" x14ac:dyDescent="0.25">
      <c r="D53">
        <v>1.7857142857142856E-2</v>
      </c>
      <c r="F53">
        <v>3.357045799696267E-3</v>
      </c>
      <c r="H53">
        <v>2.2961650016113437E-2</v>
      </c>
      <c r="J53">
        <v>0.26943890629450296</v>
      </c>
      <c r="L53">
        <v>0.88139674894641773</v>
      </c>
      <c r="N53">
        <v>0.9223442040684533</v>
      </c>
      <c r="P53">
        <v>8.7703209670696128E-2</v>
      </c>
      <c r="R53">
        <v>4.5977011494252873E-3</v>
      </c>
      <c r="T53">
        <v>2.3291925465838512E-2</v>
      </c>
    </row>
    <row r="54" spans="4:20" x14ac:dyDescent="0.25">
      <c r="D54">
        <v>1.7857142857142856E-2</v>
      </c>
      <c r="F54">
        <v>3.2771161377987373E-3</v>
      </c>
      <c r="H54">
        <v>2.1511440541411537E-2</v>
      </c>
      <c r="J54">
        <v>0.26060951295927082</v>
      </c>
      <c r="L54">
        <v>0.88139674894641773</v>
      </c>
      <c r="N54">
        <v>0.92153697126251211</v>
      </c>
      <c r="P54">
        <v>8.4201750729470615E-2</v>
      </c>
      <c r="R54">
        <v>4.5977011494252873E-3</v>
      </c>
      <c r="T54">
        <v>2.3291925465838512E-2</v>
      </c>
    </row>
    <row r="55" spans="4:20" x14ac:dyDescent="0.25">
      <c r="D55">
        <v>1.6964285714285713E-2</v>
      </c>
      <c r="F55">
        <v>3.0373271521061465E-3</v>
      </c>
      <c r="H55">
        <v>1.8933290364163712E-2</v>
      </c>
      <c r="J55">
        <v>0.25149530048419255</v>
      </c>
      <c r="L55">
        <v>0.88139674894641773</v>
      </c>
      <c r="N55">
        <v>0.91968033580884734</v>
      </c>
      <c r="P55">
        <v>8.4201750729470615E-2</v>
      </c>
      <c r="R55">
        <v>4.5977011494252873E-3</v>
      </c>
      <c r="T55">
        <v>2.3291925465838512E-2</v>
      </c>
    </row>
    <row r="56" spans="4:20" x14ac:dyDescent="0.25">
      <c r="D56">
        <v>1.6517857142857143E-2</v>
      </c>
      <c r="F56">
        <v>2.9573974902086164E-3</v>
      </c>
      <c r="H56">
        <v>1.3857557202707057E-2</v>
      </c>
      <c r="J56">
        <v>0.25007120478496153</v>
      </c>
      <c r="L56">
        <v>0.88139674894641773</v>
      </c>
      <c r="N56">
        <v>0.91951888924765879</v>
      </c>
      <c r="P56">
        <v>8.4201750729470615E-2</v>
      </c>
      <c r="R56">
        <v>4.3422733077905489E-3</v>
      </c>
      <c r="T56">
        <v>1.5527950310559006E-2</v>
      </c>
    </row>
    <row r="57" spans="4:20" x14ac:dyDescent="0.25">
      <c r="D57">
        <v>1.607142857142857E-2</v>
      </c>
      <c r="F57">
        <v>2.8774678283110858E-3</v>
      </c>
      <c r="H57">
        <v>8.8623912342893959E-3</v>
      </c>
      <c r="J57">
        <v>0.23583024779265166</v>
      </c>
      <c r="L57">
        <v>0.88139674894641773</v>
      </c>
      <c r="N57">
        <v>0.91661285114627067</v>
      </c>
      <c r="P57">
        <v>8.4201750729470615E-2</v>
      </c>
      <c r="R57">
        <v>4.3422733077905489E-3</v>
      </c>
      <c r="T57">
        <v>1.5527950310559006E-2</v>
      </c>
    </row>
    <row r="58" spans="4:20" x14ac:dyDescent="0.25">
      <c r="D58">
        <v>1.5625E-2</v>
      </c>
      <c r="F58">
        <v>2.7975381664135557E-3</v>
      </c>
      <c r="H58">
        <v>6.4453754431195616E-3</v>
      </c>
      <c r="J58">
        <v>0.22358302477926514</v>
      </c>
      <c r="L58">
        <v>0.88139674894641773</v>
      </c>
      <c r="N58">
        <v>0.91467549241201151</v>
      </c>
      <c r="P58">
        <v>8.4201750729470615E-2</v>
      </c>
      <c r="R58">
        <v>4.0868454661558114E-3</v>
      </c>
      <c r="T58">
        <v>1.5527950310559006E-2</v>
      </c>
    </row>
    <row r="59" spans="4:20" x14ac:dyDescent="0.25">
      <c r="D59">
        <v>1.4732142857142857E-2</v>
      </c>
      <c r="F59">
        <v>2.7176085045160256E-3</v>
      </c>
      <c r="H59">
        <v>5.0757331614566543E-3</v>
      </c>
      <c r="J59">
        <v>0.20393050412987751</v>
      </c>
      <c r="L59">
        <v>0.88139674894641773</v>
      </c>
      <c r="N59">
        <v>0.91338391992250567</v>
      </c>
      <c r="P59">
        <v>8.4201750729470615E-2</v>
      </c>
      <c r="R59">
        <v>3.3205619412515963E-3</v>
      </c>
      <c r="T59">
        <v>1.5527950310559006E-2</v>
      </c>
    </row>
    <row r="60" spans="4:20" x14ac:dyDescent="0.25">
      <c r="D60">
        <v>1.4285714285714285E-2</v>
      </c>
      <c r="F60">
        <v>2.7176085045160256E-3</v>
      </c>
      <c r="H60">
        <v>3.2226877215597808E-3</v>
      </c>
      <c r="J60">
        <v>0.20108231273141552</v>
      </c>
      <c r="L60">
        <v>0.88139674894641773</v>
      </c>
      <c r="N60">
        <v>0.90926703261220532</v>
      </c>
      <c r="P60">
        <v>7.7782409337223843E-2</v>
      </c>
      <c r="R60">
        <v>3.3205619412515963E-3</v>
      </c>
      <c r="T60">
        <v>1.5527950310559006E-2</v>
      </c>
    </row>
    <row r="61" spans="4:20" x14ac:dyDescent="0.25">
      <c r="D61">
        <v>1.3839285714285714E-2</v>
      </c>
      <c r="F61">
        <v>2.7176085045160256E-3</v>
      </c>
      <c r="H61">
        <v>2.5781501772478245E-3</v>
      </c>
      <c r="J61">
        <v>0.19908857875249217</v>
      </c>
      <c r="L61">
        <v>0.88139674894641773</v>
      </c>
      <c r="N61">
        <v>0.90813690668388736</v>
      </c>
      <c r="P61">
        <v>7.3697373905794089E-2</v>
      </c>
      <c r="R61">
        <v>3.0651340996168579E-3</v>
      </c>
      <c r="T61">
        <v>1.5527950310559006E-2</v>
      </c>
    </row>
    <row r="62" spans="4:20" x14ac:dyDescent="0.25">
      <c r="D62">
        <v>1.2946428571428571E-2</v>
      </c>
      <c r="F62">
        <v>2.6376788426184954E-3</v>
      </c>
      <c r="H62">
        <v>2.1753142120528521E-3</v>
      </c>
      <c r="J62">
        <v>0.18741099401879804</v>
      </c>
      <c r="L62">
        <v>0.88139674894641773</v>
      </c>
      <c r="N62">
        <v>0.90587665482725221</v>
      </c>
      <c r="P62">
        <v>7.3697373905794089E-2</v>
      </c>
      <c r="R62">
        <v>3.0651340996168579E-3</v>
      </c>
      <c r="T62">
        <v>1.5527950310559006E-2</v>
      </c>
    </row>
    <row r="63" spans="4:20" x14ac:dyDescent="0.25">
      <c r="D63">
        <v>1.1607142857142856E-2</v>
      </c>
      <c r="F63">
        <v>2.6376788426184954E-3</v>
      </c>
      <c r="H63">
        <v>2.0947470190138574E-3</v>
      </c>
      <c r="J63">
        <v>0.17886641982341211</v>
      </c>
      <c r="L63">
        <v>0.88139674894641773</v>
      </c>
      <c r="N63">
        <v>0.89683564740071031</v>
      </c>
      <c r="P63">
        <v>7.3697373905794089E-2</v>
      </c>
      <c r="R63">
        <v>3.0651340996168579E-3</v>
      </c>
      <c r="T63">
        <v>1.5527950310559006E-2</v>
      </c>
    </row>
    <row r="64" spans="4:20" x14ac:dyDescent="0.25">
      <c r="D64">
        <v>1.1607142857142856E-2</v>
      </c>
      <c r="F64">
        <v>2.5577491807209653E-3</v>
      </c>
      <c r="H64">
        <v>1.9336126329358681E-3</v>
      </c>
      <c r="J64">
        <v>0.17772714326402733</v>
      </c>
      <c r="L64">
        <v>0.88139674894641773</v>
      </c>
      <c r="N64">
        <v>0.89231514368743947</v>
      </c>
      <c r="P64">
        <v>7.3697373905794089E-2</v>
      </c>
      <c r="R64">
        <v>3.0651340996168579E-3</v>
      </c>
      <c r="T64">
        <v>1.5527950310559006E-2</v>
      </c>
    </row>
    <row r="65" spans="4:20" x14ac:dyDescent="0.25">
      <c r="D65">
        <v>1.1160714285714286E-2</v>
      </c>
      <c r="F65">
        <v>2.5577491807209653E-3</v>
      </c>
      <c r="H65">
        <v>1.6113438607798904E-3</v>
      </c>
      <c r="J65">
        <v>0.17544859014525777</v>
      </c>
      <c r="L65">
        <v>0.88139674894641773</v>
      </c>
      <c r="N65">
        <v>0.89191152728446876</v>
      </c>
      <c r="P65">
        <v>7.3697373905794089E-2</v>
      </c>
      <c r="R65">
        <v>2.80970625798212E-3</v>
      </c>
      <c r="T65">
        <v>1.5527950310559006E-2</v>
      </c>
    </row>
    <row r="66" spans="4:20" x14ac:dyDescent="0.25">
      <c r="D66">
        <v>1.1160714285714286E-2</v>
      </c>
      <c r="F66">
        <v>2.4778195188234352E-3</v>
      </c>
      <c r="H66">
        <v>1.5307766677408957E-3</v>
      </c>
      <c r="J66">
        <v>0.17288521788664196</v>
      </c>
      <c r="L66">
        <v>0.88139674894641773</v>
      </c>
      <c r="N66">
        <v>0.88529221827575066</v>
      </c>
      <c r="P66">
        <v>7.3697373905794089E-2</v>
      </c>
      <c r="R66">
        <v>2.80970625798212E-3</v>
      </c>
      <c r="T66">
        <v>1.5527950310559006E-2</v>
      </c>
    </row>
    <row r="67" spans="4:20" x14ac:dyDescent="0.25">
      <c r="D67">
        <v>1.0267857142857143E-2</v>
      </c>
      <c r="F67">
        <v>2.4778195188234352E-3</v>
      </c>
      <c r="H67">
        <v>9.6680631646793407E-4</v>
      </c>
      <c r="J67">
        <v>0.17146112218741097</v>
      </c>
      <c r="L67">
        <v>0.88139674894641773</v>
      </c>
      <c r="N67">
        <v>0.88222473361317388</v>
      </c>
      <c r="P67">
        <v>7.3697373905794089E-2</v>
      </c>
      <c r="R67">
        <v>2.554278416347382E-3</v>
      </c>
      <c r="T67">
        <v>1.5527950310559006E-2</v>
      </c>
    </row>
    <row r="68" spans="4:20" x14ac:dyDescent="0.25">
      <c r="D68">
        <v>9.8214285714285712E-3</v>
      </c>
      <c r="F68">
        <v>2.3978898569259051E-3</v>
      </c>
      <c r="H68">
        <v>9.6680631646793407E-4</v>
      </c>
      <c r="J68">
        <v>0.16718883508971802</v>
      </c>
      <c r="L68">
        <v>0.88139674894641773</v>
      </c>
      <c r="N68">
        <v>0.87786567646109137</v>
      </c>
      <c r="P68">
        <v>7.3697373905794089E-2</v>
      </c>
      <c r="R68">
        <v>2.554278416347382E-3</v>
      </c>
      <c r="T68">
        <v>7.763975155279503E-3</v>
      </c>
    </row>
    <row r="69" spans="4:20" x14ac:dyDescent="0.25">
      <c r="D69">
        <v>9.8214285714285712E-3</v>
      </c>
      <c r="F69">
        <v>2.3978898569259051E-3</v>
      </c>
      <c r="H69">
        <v>9.6680631646793407E-4</v>
      </c>
      <c r="J69">
        <v>0.15665052691540871</v>
      </c>
      <c r="L69">
        <v>0.88139674894641773</v>
      </c>
      <c r="N69">
        <v>0.87544397804326757</v>
      </c>
      <c r="P69">
        <v>6.319299708211755E-2</v>
      </c>
      <c r="R69">
        <v>2.554278416347382E-3</v>
      </c>
      <c r="T69">
        <v>7.763975155279503E-3</v>
      </c>
    </row>
    <row r="70" spans="4:20" x14ac:dyDescent="0.25">
      <c r="D70">
        <v>8.4821428571428565E-3</v>
      </c>
      <c r="F70">
        <v>2.3179601950283745E-3</v>
      </c>
      <c r="H70">
        <v>9.6680631646793407E-4</v>
      </c>
      <c r="J70">
        <v>0.14753631444033039</v>
      </c>
      <c r="L70">
        <v>0.88139674894641773</v>
      </c>
      <c r="N70">
        <v>0.87221504681950268</v>
      </c>
      <c r="P70">
        <v>6.319299708211755E-2</v>
      </c>
      <c r="R70">
        <v>2.554278416347382E-3</v>
      </c>
      <c r="T70">
        <v>7.763975155279503E-3</v>
      </c>
    </row>
    <row r="71" spans="4:20" x14ac:dyDescent="0.25">
      <c r="D71">
        <v>8.0357142857142849E-3</v>
      </c>
      <c r="F71">
        <v>2.2380305331308448E-3</v>
      </c>
      <c r="H71">
        <v>4.8340315823396703E-4</v>
      </c>
      <c r="J71">
        <v>0.13813728282540585</v>
      </c>
      <c r="L71">
        <v>0.88139674894641773</v>
      </c>
      <c r="N71">
        <v>0.83007749434937028</v>
      </c>
      <c r="P71">
        <v>6.319299708211755E-2</v>
      </c>
      <c r="R71">
        <v>2.554278416347382E-3</v>
      </c>
      <c r="T71">
        <v>7.763975155279503E-3</v>
      </c>
    </row>
    <row r="72" spans="4:20" x14ac:dyDescent="0.25">
      <c r="D72">
        <v>7.5892857142857133E-3</v>
      </c>
      <c r="F72">
        <v>2.0781712093357841E-3</v>
      </c>
      <c r="H72">
        <v>0</v>
      </c>
      <c r="J72">
        <v>0.13187126174878952</v>
      </c>
      <c r="L72">
        <v>0.88139674894641773</v>
      </c>
      <c r="N72">
        <v>0.79302550855666765</v>
      </c>
      <c r="P72">
        <v>6.319299708211755E-2</v>
      </c>
      <c r="R72">
        <v>2.2988505747126436E-3</v>
      </c>
      <c r="T72">
        <v>7.763975155279503E-3</v>
      </c>
    </row>
    <row r="73" spans="4:20" x14ac:dyDescent="0.25">
      <c r="D73">
        <v>7.5892857142857133E-3</v>
      </c>
      <c r="F73">
        <v>1.9183118855407239E-3</v>
      </c>
      <c r="H73">
        <v>0</v>
      </c>
      <c r="J73">
        <v>0.12645969809171176</v>
      </c>
      <c r="L73">
        <v>0.88139674894641773</v>
      </c>
      <c r="N73">
        <v>0.78237003551824347</v>
      </c>
      <c r="P73">
        <v>6.2192580241767402E-2</v>
      </c>
      <c r="R73">
        <v>2.2988505747126436E-3</v>
      </c>
      <c r="T73">
        <v>7.763975155279503E-3</v>
      </c>
    </row>
    <row r="74" spans="4:20" x14ac:dyDescent="0.25">
      <c r="D74">
        <v>7.5892857142857133E-3</v>
      </c>
      <c r="F74">
        <v>1.7584525617456638E-3</v>
      </c>
      <c r="H74">
        <v>0</v>
      </c>
      <c r="J74">
        <v>0.11933921959555681</v>
      </c>
      <c r="L74">
        <v>0.88139674894641773</v>
      </c>
      <c r="N74">
        <v>0.77236034872457215</v>
      </c>
      <c r="P74">
        <v>5.7190496040016671E-2</v>
      </c>
      <c r="R74">
        <v>2.2988505747126436E-3</v>
      </c>
      <c r="T74">
        <v>7.763975155279503E-3</v>
      </c>
    </row>
    <row r="75" spans="4:20" x14ac:dyDescent="0.25">
      <c r="D75">
        <v>7.5892857142857133E-3</v>
      </c>
      <c r="F75">
        <v>1.7584525617456638E-3</v>
      </c>
      <c r="H75">
        <v>0</v>
      </c>
      <c r="J75">
        <v>0.11819994303617203</v>
      </c>
      <c r="L75">
        <v>0.88139674894641773</v>
      </c>
      <c r="N75">
        <v>0.72134323538908607</v>
      </c>
      <c r="P75">
        <v>5.2855356398499372E-2</v>
      </c>
      <c r="R75">
        <v>2.0434227330779057E-3</v>
      </c>
      <c r="T75">
        <v>7.763975155279503E-3</v>
      </c>
    </row>
    <row r="76" spans="4:20" x14ac:dyDescent="0.25">
      <c r="D76">
        <v>7.5892857142857133E-3</v>
      </c>
      <c r="F76">
        <v>1.5985932379506034E-3</v>
      </c>
      <c r="H76">
        <v>0</v>
      </c>
      <c r="J76">
        <v>0.11706066647678723</v>
      </c>
      <c r="L76">
        <v>0.88139674894641773</v>
      </c>
      <c r="N76">
        <v>0.71246367452373238</v>
      </c>
      <c r="P76">
        <v>5.260525218841184E-2</v>
      </c>
      <c r="R76">
        <v>2.0434227330779057E-3</v>
      </c>
      <c r="T76">
        <v>7.763975155279503E-3</v>
      </c>
    </row>
    <row r="77" spans="4:20" x14ac:dyDescent="0.25">
      <c r="D77">
        <v>7.1428571428571426E-3</v>
      </c>
      <c r="F77">
        <v>1.5186635760530733E-3</v>
      </c>
      <c r="H77">
        <v>0</v>
      </c>
      <c r="J77">
        <v>0.11221874109940186</v>
      </c>
      <c r="L77">
        <v>0.88139674894641773</v>
      </c>
      <c r="N77">
        <v>0.70616725863739083</v>
      </c>
      <c r="P77">
        <v>5.260525218841184E-2</v>
      </c>
      <c r="R77">
        <v>2.0434227330779057E-3</v>
      </c>
      <c r="T77">
        <v>7.763975155279503E-3</v>
      </c>
    </row>
    <row r="78" spans="4:20" x14ac:dyDescent="0.25">
      <c r="D78">
        <v>7.1428571428571426E-3</v>
      </c>
      <c r="F78">
        <v>1.4387339141555429E-3</v>
      </c>
      <c r="H78">
        <v>0</v>
      </c>
      <c r="J78">
        <v>0.10908573056109371</v>
      </c>
      <c r="L78">
        <v>0.88139674894641773</v>
      </c>
      <c r="N78">
        <v>0.70431062318372595</v>
      </c>
      <c r="P78">
        <v>5.260525218841184E-2</v>
      </c>
      <c r="R78">
        <v>2.0434227330779057E-3</v>
      </c>
      <c r="T78">
        <v>7.763975155279503E-3</v>
      </c>
    </row>
    <row r="79" spans="4:20" x14ac:dyDescent="0.25">
      <c r="D79">
        <v>7.1428571428571426E-3</v>
      </c>
      <c r="F79">
        <v>1.3588042522580128E-3</v>
      </c>
      <c r="H79">
        <v>0</v>
      </c>
      <c r="J79">
        <v>0.1082312731415551</v>
      </c>
      <c r="L79">
        <v>0.88139674894641773</v>
      </c>
      <c r="N79">
        <v>0.69946722634807879</v>
      </c>
      <c r="P79">
        <v>5.260525218841184E-2</v>
      </c>
      <c r="R79">
        <v>1.7879948914431671E-3</v>
      </c>
      <c r="T79">
        <v>7.763975155279503E-3</v>
      </c>
    </row>
    <row r="80" spans="4:20" x14ac:dyDescent="0.25">
      <c r="D80">
        <v>6.6964285714285711E-3</v>
      </c>
      <c r="F80">
        <v>1.3588042522580128E-3</v>
      </c>
      <c r="H80">
        <v>0</v>
      </c>
      <c r="J80">
        <v>0.10595272002278551</v>
      </c>
      <c r="L80" s="34">
        <v>0.83052378085490663</v>
      </c>
      <c r="N80">
        <v>0.69438165967064902</v>
      </c>
      <c r="P80">
        <v>4.8520216756982079E-2</v>
      </c>
      <c r="R80">
        <v>1.7879948914431671E-3</v>
      </c>
      <c r="T80">
        <v>7.763975155279503E-3</v>
      </c>
    </row>
    <row r="81" spans="4:20" x14ac:dyDescent="0.25">
      <c r="D81">
        <v>6.6964285714285711E-3</v>
      </c>
      <c r="F81">
        <v>1.2788745903604827E-3</v>
      </c>
      <c r="H81">
        <v>0</v>
      </c>
      <c r="J81">
        <v>9.5984050128168602E-2</v>
      </c>
      <c r="L81">
        <v>0.83052378085490663</v>
      </c>
      <c r="N81">
        <v>0.69163706813044878</v>
      </c>
      <c r="P81">
        <v>4.2100875364735307E-2</v>
      </c>
      <c r="R81">
        <v>1.7879948914431671E-3</v>
      </c>
      <c r="T81">
        <v>7.763975155279503E-3</v>
      </c>
    </row>
    <row r="82" spans="4:20" x14ac:dyDescent="0.25">
      <c r="D82">
        <v>6.2499999999999995E-3</v>
      </c>
      <c r="F82">
        <v>1.2788745903604827E-3</v>
      </c>
      <c r="H82">
        <v>0</v>
      </c>
      <c r="J82">
        <v>9.5129592708630015E-2</v>
      </c>
      <c r="L82">
        <v>0.83052378085490663</v>
      </c>
      <c r="N82">
        <v>0.68824669034549557</v>
      </c>
      <c r="P82">
        <v>4.2100875364735307E-2</v>
      </c>
      <c r="R82">
        <v>1.7879948914431671E-3</v>
      </c>
      <c r="T82">
        <v>7.763975155279503E-3</v>
      </c>
    </row>
    <row r="83" spans="4:20" x14ac:dyDescent="0.25">
      <c r="D83">
        <v>5.8035714285714279E-3</v>
      </c>
      <c r="F83">
        <v>1.2788745903604827E-3</v>
      </c>
      <c r="H83">
        <v>0</v>
      </c>
      <c r="J83">
        <v>8.857875249216747E-2</v>
      </c>
      <c r="L83">
        <v>0.83052378085490663</v>
      </c>
      <c r="N83" s="34">
        <v>0.68752018082014843</v>
      </c>
      <c r="P83">
        <v>4.2100875364735307E-2</v>
      </c>
      <c r="R83">
        <v>1.7879948914431671E-3</v>
      </c>
      <c r="T83">
        <v>7.763975155279503E-3</v>
      </c>
    </row>
    <row r="84" spans="4:20" x14ac:dyDescent="0.25">
      <c r="D84">
        <v>5.8035714285714279E-3</v>
      </c>
      <c r="F84">
        <v>1.1989449284629525E-3</v>
      </c>
      <c r="H84">
        <v>0</v>
      </c>
      <c r="J84">
        <v>8.5730561093705485E-2</v>
      </c>
      <c r="L84">
        <v>0.83052378085490663</v>
      </c>
      <c r="N84">
        <v>0.65636099451081675</v>
      </c>
      <c r="P84">
        <v>4.2100875364735307E-2</v>
      </c>
      <c r="R84">
        <v>1.7879948914431671E-3</v>
      </c>
      <c r="T84">
        <v>7.763975155279503E-3</v>
      </c>
    </row>
    <row r="85" spans="4:20" x14ac:dyDescent="0.25">
      <c r="D85">
        <v>5.8035714285714279E-3</v>
      </c>
      <c r="F85">
        <v>1.1989449284629525E-3</v>
      </c>
      <c r="H85">
        <v>0</v>
      </c>
      <c r="J85">
        <v>7.8325263457704353E-2</v>
      </c>
      <c r="L85">
        <v>0.83052378085490663</v>
      </c>
      <c r="N85">
        <v>0.64974168550209865</v>
      </c>
      <c r="P85">
        <v>4.2100875364735307E-2</v>
      </c>
      <c r="R85">
        <v>1.532567049808429E-3</v>
      </c>
      <c r="T85">
        <v>7.763975155279503E-3</v>
      </c>
    </row>
    <row r="86" spans="4:20" x14ac:dyDescent="0.25">
      <c r="D86">
        <v>5.8035714285714279E-3</v>
      </c>
      <c r="F86">
        <v>1.1989449284629525E-3</v>
      </c>
      <c r="H86">
        <v>0</v>
      </c>
      <c r="J86">
        <v>7.6616348618627164E-2</v>
      </c>
      <c r="L86">
        <v>0.83052378085490663</v>
      </c>
      <c r="N86">
        <v>0.64384888601872781</v>
      </c>
      <c r="P86">
        <v>4.2100875364735307E-2</v>
      </c>
      <c r="R86">
        <v>1.532567049808429E-3</v>
      </c>
      <c r="T86">
        <v>7.763975155279503E-3</v>
      </c>
    </row>
    <row r="87" spans="4:20" x14ac:dyDescent="0.25">
      <c r="D87">
        <v>5.8035714285714279E-3</v>
      </c>
      <c r="F87">
        <v>8.7922628087283192E-4</v>
      </c>
      <c r="H87">
        <v>0</v>
      </c>
      <c r="J87">
        <v>7.6616348618627164E-2</v>
      </c>
      <c r="L87">
        <v>0.83052378085490663</v>
      </c>
      <c r="N87">
        <v>0.63892476590248626</v>
      </c>
      <c r="P87">
        <v>4.2100875364735307E-2</v>
      </c>
      <c r="R87">
        <v>1.532567049808429E-3</v>
      </c>
      <c r="T87">
        <v>7.763975155279503E-3</v>
      </c>
    </row>
    <row r="88" spans="4:20" x14ac:dyDescent="0.25">
      <c r="D88">
        <v>5.3571428571428563E-3</v>
      </c>
      <c r="F88">
        <v>7.9929661897530169E-4</v>
      </c>
      <c r="H88">
        <v>0</v>
      </c>
      <c r="J88">
        <v>7.5192252919396171E-2</v>
      </c>
      <c r="L88">
        <v>0.83052378085490663</v>
      </c>
      <c r="N88">
        <v>0.63626089764288019</v>
      </c>
      <c r="P88">
        <v>4.2100875364735307E-2</v>
      </c>
      <c r="R88">
        <v>1.532567049808429E-3</v>
      </c>
      <c r="T88">
        <v>7.763975155279503E-3</v>
      </c>
    </row>
    <row r="89" spans="4:20" x14ac:dyDescent="0.25">
      <c r="D89">
        <v>4.9107142857142856E-3</v>
      </c>
      <c r="F89">
        <v>7.9929661897530169E-4</v>
      </c>
      <c r="H89">
        <v>0</v>
      </c>
      <c r="J89">
        <v>7.0350327542010815E-2</v>
      </c>
      <c r="L89">
        <v>0.83052378085490663</v>
      </c>
      <c r="N89">
        <v>0.63133677752663864</v>
      </c>
      <c r="P89">
        <v>4.2100875364735307E-2</v>
      </c>
      <c r="R89">
        <v>1.532567049808429E-3</v>
      </c>
      <c r="T89">
        <v>0</v>
      </c>
    </row>
    <row r="90" spans="4:20" x14ac:dyDescent="0.25">
      <c r="D90">
        <v>4.9107142857142856E-3</v>
      </c>
      <c r="F90">
        <v>7.9929661897530169E-4</v>
      </c>
      <c r="H90">
        <v>0</v>
      </c>
      <c r="J90">
        <v>7.006550840216462E-2</v>
      </c>
      <c r="L90">
        <v>0.83052378085490663</v>
      </c>
      <c r="N90">
        <v>0.6253632547626734</v>
      </c>
      <c r="P90">
        <v>4.2100875364735307E-2</v>
      </c>
      <c r="R90">
        <v>1.277139208173691E-3</v>
      </c>
      <c r="T90">
        <v>0</v>
      </c>
    </row>
    <row r="91" spans="4:20" x14ac:dyDescent="0.25">
      <c r="D91">
        <v>4.9107142857142856E-3</v>
      </c>
      <c r="F91">
        <v>7.1936695707777146E-4</v>
      </c>
      <c r="H91">
        <v>0</v>
      </c>
      <c r="J91">
        <v>6.4369125605240662E-2</v>
      </c>
      <c r="L91">
        <v>0.83052378085490663</v>
      </c>
      <c r="N91">
        <v>0.62342589602841447</v>
      </c>
      <c r="P91">
        <v>4.2100875364735307E-2</v>
      </c>
      <c r="R91">
        <v>1.277139208173691E-3</v>
      </c>
      <c r="T91">
        <v>0</v>
      </c>
    </row>
    <row r="92" spans="4:20" x14ac:dyDescent="0.25">
      <c r="D92">
        <v>4.9107142857142856E-3</v>
      </c>
      <c r="F92">
        <v>7.1936695707777146E-4</v>
      </c>
      <c r="H92">
        <v>0</v>
      </c>
      <c r="J92">
        <v>6.4369125605240662E-2</v>
      </c>
      <c r="L92">
        <v>0.83052378085490663</v>
      </c>
      <c r="N92">
        <v>0.62164998385534387</v>
      </c>
      <c r="P92">
        <v>4.2100875364735307E-2</v>
      </c>
      <c r="R92">
        <v>1.277139208173691E-3</v>
      </c>
      <c r="T92">
        <v>0</v>
      </c>
    </row>
    <row r="93" spans="4:20" x14ac:dyDescent="0.25">
      <c r="D93">
        <v>4.464285714285714E-3</v>
      </c>
      <c r="F93">
        <v>6.3943729518024133E-4</v>
      </c>
      <c r="H93">
        <v>0</v>
      </c>
      <c r="J93">
        <v>6.4084306465394467E-2</v>
      </c>
      <c r="L93">
        <v>0.83052378085490663</v>
      </c>
      <c r="N93">
        <v>0.62108492089118505</v>
      </c>
      <c r="P93">
        <v>4.2100875364735307E-2</v>
      </c>
      <c r="R93">
        <v>1.0217113665389529E-3</v>
      </c>
      <c r="T93">
        <v>0</v>
      </c>
    </row>
    <row r="94" spans="4:20" x14ac:dyDescent="0.25">
      <c r="D94">
        <v>4.464285714285714E-3</v>
      </c>
      <c r="F94">
        <v>0</v>
      </c>
      <c r="H94">
        <v>0</v>
      </c>
      <c r="J94">
        <v>6.4084306465394467E-2</v>
      </c>
      <c r="L94">
        <v>0.83052378085490663</v>
      </c>
      <c r="N94">
        <v>0.61979334840167899</v>
      </c>
      <c r="P94">
        <v>4.2100875364735307E-2</v>
      </c>
      <c r="R94">
        <v>7.6628352490421448E-4</v>
      </c>
      <c r="T94">
        <v>0</v>
      </c>
    </row>
    <row r="95" spans="4:20" x14ac:dyDescent="0.25">
      <c r="D95">
        <v>4.0178571428571425E-3</v>
      </c>
      <c r="F95">
        <v>0</v>
      </c>
      <c r="H95">
        <v>0</v>
      </c>
      <c r="J95">
        <v>6.0951295927086292E-2</v>
      </c>
      <c r="L95">
        <v>0.83052378085490663</v>
      </c>
      <c r="N95">
        <v>0.61882466903454947</v>
      </c>
      <c r="P95">
        <v>4.0433513964151728E-2</v>
      </c>
      <c r="R95">
        <v>7.6628352490421448E-4</v>
      </c>
      <c r="T95">
        <v>0</v>
      </c>
    </row>
    <row r="96" spans="4:20" x14ac:dyDescent="0.25">
      <c r="D96">
        <v>4.0178571428571425E-3</v>
      </c>
      <c r="F96">
        <v>0</v>
      </c>
      <c r="H96">
        <v>0</v>
      </c>
      <c r="J96">
        <v>5.6963827969239531E-2</v>
      </c>
      <c r="L96">
        <v>0.83052378085490663</v>
      </c>
      <c r="N96">
        <v>0.61721020342266697</v>
      </c>
      <c r="P96">
        <v>3.1596498541058775E-2</v>
      </c>
      <c r="R96">
        <v>5.1085568326947643E-4</v>
      </c>
      <c r="T96">
        <v>0</v>
      </c>
    </row>
    <row r="97" spans="4:20" x14ac:dyDescent="0.25">
      <c r="D97">
        <v>4.0178571428571425E-3</v>
      </c>
      <c r="F97">
        <v>0</v>
      </c>
      <c r="H97">
        <v>0</v>
      </c>
      <c r="J97">
        <v>4.7279977214468812E-2</v>
      </c>
      <c r="L97">
        <v>0.83052378085490663</v>
      </c>
      <c r="N97">
        <v>0.60582822085889565</v>
      </c>
      <c r="P97">
        <v>3.1596498541058775E-2</v>
      </c>
      <c r="R97">
        <v>5.1085568326947643E-4</v>
      </c>
      <c r="T97">
        <v>0</v>
      </c>
    </row>
    <row r="98" spans="4:20" x14ac:dyDescent="0.25">
      <c r="D98">
        <v>3.5714285714285713E-3</v>
      </c>
      <c r="F98">
        <v>0</v>
      </c>
      <c r="H98">
        <v>0</v>
      </c>
      <c r="J98">
        <v>4.4431785816006833E-2</v>
      </c>
      <c r="L98">
        <v>0.83052378085490663</v>
      </c>
      <c r="N98">
        <v>0.60558605101711327</v>
      </c>
      <c r="P98">
        <v>3.1596498541058775E-2</v>
      </c>
      <c r="R98">
        <v>5.1085568326947643E-4</v>
      </c>
      <c r="T98">
        <v>0</v>
      </c>
    </row>
    <row r="99" spans="4:20" x14ac:dyDescent="0.25">
      <c r="D99">
        <v>3.5714285714285713E-3</v>
      </c>
      <c r="F99">
        <v>0</v>
      </c>
      <c r="H99">
        <v>0</v>
      </c>
      <c r="J99">
        <v>2.8197094844773569E-2</v>
      </c>
      <c r="L99">
        <v>0.77849688942404172</v>
      </c>
      <c r="N99">
        <v>0.6033257991604779</v>
      </c>
      <c r="P99">
        <v>3.1596498541058775E-2</v>
      </c>
      <c r="R99">
        <v>5.1085568326947643E-4</v>
      </c>
      <c r="T99">
        <v>0</v>
      </c>
    </row>
    <row r="100" spans="4:20" x14ac:dyDescent="0.25">
      <c r="D100">
        <v>3.1249999999999997E-3</v>
      </c>
      <c r="F100">
        <v>0</v>
      </c>
      <c r="H100">
        <v>0</v>
      </c>
      <c r="J100">
        <v>2.7342637425234972E-2</v>
      </c>
      <c r="L100">
        <v>0.77849688942404172</v>
      </c>
      <c r="N100">
        <v>0.5980787859218597</v>
      </c>
      <c r="P100">
        <v>3.1596498541058775E-2</v>
      </c>
      <c r="R100">
        <v>2.5542784163473821E-4</v>
      </c>
      <c r="T100">
        <v>0</v>
      </c>
    </row>
    <row r="101" spans="4:20" x14ac:dyDescent="0.25">
      <c r="D101">
        <v>3.1249999999999997E-3</v>
      </c>
      <c r="F101">
        <v>0</v>
      </c>
      <c r="H101">
        <v>0</v>
      </c>
      <c r="J101">
        <v>2.3070350327542007E-2</v>
      </c>
      <c r="L101">
        <v>0.77849688942404172</v>
      </c>
      <c r="N101">
        <v>0.59694865999354207</v>
      </c>
      <c r="P101">
        <v>3.1596498541058775E-2</v>
      </c>
      <c r="R101">
        <v>2.5542784163473821E-4</v>
      </c>
      <c r="T101">
        <v>0</v>
      </c>
    </row>
    <row r="102" spans="4:20" x14ac:dyDescent="0.25">
      <c r="D102">
        <v>2.6785714285714282E-3</v>
      </c>
      <c r="F102">
        <v>0</v>
      </c>
      <c r="H102">
        <v>0</v>
      </c>
      <c r="J102">
        <v>1.7943605810310452E-2</v>
      </c>
      <c r="L102">
        <v>0.77849688942404172</v>
      </c>
      <c r="N102">
        <v>0.59404262189215362</v>
      </c>
      <c r="P102">
        <v>3.1596498541058775E-2</v>
      </c>
      <c r="R102">
        <v>0</v>
      </c>
      <c r="T102">
        <v>0</v>
      </c>
    </row>
    <row r="103" spans="4:20" x14ac:dyDescent="0.25">
      <c r="D103">
        <v>2.6785714285714282E-3</v>
      </c>
      <c r="F103">
        <v>0</v>
      </c>
      <c r="H103">
        <v>0</v>
      </c>
      <c r="J103">
        <v>1.6234690971233267E-2</v>
      </c>
      <c r="L103">
        <v>0.71362632952036931</v>
      </c>
      <c r="N103">
        <v>0.5888763319341298</v>
      </c>
      <c r="P103">
        <v>3.1596498541058775E-2</v>
      </c>
      <c r="R103">
        <v>0</v>
      </c>
      <c r="T103">
        <v>0</v>
      </c>
    </row>
    <row r="104" spans="4:20" x14ac:dyDescent="0.25">
      <c r="D104">
        <v>2.232142857142857E-3</v>
      </c>
      <c r="F104">
        <v>0</v>
      </c>
      <c r="H104">
        <v>0</v>
      </c>
      <c r="J104">
        <v>1.5949871831387068E-2</v>
      </c>
      <c r="L104">
        <v>0.27117198474814369</v>
      </c>
      <c r="N104">
        <v>0.58112689699709386</v>
      </c>
      <c r="P104">
        <v>3.1596498541058775E-2</v>
      </c>
      <c r="R104">
        <v>0</v>
      </c>
      <c r="T104">
        <v>0</v>
      </c>
    </row>
    <row r="105" spans="4:20" x14ac:dyDescent="0.25">
      <c r="D105">
        <v>1.7857142857142857E-3</v>
      </c>
      <c r="F105">
        <v>0</v>
      </c>
      <c r="H105">
        <v>0</v>
      </c>
      <c r="J105">
        <v>1.5380233551694674E-2</v>
      </c>
      <c r="L105">
        <v>0.27117198474814369</v>
      </c>
      <c r="N105">
        <v>0.52034226670971906</v>
      </c>
      <c r="P105">
        <v>3.1596498541058775E-2</v>
      </c>
      <c r="R105">
        <v>0</v>
      </c>
      <c r="T105">
        <v>0</v>
      </c>
    </row>
    <row r="106" spans="4:20" x14ac:dyDescent="0.25">
      <c r="D106">
        <v>1.7857142857142857E-3</v>
      </c>
      <c r="F106">
        <v>0</v>
      </c>
      <c r="H106">
        <v>0</v>
      </c>
      <c r="J106">
        <v>1.2816861293078893E-2</v>
      </c>
      <c r="L106">
        <v>0.27117198474814369</v>
      </c>
      <c r="N106">
        <v>0.4736034872457216</v>
      </c>
      <c r="P106">
        <v>3.1596498541058775E-2</v>
      </c>
      <c r="R106">
        <v>0</v>
      </c>
      <c r="T106">
        <v>0</v>
      </c>
    </row>
    <row r="107" spans="4:20" x14ac:dyDescent="0.25">
      <c r="D107">
        <v>1.7857142857142857E-3</v>
      </c>
      <c r="F107">
        <v>0</v>
      </c>
      <c r="H107">
        <v>0</v>
      </c>
      <c r="J107">
        <v>1.0253489034463116E-2</v>
      </c>
      <c r="L107">
        <v>0.27117198474814369</v>
      </c>
      <c r="N107">
        <v>0.38957055214723918</v>
      </c>
      <c r="P107">
        <v>3.1596498541058775E-2</v>
      </c>
      <c r="R107">
        <v>0</v>
      </c>
      <c r="T107">
        <v>0</v>
      </c>
    </row>
    <row r="108" spans="4:20" x14ac:dyDescent="0.25">
      <c r="D108">
        <v>1.7857142857142857E-3</v>
      </c>
      <c r="F108">
        <v>0</v>
      </c>
      <c r="H108">
        <v>0</v>
      </c>
      <c r="J108">
        <v>6.8356593563087429E-3</v>
      </c>
      <c r="L108">
        <v>0.27117198474814369</v>
      </c>
      <c r="N108">
        <v>0.3893283823054568</v>
      </c>
      <c r="P108">
        <v>3.1596498541058775E-2</v>
      </c>
      <c r="R108">
        <v>0</v>
      </c>
      <c r="T108">
        <v>0</v>
      </c>
    </row>
    <row r="109" spans="4:20" x14ac:dyDescent="0.25">
      <c r="D109">
        <v>1.7857142857142857E-3</v>
      </c>
      <c r="F109">
        <v>0</v>
      </c>
      <c r="H109">
        <v>0</v>
      </c>
      <c r="J109">
        <v>6.5508402164625454E-3</v>
      </c>
      <c r="L109">
        <v>0.27117198474814369</v>
      </c>
      <c r="N109">
        <v>0.38860187278010977</v>
      </c>
      <c r="P109">
        <v>3.1596498541058775E-2</v>
      </c>
      <c r="R109">
        <v>0</v>
      </c>
      <c r="T109">
        <v>0</v>
      </c>
    </row>
    <row r="110" spans="4:20" x14ac:dyDescent="0.25">
      <c r="D110">
        <v>1.7857142857142857E-3</v>
      </c>
      <c r="F110">
        <v>0</v>
      </c>
      <c r="H110">
        <v>0</v>
      </c>
      <c r="J110">
        <v>5.6963827969239529E-3</v>
      </c>
      <c r="L110">
        <v>0.27117198474814369</v>
      </c>
      <c r="N110">
        <v>0.38698740716822733</v>
      </c>
      <c r="P110">
        <v>2.1092121717382242E-2</v>
      </c>
      <c r="R110">
        <v>0</v>
      </c>
      <c r="T110">
        <v>0</v>
      </c>
    </row>
    <row r="111" spans="4:20" x14ac:dyDescent="0.25">
      <c r="D111">
        <v>1.7857142857142857E-3</v>
      </c>
      <c r="F111">
        <v>0</v>
      </c>
      <c r="H111">
        <v>0</v>
      </c>
      <c r="J111">
        <v>3.4178296781543715E-3</v>
      </c>
      <c r="L111">
        <v>0.27117198474814369</v>
      </c>
      <c r="N111">
        <v>0.3843235389086212</v>
      </c>
      <c r="P111">
        <v>2.1092121717382242E-2</v>
      </c>
      <c r="R111">
        <v>0</v>
      </c>
      <c r="T111">
        <v>0</v>
      </c>
    </row>
    <row r="112" spans="4:20" x14ac:dyDescent="0.25">
      <c r="D112">
        <v>1.3392857142857141E-3</v>
      </c>
      <c r="F112">
        <v>0</v>
      </c>
      <c r="H112">
        <v>0</v>
      </c>
      <c r="J112">
        <v>3.4178296781543715E-3</v>
      </c>
      <c r="L112">
        <v>0.27117198474814369</v>
      </c>
      <c r="N112">
        <v>0.37996448175653846</v>
      </c>
      <c r="P112">
        <v>2.1092121717382242E-2</v>
      </c>
      <c r="R112">
        <v>0</v>
      </c>
      <c r="T112">
        <v>0</v>
      </c>
    </row>
    <row r="113" spans="4:20" x14ac:dyDescent="0.25">
      <c r="D113">
        <v>8.9285714285714283E-4</v>
      </c>
      <c r="F113">
        <v>0</v>
      </c>
      <c r="H113">
        <v>0</v>
      </c>
      <c r="J113">
        <v>1.9937339789233835E-3</v>
      </c>
      <c r="L113">
        <v>0.27117198474814369</v>
      </c>
      <c r="N113">
        <v>0.37092347432999673</v>
      </c>
      <c r="P113">
        <v>2.1092121717382242E-2</v>
      </c>
      <c r="R113">
        <v>0</v>
      </c>
      <c r="T113">
        <v>0</v>
      </c>
    </row>
    <row r="114" spans="4:20" x14ac:dyDescent="0.25">
      <c r="D114">
        <v>8.9285714285714283E-4</v>
      </c>
      <c r="F114">
        <v>0</v>
      </c>
      <c r="H114">
        <v>0</v>
      </c>
      <c r="J114">
        <v>2.8481913984619768E-4</v>
      </c>
      <c r="L114">
        <v>0.27117198474814369</v>
      </c>
      <c r="N114">
        <v>0.3616402970616725</v>
      </c>
      <c r="P114">
        <v>2.1092121717382242E-2</v>
      </c>
      <c r="R114">
        <v>0</v>
      </c>
      <c r="T114">
        <v>0</v>
      </c>
    </row>
    <row r="115" spans="4:20" x14ac:dyDescent="0.25">
      <c r="D115">
        <v>4.4642857142857141E-4</v>
      </c>
      <c r="F115">
        <v>0</v>
      </c>
      <c r="H115">
        <v>0</v>
      </c>
      <c r="J115">
        <v>0</v>
      </c>
      <c r="L115">
        <v>0.27117198474814369</v>
      </c>
      <c r="N115">
        <v>0.35154988698740713</v>
      </c>
      <c r="P115">
        <v>2.1092121717382242E-2</v>
      </c>
      <c r="R115">
        <v>0</v>
      </c>
      <c r="T115">
        <v>0</v>
      </c>
    </row>
    <row r="116" spans="4:20" x14ac:dyDescent="0.25">
      <c r="D116">
        <v>4.4642857142857141E-4</v>
      </c>
      <c r="F116">
        <v>0</v>
      </c>
      <c r="H116">
        <v>0</v>
      </c>
      <c r="J116">
        <v>0</v>
      </c>
      <c r="L116">
        <v>0.27117198474814369</v>
      </c>
      <c r="N116">
        <v>0.29286406199547949</v>
      </c>
      <c r="P116">
        <v>2.1092121717382242E-2</v>
      </c>
      <c r="R116">
        <v>0</v>
      </c>
      <c r="T116">
        <v>0</v>
      </c>
    </row>
    <row r="117" spans="4:20" x14ac:dyDescent="0.25">
      <c r="D117">
        <v>0</v>
      </c>
      <c r="F117">
        <v>0</v>
      </c>
      <c r="H117">
        <v>0</v>
      </c>
      <c r="J117">
        <v>0</v>
      </c>
      <c r="L117">
        <v>0.27117198474814369</v>
      </c>
      <c r="N117">
        <v>0.2785760413303196</v>
      </c>
      <c r="P117">
        <v>2.1092121717382242E-2</v>
      </c>
      <c r="R117">
        <v>0</v>
      </c>
      <c r="T117">
        <v>0</v>
      </c>
    </row>
    <row r="118" spans="4:20" x14ac:dyDescent="0.25">
      <c r="D118">
        <v>0</v>
      </c>
      <c r="F118">
        <v>0</v>
      </c>
      <c r="H118">
        <v>0</v>
      </c>
      <c r="J118">
        <v>0</v>
      </c>
      <c r="L118">
        <v>0.27117198474814369</v>
      </c>
      <c r="N118">
        <v>0.26864707781724245</v>
      </c>
      <c r="P118">
        <v>1.0504376823676533E-2</v>
      </c>
      <c r="R118">
        <v>0</v>
      </c>
      <c r="T118">
        <v>0</v>
      </c>
    </row>
    <row r="119" spans="4:20" x14ac:dyDescent="0.25">
      <c r="D119">
        <v>0</v>
      </c>
      <c r="F119">
        <v>0</v>
      </c>
      <c r="H119">
        <v>0</v>
      </c>
      <c r="J119">
        <v>0</v>
      </c>
      <c r="L119">
        <v>0.27117198474814369</v>
      </c>
      <c r="N119">
        <v>0.21827575072650948</v>
      </c>
      <c r="P119">
        <v>1.0504376823676533E-2</v>
      </c>
      <c r="R119">
        <v>0</v>
      </c>
      <c r="T119">
        <v>0</v>
      </c>
    </row>
    <row r="120" spans="4:20" x14ac:dyDescent="0.25">
      <c r="D120">
        <v>0</v>
      </c>
      <c r="F120">
        <v>0</v>
      </c>
      <c r="H120">
        <v>0</v>
      </c>
      <c r="J120">
        <v>0</v>
      </c>
      <c r="L120">
        <v>0.27117198474814369</v>
      </c>
      <c r="N120">
        <v>0.13311268969970941</v>
      </c>
      <c r="P120">
        <v>1.0504376823676533E-2</v>
      </c>
      <c r="R120">
        <v>0</v>
      </c>
      <c r="T120">
        <v>0</v>
      </c>
    </row>
    <row r="121" spans="4:20" x14ac:dyDescent="0.25">
      <c r="D121">
        <v>0</v>
      </c>
      <c r="F121">
        <v>0</v>
      </c>
      <c r="H121">
        <v>0</v>
      </c>
      <c r="J121">
        <v>0</v>
      </c>
      <c r="L121">
        <v>0.27117198474814369</v>
      </c>
      <c r="N121">
        <v>5.368098159509202E-2</v>
      </c>
      <c r="P121">
        <v>1.0504376823676533E-2</v>
      </c>
      <c r="R121">
        <v>0</v>
      </c>
      <c r="T121">
        <v>0</v>
      </c>
    </row>
    <row r="122" spans="4:20" x14ac:dyDescent="0.25">
      <c r="D122">
        <v>0</v>
      </c>
      <c r="F122">
        <v>0</v>
      </c>
      <c r="H122">
        <v>0</v>
      </c>
      <c r="J122">
        <v>0</v>
      </c>
      <c r="L122">
        <v>0.27117198474814369</v>
      </c>
      <c r="N122">
        <v>4.9564094284791645E-2</v>
      </c>
      <c r="P122">
        <v>0</v>
      </c>
      <c r="R122">
        <v>0</v>
      </c>
      <c r="T122">
        <v>0</v>
      </c>
    </row>
    <row r="123" spans="4:20" x14ac:dyDescent="0.25">
      <c r="D123">
        <v>0</v>
      </c>
      <c r="F123">
        <v>0</v>
      </c>
      <c r="H123">
        <v>0</v>
      </c>
      <c r="J123">
        <v>0</v>
      </c>
      <c r="L123">
        <v>0.27117198474814369</v>
      </c>
      <c r="N123">
        <v>4.778818211172095E-2</v>
      </c>
      <c r="P123">
        <v>0</v>
      </c>
      <c r="R123">
        <v>0</v>
      </c>
      <c r="T123">
        <v>0</v>
      </c>
    </row>
    <row r="124" spans="4:20" x14ac:dyDescent="0.25">
      <c r="D124">
        <v>0</v>
      </c>
      <c r="F124">
        <v>0</v>
      </c>
      <c r="H124">
        <v>0</v>
      </c>
      <c r="J124">
        <v>0</v>
      </c>
      <c r="L124">
        <v>0.27117198474814369</v>
      </c>
      <c r="N124">
        <v>4.7707458831126835E-2</v>
      </c>
      <c r="P124">
        <v>0</v>
      </c>
      <c r="R124">
        <v>0</v>
      </c>
      <c r="T124">
        <v>0</v>
      </c>
    </row>
    <row r="125" spans="4:20" x14ac:dyDescent="0.25">
      <c r="D125">
        <v>0</v>
      </c>
      <c r="F125">
        <v>0</v>
      </c>
      <c r="H125">
        <v>0</v>
      </c>
      <c r="J125">
        <v>0</v>
      </c>
      <c r="L125">
        <v>0</v>
      </c>
      <c r="N125">
        <v>3.8424281562802781E-2</v>
      </c>
      <c r="P125">
        <v>0</v>
      </c>
      <c r="R125">
        <v>0</v>
      </c>
      <c r="T125">
        <v>0</v>
      </c>
    </row>
    <row r="126" spans="4:20" x14ac:dyDescent="0.25">
      <c r="D126">
        <v>0</v>
      </c>
      <c r="F126">
        <v>0</v>
      </c>
      <c r="H126">
        <v>0</v>
      </c>
      <c r="J126">
        <v>0</v>
      </c>
      <c r="L126">
        <v>0</v>
      </c>
      <c r="N126">
        <v>0</v>
      </c>
      <c r="P126">
        <v>0</v>
      </c>
      <c r="R126">
        <v>0</v>
      </c>
      <c r="T126">
        <v>0</v>
      </c>
    </row>
    <row r="130" spans="2:42" x14ac:dyDescent="0.25">
      <c r="C130">
        <v>1</v>
      </c>
      <c r="D130">
        <v>1</v>
      </c>
      <c r="F130">
        <v>1</v>
      </c>
      <c r="H130">
        <v>1</v>
      </c>
      <c r="J130">
        <v>1</v>
      </c>
      <c r="L130" s="36">
        <v>1</v>
      </c>
      <c r="N130">
        <v>1</v>
      </c>
      <c r="P130">
        <v>1</v>
      </c>
      <c r="Q130">
        <v>1</v>
      </c>
      <c r="R130">
        <v>1</v>
      </c>
      <c r="T130">
        <v>1</v>
      </c>
      <c r="V130">
        <v>1</v>
      </c>
      <c r="X130">
        <v>1</v>
      </c>
      <c r="Z130">
        <v>1</v>
      </c>
      <c r="AB130">
        <v>1</v>
      </c>
      <c r="AD130">
        <v>1</v>
      </c>
      <c r="AF130">
        <v>1</v>
      </c>
      <c r="AH130">
        <v>1</v>
      </c>
      <c r="AJ130">
        <v>1</v>
      </c>
      <c r="AL130">
        <v>1</v>
      </c>
      <c r="AM130">
        <v>1</v>
      </c>
      <c r="AN130" s="36">
        <v>1</v>
      </c>
      <c r="AP130">
        <v>1</v>
      </c>
    </row>
    <row r="131" spans="2:42" x14ac:dyDescent="0.25">
      <c r="C131">
        <v>2</v>
      </c>
      <c r="D131">
        <v>1</v>
      </c>
      <c r="F131">
        <v>1</v>
      </c>
      <c r="H131">
        <v>0.99907970550576186</v>
      </c>
      <c r="J131">
        <v>0.9548488008342022</v>
      </c>
      <c r="L131">
        <v>0.70167785234899338</v>
      </c>
      <c r="N131">
        <v>0.87576219512195119</v>
      </c>
      <c r="P131">
        <v>0.87576219512195119</v>
      </c>
      <c r="Q131">
        <v>2</v>
      </c>
      <c r="R131">
        <v>0.96444058976582825</v>
      </c>
      <c r="T131">
        <v>0.92848000000000008</v>
      </c>
      <c r="V131">
        <v>0.79179345320424155</v>
      </c>
      <c r="X131">
        <v>0.28480711224003807</v>
      </c>
      <c r="Y131">
        <v>1</v>
      </c>
      <c r="Z131">
        <v>1</v>
      </c>
      <c r="AB131">
        <v>1</v>
      </c>
      <c r="AD131">
        <v>0.821852731591449</v>
      </c>
      <c r="AF131">
        <v>0.19456312753685109</v>
      </c>
      <c r="AH131">
        <v>0.97759838546922306</v>
      </c>
      <c r="AJ131">
        <v>0.64032428621783566</v>
      </c>
      <c r="AL131">
        <v>0.85521885521885532</v>
      </c>
      <c r="AN131">
        <v>0.87489486963835161</v>
      </c>
      <c r="AP131">
        <v>0.89456035767511166</v>
      </c>
    </row>
    <row r="132" spans="2:42" x14ac:dyDescent="0.25">
      <c r="C132">
        <v>3</v>
      </c>
      <c r="D132">
        <v>1</v>
      </c>
      <c r="F132">
        <v>1</v>
      </c>
      <c r="H132">
        <v>0.97831306017925723</v>
      </c>
      <c r="J132">
        <v>0.95349322210636078</v>
      </c>
      <c r="L132">
        <v>0.55570469798657718</v>
      </c>
      <c r="N132">
        <v>0.87439024390243902</v>
      </c>
      <c r="P132">
        <v>0.87439024390243902</v>
      </c>
      <c r="Q132">
        <v>3</v>
      </c>
      <c r="R132">
        <v>0.96160740098294295</v>
      </c>
      <c r="T132">
        <v>0.64107999999999998</v>
      </c>
      <c r="V132">
        <v>0.7870908252650991</v>
      </c>
      <c r="X132">
        <v>5.3818066359739639E-2</v>
      </c>
      <c r="Y132">
        <v>2</v>
      </c>
      <c r="Z132">
        <v>0.9993582544521098</v>
      </c>
      <c r="AB132">
        <v>1</v>
      </c>
      <c r="AD132">
        <v>0.65518606492478237</v>
      </c>
      <c r="AF132">
        <v>0.17912839136936554</v>
      </c>
      <c r="AH132" s="36">
        <v>0.8615539858728557</v>
      </c>
      <c r="AJ132">
        <v>0.58618258724004224</v>
      </c>
      <c r="AL132">
        <v>0.66041366041366045</v>
      </c>
      <c r="AM132">
        <v>2</v>
      </c>
      <c r="AN132">
        <v>0.87489486963835161</v>
      </c>
      <c r="AP132">
        <v>0.68535767511177337</v>
      </c>
    </row>
    <row r="133" spans="2:42" x14ac:dyDescent="0.25">
      <c r="C133">
        <v>4</v>
      </c>
      <c r="D133">
        <v>1</v>
      </c>
      <c r="F133">
        <v>1</v>
      </c>
      <c r="H133">
        <v>0.97827304737516008</v>
      </c>
      <c r="J133">
        <v>0.93482794577685091</v>
      </c>
      <c r="L133">
        <v>0.53758389261744977</v>
      </c>
      <c r="N133">
        <v>0.73445121951219505</v>
      </c>
      <c r="P133">
        <v>0.73445121951219505</v>
      </c>
      <c r="Q133">
        <v>4</v>
      </c>
      <c r="R133">
        <v>0.95131540907776813</v>
      </c>
      <c r="T133">
        <v>0.5948</v>
      </c>
      <c r="V133">
        <v>0.75583218072844638</v>
      </c>
      <c r="X133">
        <v>3.5402444832513098E-2</v>
      </c>
      <c r="Y133">
        <v>3</v>
      </c>
      <c r="Z133">
        <v>0.98074763356329209</v>
      </c>
      <c r="AB133">
        <v>1</v>
      </c>
      <c r="AD133">
        <v>0.64133016627078387</v>
      </c>
      <c r="AF133">
        <v>0.16556291390728475</v>
      </c>
      <c r="AH133">
        <v>0.75923309788092841</v>
      </c>
      <c r="AJ133">
        <v>0.56439901304194562</v>
      </c>
      <c r="AL133">
        <v>0.45743145743145747</v>
      </c>
      <c r="AN133">
        <v>0.85386879730866272</v>
      </c>
      <c r="AP133" s="36">
        <v>0.66616989567809226</v>
      </c>
    </row>
    <row r="134" spans="2:42" x14ac:dyDescent="0.25">
      <c r="C134">
        <v>5</v>
      </c>
      <c r="D134">
        <v>1</v>
      </c>
      <c r="F134">
        <v>1</v>
      </c>
      <c r="H134">
        <v>0.97767285531370041</v>
      </c>
      <c r="J134">
        <v>0.93461939520333681</v>
      </c>
      <c r="L134">
        <v>0.53137583892617446</v>
      </c>
      <c r="N134">
        <v>0.66265243902439019</v>
      </c>
      <c r="P134">
        <v>0.66265243902439019</v>
      </c>
      <c r="Q134">
        <v>5</v>
      </c>
      <c r="R134">
        <v>0.95119976871928302</v>
      </c>
      <c r="T134">
        <v>0.37648000000000004</v>
      </c>
      <c r="V134">
        <v>0.74319963116643617</v>
      </c>
      <c r="X134">
        <v>3.3973646610573102E-2</v>
      </c>
      <c r="Y134">
        <v>4</v>
      </c>
      <c r="Z134">
        <v>0.97978501524145689</v>
      </c>
      <c r="AB134">
        <v>1</v>
      </c>
      <c r="AD134">
        <v>0.50376088677751385</v>
      </c>
      <c r="AF134">
        <v>0.15573595385601369</v>
      </c>
      <c r="AH134">
        <v>0.59778002018163479</v>
      </c>
      <c r="AJ134">
        <v>0.52238279873105387</v>
      </c>
      <c r="AL134">
        <v>0.39105339105339104</v>
      </c>
      <c r="AN134">
        <v>0.85386879730866272</v>
      </c>
      <c r="AP134">
        <v>0.64232488822652745</v>
      </c>
    </row>
    <row r="135" spans="2:42" x14ac:dyDescent="0.25">
      <c r="C135">
        <v>6</v>
      </c>
      <c r="D135">
        <v>1</v>
      </c>
      <c r="F135">
        <v>1</v>
      </c>
      <c r="H135">
        <v>0.97535211267605637</v>
      </c>
      <c r="J135">
        <v>0.92565172054223155</v>
      </c>
      <c r="L135">
        <v>0.4625838926174497</v>
      </c>
      <c r="N135">
        <v>0.62637195121951217</v>
      </c>
      <c r="P135">
        <v>0.62637195121951217</v>
      </c>
      <c r="Q135">
        <v>6</v>
      </c>
      <c r="R135">
        <v>0.94009829430471226</v>
      </c>
      <c r="T135">
        <v>0.36716000000000004</v>
      </c>
      <c r="V135">
        <v>0.66777316735822967</v>
      </c>
      <c r="X135">
        <v>3.3973646610573102E-2</v>
      </c>
      <c r="Y135">
        <v>5</v>
      </c>
      <c r="Z135">
        <v>0.9768971602759503</v>
      </c>
      <c r="AB135">
        <v>1</v>
      </c>
      <c r="AD135">
        <v>0.48258115597783058</v>
      </c>
      <c r="AF135">
        <v>0.13843195898312327</v>
      </c>
      <c r="AH135">
        <v>0.58345105953582244</v>
      </c>
      <c r="AJ135">
        <v>0.4767007402185407</v>
      </c>
      <c r="AL135">
        <v>0.30158730158730163</v>
      </c>
      <c r="AN135">
        <v>0.85386879730866272</v>
      </c>
      <c r="AP135">
        <v>0.49366616989567808</v>
      </c>
    </row>
    <row r="136" spans="2:42" x14ac:dyDescent="0.25">
      <c r="C136">
        <v>7</v>
      </c>
      <c r="D136">
        <v>1</v>
      </c>
      <c r="F136">
        <v>1</v>
      </c>
      <c r="H136">
        <v>0.97403169014084501</v>
      </c>
      <c r="J136">
        <v>0.87789363920750785</v>
      </c>
      <c r="L136">
        <v>0.45302013422818799</v>
      </c>
      <c r="N136">
        <v>0.61189024390243896</v>
      </c>
      <c r="P136">
        <v>0.61189024390243896</v>
      </c>
      <c r="Q136">
        <v>7</v>
      </c>
      <c r="R136">
        <v>0.92610581092801381</v>
      </c>
      <c r="T136">
        <v>0.35775999999999997</v>
      </c>
      <c r="V136">
        <v>0.62664822498847406</v>
      </c>
      <c r="X136">
        <v>2.9687251944753138E-2</v>
      </c>
      <c r="Y136">
        <v>6</v>
      </c>
      <c r="Z136">
        <v>0.97336755976255418</v>
      </c>
      <c r="AB136">
        <v>1</v>
      </c>
      <c r="AD136">
        <v>0.46100554235946162</v>
      </c>
      <c r="AF136">
        <v>0.1382183294167913</v>
      </c>
      <c r="AH136">
        <v>0.57396569122098884</v>
      </c>
      <c r="AJ136">
        <v>0.4241099753260486</v>
      </c>
      <c r="AL136">
        <v>0.24915824915824916</v>
      </c>
      <c r="AM136">
        <v>3</v>
      </c>
      <c r="AN136">
        <v>0.85386879730866272</v>
      </c>
      <c r="AP136">
        <v>0.45696721311475402</v>
      </c>
    </row>
    <row r="137" spans="2:42" x14ac:dyDescent="0.25">
      <c r="C137">
        <v>8</v>
      </c>
      <c r="D137">
        <v>1</v>
      </c>
      <c r="F137">
        <v>1</v>
      </c>
      <c r="H137">
        <v>0.97403169014084501</v>
      </c>
      <c r="J137">
        <v>0.85411887382690288</v>
      </c>
      <c r="L137">
        <v>0.37667785234899331</v>
      </c>
      <c r="N137">
        <v>0.58567073170731698</v>
      </c>
      <c r="P137">
        <v>0.58567073170731698</v>
      </c>
      <c r="R137">
        <v>0.92101763515466895</v>
      </c>
      <c r="T137">
        <v>0.35287999999999997</v>
      </c>
      <c r="V137">
        <v>0.59455970493314891</v>
      </c>
      <c r="X137">
        <v>2.6035878710906495E-2</v>
      </c>
      <c r="Y137">
        <v>7</v>
      </c>
      <c r="Z137">
        <v>0.97176319589282878</v>
      </c>
      <c r="AB137">
        <v>1</v>
      </c>
      <c r="AD137" s="36">
        <v>0.45308788598574823</v>
      </c>
      <c r="AF137">
        <v>0.12182226020081179</v>
      </c>
      <c r="AH137">
        <v>0.49122098890010091</v>
      </c>
      <c r="AJ137">
        <v>0.42072611913993652</v>
      </c>
      <c r="AL137">
        <v>0.2053872053872054</v>
      </c>
      <c r="AN137">
        <v>0.79878048780487809</v>
      </c>
      <c r="AP137">
        <v>0.42660208643815201</v>
      </c>
    </row>
    <row r="138" spans="2:42" x14ac:dyDescent="0.25">
      <c r="B138">
        <v>1</v>
      </c>
      <c r="C138">
        <v>9</v>
      </c>
      <c r="D138">
        <v>1</v>
      </c>
      <c r="F138">
        <v>1</v>
      </c>
      <c r="H138">
        <v>0.97351152368757987</v>
      </c>
      <c r="J138">
        <v>0.85307612095933261</v>
      </c>
      <c r="L138">
        <v>0.3536912751677852</v>
      </c>
      <c r="N138">
        <v>0.57881097560975603</v>
      </c>
      <c r="P138">
        <v>0.57881097560975603</v>
      </c>
      <c r="R138">
        <v>0.92101763515466895</v>
      </c>
      <c r="T138">
        <v>0.29596</v>
      </c>
      <c r="V138">
        <v>0.58266482249884743</v>
      </c>
      <c r="X138">
        <v>2.2384505477059849E-2</v>
      </c>
      <c r="Y138">
        <v>8</v>
      </c>
      <c r="Z138">
        <v>0.97128188673191074</v>
      </c>
      <c r="AB138" s="36">
        <v>1</v>
      </c>
      <c r="AD138">
        <v>0.43745051464766432</v>
      </c>
      <c r="AF138">
        <v>0.12043366801965391</v>
      </c>
      <c r="AH138">
        <v>0.48980827447023217</v>
      </c>
      <c r="AJ138">
        <v>0.41466337680648568</v>
      </c>
      <c r="AL138">
        <v>0.14911014911014911</v>
      </c>
      <c r="AN138">
        <v>0.79878048780487809</v>
      </c>
      <c r="AP138">
        <v>0.42026825633383003</v>
      </c>
    </row>
    <row r="139" spans="2:42" s="36" customFormat="1" x14ac:dyDescent="0.25">
      <c r="C139" s="36">
        <v>10</v>
      </c>
      <c r="D139" s="36">
        <v>0.9729309002853932</v>
      </c>
      <c r="F139" s="36">
        <v>1</v>
      </c>
      <c r="H139" s="36">
        <v>0.96814980793854033</v>
      </c>
      <c r="J139" s="36">
        <v>0.84900938477580801</v>
      </c>
      <c r="L139">
        <v>0.33859060402684599</v>
      </c>
      <c r="N139">
        <v>0.53353658536585402</v>
      </c>
      <c r="P139">
        <v>0.53353658536585402</v>
      </c>
      <c r="R139">
        <v>0.92101763515466895</v>
      </c>
      <c r="T139">
        <v>0.27160000000000001</v>
      </c>
      <c r="V139">
        <v>0.56348547717842301</v>
      </c>
      <c r="X139">
        <v>1.96856643911732E-2</v>
      </c>
      <c r="Y139" s="36">
        <v>9</v>
      </c>
      <c r="Z139">
        <v>0.96678966789667875</v>
      </c>
      <c r="AB139">
        <v>1</v>
      </c>
      <c r="AD139">
        <v>0.40756136183689601</v>
      </c>
      <c r="AF139">
        <v>0.11268959624012</v>
      </c>
      <c r="AH139">
        <v>0.44702320887991898</v>
      </c>
      <c r="AJ139">
        <v>0.40014099400775499</v>
      </c>
      <c r="AL139">
        <v>0.139490139490139</v>
      </c>
      <c r="AN139">
        <v>0.79878048780487809</v>
      </c>
      <c r="AP139">
        <v>0.357861400894188</v>
      </c>
    </row>
    <row r="140" spans="2:42" x14ac:dyDescent="0.25">
      <c r="D140">
        <v>0.9729309002853932</v>
      </c>
      <c r="F140">
        <v>1</v>
      </c>
      <c r="H140">
        <v>0.96794974391805366</v>
      </c>
      <c r="J140">
        <v>0.83305526590198109</v>
      </c>
      <c r="L140">
        <v>0.31258389261744968</v>
      </c>
      <c r="N140">
        <v>0.51463414634146343</v>
      </c>
      <c r="P140">
        <v>0.51463414634146343</v>
      </c>
      <c r="R140">
        <v>0.92101763515466895</v>
      </c>
      <c r="T140">
        <v>0.26363999999999999</v>
      </c>
      <c r="V140" s="36">
        <v>0.52835408022130015</v>
      </c>
      <c r="X140">
        <v>1.6669312589299899E-2</v>
      </c>
      <c r="Y140">
        <v>10</v>
      </c>
      <c r="Z140">
        <v>0.96502486763998097</v>
      </c>
      <c r="AB140">
        <v>1</v>
      </c>
      <c r="AD140">
        <v>0.36777513855898653</v>
      </c>
      <c r="AF140">
        <v>0.11082033753471479</v>
      </c>
      <c r="AH140">
        <v>0.43067608476286573</v>
      </c>
      <c r="AJ140">
        <v>0.3904829044765597</v>
      </c>
      <c r="AL140">
        <v>9.9086099086099083E-2</v>
      </c>
      <c r="AN140">
        <v>0.79878048780487809</v>
      </c>
      <c r="AP140">
        <v>0.3274962742175857</v>
      </c>
    </row>
    <row r="141" spans="2:42" x14ac:dyDescent="0.25">
      <c r="D141">
        <v>0.9729309002853932</v>
      </c>
      <c r="F141">
        <v>1</v>
      </c>
      <c r="H141">
        <v>0.96794974391805366</v>
      </c>
      <c r="J141">
        <v>0.81167883211678826</v>
      </c>
      <c r="L141">
        <v>0.27181208053691275</v>
      </c>
      <c r="N141">
        <v>0.48368902439024392</v>
      </c>
      <c r="P141">
        <v>0.48368902439024392</v>
      </c>
      <c r="R141">
        <v>0.92101763515466895</v>
      </c>
      <c r="T141">
        <v>0.25712000000000002</v>
      </c>
      <c r="V141">
        <v>0.50364223144306131</v>
      </c>
      <c r="X141">
        <v>1.5558025083346562E-2</v>
      </c>
      <c r="Z141">
        <v>0.9630996309963098</v>
      </c>
      <c r="AB141">
        <v>1</v>
      </c>
      <c r="AD141">
        <v>0.34006334125098975</v>
      </c>
      <c r="AF141">
        <v>0.10895107882930996</v>
      </c>
      <c r="AH141">
        <v>0.38042381432896066</v>
      </c>
      <c r="AJ141">
        <v>0.37328163553048993</v>
      </c>
      <c r="AL141">
        <v>8.8023088023088031E-2</v>
      </c>
      <c r="AN141">
        <v>0.79878048780487809</v>
      </c>
      <c r="AP141">
        <v>0.31464232488822647</v>
      </c>
    </row>
    <row r="142" spans="2:42" x14ac:dyDescent="0.25">
      <c r="D142">
        <v>0.9729309002853932</v>
      </c>
      <c r="F142">
        <v>1</v>
      </c>
      <c r="H142">
        <v>0.96794974391805366</v>
      </c>
      <c r="J142">
        <v>0.76934306569343058</v>
      </c>
      <c r="L142">
        <v>0.26929530201342283</v>
      </c>
      <c r="N142">
        <v>0.47332317073170732</v>
      </c>
      <c r="P142">
        <v>0.47332317073170732</v>
      </c>
      <c r="R142">
        <v>0.92101763515466895</v>
      </c>
      <c r="T142">
        <v>0.24651999999999999</v>
      </c>
      <c r="V142">
        <v>0.50189027201475334</v>
      </c>
      <c r="X142">
        <v>1.4764248293379899E-2</v>
      </c>
      <c r="Z142">
        <v>0.96245788544841959</v>
      </c>
      <c r="AB142">
        <v>1</v>
      </c>
      <c r="AD142">
        <v>0.33650039588281871</v>
      </c>
      <c r="AF142">
        <v>0.1074556718649861</v>
      </c>
      <c r="AH142">
        <v>0.37941473259334008</v>
      </c>
      <c r="AJ142">
        <v>0.36834684525907646</v>
      </c>
      <c r="AL142">
        <v>7.3112073112073114E-2</v>
      </c>
      <c r="AM142">
        <v>4</v>
      </c>
      <c r="AN142">
        <v>0.79878048780487809</v>
      </c>
      <c r="AP142">
        <v>0.27794336810730252</v>
      </c>
    </row>
    <row r="143" spans="2:42" x14ac:dyDescent="0.25">
      <c r="D143">
        <v>0.9729309002853932</v>
      </c>
      <c r="F143">
        <v>1</v>
      </c>
      <c r="H143">
        <v>0.96794974391805366</v>
      </c>
      <c r="J143">
        <v>0.69176225234619393</v>
      </c>
      <c r="L143">
        <v>0.26140939597315438</v>
      </c>
      <c r="N143">
        <v>0.46646341463414631</v>
      </c>
      <c r="P143">
        <v>0.46646341463414631</v>
      </c>
      <c r="R143">
        <v>0.92101763515466895</v>
      </c>
      <c r="T143">
        <v>0.23643999999999998</v>
      </c>
      <c r="V143">
        <v>0.48059013370216691</v>
      </c>
      <c r="X143">
        <v>1.3811716145419907E-2</v>
      </c>
      <c r="Z143">
        <v>0.96229744906144732</v>
      </c>
      <c r="AB143">
        <v>1</v>
      </c>
      <c r="AD143">
        <v>0.3262074425969913</v>
      </c>
      <c r="AF143">
        <v>0.10580004272591326</v>
      </c>
      <c r="AH143">
        <v>0.37800201816347129</v>
      </c>
      <c r="AJ143">
        <v>0.35544589354952411</v>
      </c>
      <c r="AL143">
        <v>6.9745069745069749E-2</v>
      </c>
      <c r="AN143">
        <v>0.77754415475189231</v>
      </c>
      <c r="AP143">
        <v>0.24124441132637853</v>
      </c>
    </row>
    <row r="144" spans="2:42" x14ac:dyDescent="0.25">
      <c r="D144">
        <v>0.9729309002853932</v>
      </c>
      <c r="F144">
        <v>1</v>
      </c>
      <c r="H144">
        <v>0.96014724711907806</v>
      </c>
      <c r="J144">
        <v>0.68665276329509906</v>
      </c>
      <c r="L144">
        <v>0.25822147651006716</v>
      </c>
      <c r="N144">
        <v>0.46158536585365856</v>
      </c>
      <c r="P144">
        <v>0.46158536585365856</v>
      </c>
      <c r="R144">
        <v>0.92101763515466895</v>
      </c>
      <c r="T144">
        <v>0.21379999999999999</v>
      </c>
      <c r="V144">
        <v>0.47754725680036886</v>
      </c>
      <c r="X144">
        <v>1.1589141133513257E-2</v>
      </c>
      <c r="Z144">
        <v>0.95989090325685877</v>
      </c>
      <c r="AB144">
        <v>1</v>
      </c>
      <c r="AD144">
        <v>0.32224861441013464</v>
      </c>
      <c r="AF144">
        <v>0.10115359965819268</v>
      </c>
      <c r="AH144">
        <v>0.3479313824419778</v>
      </c>
      <c r="AJ144">
        <v>0.34606979203383853</v>
      </c>
      <c r="AL144">
        <v>6.2049062049062048E-2</v>
      </c>
      <c r="AN144">
        <v>0.77754415475189231</v>
      </c>
      <c r="AP144">
        <v>0.2349105812220566</v>
      </c>
    </row>
    <row r="145" spans="2:42" x14ac:dyDescent="0.25">
      <c r="D145">
        <v>0.9729309002853932</v>
      </c>
      <c r="F145">
        <v>1</v>
      </c>
      <c r="H145">
        <v>0.96014724711907806</v>
      </c>
      <c r="J145">
        <v>0.67122002085505728</v>
      </c>
      <c r="L145">
        <v>0.23154362416107385</v>
      </c>
      <c r="N145">
        <v>0.45899390243902433</v>
      </c>
      <c r="P145">
        <v>0.45899390243902433</v>
      </c>
      <c r="Q145">
        <v>8</v>
      </c>
      <c r="R145">
        <v>0.92101763515466895</v>
      </c>
      <c r="T145">
        <v>0.20583999999999997</v>
      </c>
      <c r="V145">
        <v>0.46528354080221301</v>
      </c>
      <c r="X145">
        <v>8.7315446896332749E-3</v>
      </c>
      <c r="Z145">
        <v>0.95636130274346198</v>
      </c>
      <c r="AB145">
        <v>1</v>
      </c>
      <c r="AD145">
        <v>0.30680918448139349</v>
      </c>
      <c r="AF145">
        <v>9.848323007904293E-2</v>
      </c>
      <c r="AH145">
        <v>0.34288597376387486</v>
      </c>
      <c r="AJ145">
        <v>0.34416637292915048</v>
      </c>
      <c r="AL145">
        <v>5.6758056758056757E-2</v>
      </c>
      <c r="AM145">
        <v>5</v>
      </c>
      <c r="AN145">
        <v>0.77754415475189231</v>
      </c>
      <c r="AP145">
        <v>0.22205663189269745</v>
      </c>
    </row>
    <row r="146" spans="2:42" x14ac:dyDescent="0.25">
      <c r="D146">
        <v>0.9729309002853932</v>
      </c>
      <c r="F146">
        <v>1</v>
      </c>
      <c r="H146">
        <v>0.96014724711907806</v>
      </c>
      <c r="J146">
        <v>0.6420229405630864</v>
      </c>
      <c r="L146">
        <v>0.22583892617449666</v>
      </c>
      <c r="N146">
        <v>0.45015243902439023</v>
      </c>
      <c r="P146">
        <v>0.45015243902439023</v>
      </c>
      <c r="Q146">
        <v>9</v>
      </c>
      <c r="R146">
        <v>0.91749060422087303</v>
      </c>
      <c r="T146">
        <v>0.19896</v>
      </c>
      <c r="V146">
        <v>0.45449515905947435</v>
      </c>
      <c r="X146">
        <v>8.5727893316399437E-3</v>
      </c>
      <c r="Z146">
        <v>0.95604042996951699</v>
      </c>
      <c r="AB146">
        <v>1</v>
      </c>
      <c r="AD146">
        <v>0.30186064924782263</v>
      </c>
      <c r="AF146">
        <v>8.9136936552018792E-2</v>
      </c>
      <c r="AH146">
        <v>0.33884964682139251</v>
      </c>
      <c r="AJ146">
        <v>0.33457878040183292</v>
      </c>
      <c r="AL146">
        <v>4.4252044252044251E-2</v>
      </c>
      <c r="AM146">
        <v>6</v>
      </c>
      <c r="AN146">
        <v>0.74978973927670312</v>
      </c>
      <c r="AP146">
        <v>0.22205663189269745</v>
      </c>
    </row>
    <row r="147" spans="2:42" x14ac:dyDescent="0.25">
      <c r="D147">
        <v>0.9729309002853932</v>
      </c>
      <c r="F147">
        <v>1</v>
      </c>
      <c r="H147">
        <v>0.95658610755441731</v>
      </c>
      <c r="J147">
        <v>0.64171011470281536</v>
      </c>
      <c r="L147">
        <v>0.21879194630872481</v>
      </c>
      <c r="N147">
        <v>0.44893292682926828</v>
      </c>
      <c r="P147">
        <v>0.44893292682926828</v>
      </c>
      <c r="R147">
        <v>0.91396357328707722</v>
      </c>
      <c r="T147">
        <v>0.19775999999999999</v>
      </c>
      <c r="V147">
        <v>0.44130935915168279</v>
      </c>
      <c r="X147">
        <v>8.5727893316399437E-3</v>
      </c>
      <c r="Z147">
        <v>0.95539868442162679</v>
      </c>
      <c r="AB147">
        <v>1</v>
      </c>
      <c r="AD147">
        <v>0.30007917656373717</v>
      </c>
      <c r="AF147" s="36">
        <v>8.6252937406537056E-2</v>
      </c>
      <c r="AH147">
        <v>0.31866801210898082</v>
      </c>
      <c r="AJ147">
        <v>0.31498061332393368</v>
      </c>
      <c r="AL147">
        <v>4.0885040885040885E-2</v>
      </c>
      <c r="AM147">
        <v>7</v>
      </c>
      <c r="AN147">
        <v>0.72855340622371745</v>
      </c>
      <c r="AP147">
        <v>0.21739940387481368</v>
      </c>
    </row>
    <row r="148" spans="2:42" x14ac:dyDescent="0.25">
      <c r="D148">
        <v>0.9729309002853932</v>
      </c>
      <c r="F148">
        <v>1</v>
      </c>
      <c r="H148">
        <v>0.95598591549295775</v>
      </c>
      <c r="J148">
        <v>0.63972888425443153</v>
      </c>
      <c r="L148">
        <v>0.21862416107382551</v>
      </c>
      <c r="N148">
        <v>0.43734756097560973</v>
      </c>
      <c r="P148">
        <v>0.43734756097560973</v>
      </c>
      <c r="Q148">
        <v>10</v>
      </c>
      <c r="R148">
        <v>0.913963573287077</v>
      </c>
      <c r="T148">
        <v>0.18512000000000001</v>
      </c>
      <c r="V148">
        <v>0.43061318579990776</v>
      </c>
      <c r="X148">
        <v>8.4140339736466108E-3</v>
      </c>
      <c r="Z148">
        <v>0.95507781164768168</v>
      </c>
      <c r="AB148">
        <v>1</v>
      </c>
      <c r="AD148">
        <v>0.2988915281076801</v>
      </c>
      <c r="AF148">
        <v>8.0698568681905558E-2</v>
      </c>
      <c r="AH148">
        <v>0.29969727547931385</v>
      </c>
      <c r="AJ148">
        <v>0.30257314064152274</v>
      </c>
      <c r="AL148">
        <v>4.0404040404040401E-2</v>
      </c>
      <c r="AN148">
        <v>0.72266610597140457</v>
      </c>
      <c r="AP148">
        <v>0.19169150521609538</v>
      </c>
    </row>
    <row r="149" spans="2:42" x14ac:dyDescent="0.25">
      <c r="D149">
        <v>0.9729309002853932</v>
      </c>
      <c r="F149">
        <v>1</v>
      </c>
      <c r="H149">
        <v>0.9542253521126759</v>
      </c>
      <c r="J149">
        <v>0.63826903023983317</v>
      </c>
      <c r="L149">
        <v>0.20939597315436242</v>
      </c>
      <c r="N149">
        <v>0.42012195121951218</v>
      </c>
      <c r="P149">
        <v>0.42012195121951218</v>
      </c>
      <c r="R149">
        <v>0.90534836657993623</v>
      </c>
      <c r="T149">
        <v>0.18224000000000001</v>
      </c>
      <c r="V149">
        <v>0.4284001844167819</v>
      </c>
      <c r="X149">
        <v>7.779012541673281E-3</v>
      </c>
      <c r="Z149">
        <v>0.95427562971281854</v>
      </c>
      <c r="AB149">
        <v>1</v>
      </c>
      <c r="AD149">
        <v>0.29592240696753763</v>
      </c>
      <c r="AF149">
        <v>7.7921384319589823E-2</v>
      </c>
      <c r="AH149">
        <v>0.28577194752774976</v>
      </c>
      <c r="AJ149">
        <v>0.27789918928445539</v>
      </c>
      <c r="AL149">
        <v>3.7037037037037035E-2</v>
      </c>
      <c r="AN149">
        <v>0.72266610597140457</v>
      </c>
      <c r="AP149">
        <v>0.19169150521609538</v>
      </c>
    </row>
    <row r="150" spans="2:42" x14ac:dyDescent="0.25">
      <c r="D150">
        <v>0.9729309002853932</v>
      </c>
      <c r="F150">
        <v>1</v>
      </c>
      <c r="H150">
        <v>0.9542253521126759</v>
      </c>
      <c r="J150">
        <v>0.62982273201251304</v>
      </c>
      <c r="L150">
        <v>0.20503355704697987</v>
      </c>
      <c r="N150">
        <v>0.39740853658536579</v>
      </c>
      <c r="P150">
        <v>0.39740853658536579</v>
      </c>
      <c r="R150" s="36">
        <v>0.90534836657993623</v>
      </c>
      <c r="T150">
        <v>0.17860000000000001</v>
      </c>
      <c r="V150">
        <v>0.42194559704933149</v>
      </c>
      <c r="X150">
        <v>6.8264803937132879E-3</v>
      </c>
      <c r="Z150">
        <v>0.95186908390823066</v>
      </c>
      <c r="AB150">
        <v>1</v>
      </c>
      <c r="AD150">
        <v>0.28958828186856694</v>
      </c>
      <c r="AF150">
        <v>7.4236274300363156E-2</v>
      </c>
      <c r="AH150">
        <v>0.27870837537840565</v>
      </c>
      <c r="AJ150">
        <v>0.27444483609446596</v>
      </c>
      <c r="AL150">
        <v>3.2227032227032229E-2</v>
      </c>
      <c r="AN150">
        <v>0.72266610597140457</v>
      </c>
      <c r="AP150">
        <v>0.18535767511177345</v>
      </c>
    </row>
    <row r="151" spans="2:42" x14ac:dyDescent="0.25">
      <c r="D151">
        <v>0.9729309002853932</v>
      </c>
      <c r="F151">
        <v>1</v>
      </c>
      <c r="H151">
        <v>0.95358514724711907</v>
      </c>
      <c r="J151">
        <v>0.61188738269030229</v>
      </c>
      <c r="L151">
        <v>0.19916107382550335</v>
      </c>
      <c r="N151">
        <v>0.3954268292682927</v>
      </c>
      <c r="P151">
        <v>0.3954268292682927</v>
      </c>
      <c r="R151">
        <v>0.90534836657993623</v>
      </c>
      <c r="T151">
        <v>0.17532</v>
      </c>
      <c r="V151">
        <v>0.41281696634393727</v>
      </c>
      <c r="X151">
        <v>6.5089696777266238E-3</v>
      </c>
      <c r="Z151">
        <v>0.94849991978180681</v>
      </c>
      <c r="AB151">
        <v>1</v>
      </c>
      <c r="AD151">
        <v>0.25673000791765638</v>
      </c>
      <c r="AF151">
        <v>7.1993163853877357E-2</v>
      </c>
      <c r="AH151">
        <v>0.27669021190716447</v>
      </c>
      <c r="AJ151">
        <v>0.263517800493479</v>
      </c>
      <c r="AL151">
        <v>3.0784030784030785E-2</v>
      </c>
      <c r="AN151">
        <v>0.72266610597140457</v>
      </c>
      <c r="AP151">
        <v>0.17790611028315945</v>
      </c>
    </row>
    <row r="152" spans="2:42" x14ac:dyDescent="0.25">
      <c r="D152">
        <v>0.9729309002853932</v>
      </c>
      <c r="F152">
        <v>1</v>
      </c>
      <c r="H152">
        <v>0.9535451344430218</v>
      </c>
      <c r="J152">
        <v>0.59906152241918664</v>
      </c>
      <c r="L152">
        <v>0.19362416107382552</v>
      </c>
      <c r="N152">
        <v>0.39512195121951216</v>
      </c>
      <c r="P152">
        <v>0.39512195121951216</v>
      </c>
      <c r="R152">
        <v>0.90407632263660009</v>
      </c>
      <c r="T152">
        <v>0.16339999999999999</v>
      </c>
      <c r="V152">
        <v>0.40627017058552328</v>
      </c>
      <c r="X152">
        <v>6.5089696777266238E-3</v>
      </c>
      <c r="Z152">
        <v>0.94721642868602574</v>
      </c>
      <c r="AB152">
        <v>1</v>
      </c>
      <c r="AD152">
        <v>0.24069675376088678</v>
      </c>
      <c r="AF152">
        <v>6.392864772484512E-2</v>
      </c>
      <c r="AH152">
        <v>0.25590312815338045</v>
      </c>
      <c r="AJ152">
        <v>0.25456468100105745</v>
      </c>
      <c r="AL152">
        <v>2.8379028379028379E-2</v>
      </c>
      <c r="AM152">
        <v>8</v>
      </c>
      <c r="AN152">
        <v>0.72266610597140457</v>
      </c>
      <c r="AP152">
        <v>0.14865871833084945</v>
      </c>
    </row>
    <row r="153" spans="2:42" x14ac:dyDescent="0.25">
      <c r="D153">
        <v>0.9729309002853932</v>
      </c>
      <c r="F153">
        <v>1</v>
      </c>
      <c r="H153">
        <v>0.9535451344430218</v>
      </c>
      <c r="J153">
        <v>0.59833159541188741</v>
      </c>
      <c r="L153">
        <v>0.18322147651006712</v>
      </c>
      <c r="N153">
        <v>0.38597560975609752</v>
      </c>
      <c r="P153">
        <v>0.38597560975609752</v>
      </c>
      <c r="R153">
        <v>0.89025729979762913</v>
      </c>
      <c r="T153">
        <v>0.16155999999999998</v>
      </c>
      <c r="V153">
        <v>0.3664361456892577</v>
      </c>
      <c r="X153">
        <v>6.3502143197332909E-3</v>
      </c>
      <c r="Z153">
        <v>0.94529119204235512</v>
      </c>
      <c r="AB153">
        <v>1</v>
      </c>
      <c r="AD153">
        <v>0.23178939034045923</v>
      </c>
      <c r="AF153">
        <v>6.3875240333262126E-2</v>
      </c>
      <c r="AH153">
        <v>0.23289606458123105</v>
      </c>
      <c r="AJ153">
        <v>0.2512513218188227</v>
      </c>
      <c r="AL153">
        <v>2.7417027417027416E-2</v>
      </c>
      <c r="AN153">
        <v>0.70142977291841879</v>
      </c>
      <c r="AP153">
        <v>0.14865871833084945</v>
      </c>
    </row>
    <row r="154" spans="2:42" x14ac:dyDescent="0.25">
      <c r="D154">
        <v>0.9729309002853932</v>
      </c>
      <c r="F154">
        <v>1</v>
      </c>
      <c r="H154">
        <v>0.95270486555697809</v>
      </c>
      <c r="J154">
        <v>0.59718456725755986</v>
      </c>
      <c r="L154">
        <v>0.17432885906040271</v>
      </c>
      <c r="N154">
        <v>0.38506097560975605</v>
      </c>
      <c r="P154">
        <v>0.38506097560975605</v>
      </c>
      <c r="R154">
        <v>0.88719283029777396</v>
      </c>
      <c r="T154">
        <v>0.158</v>
      </c>
      <c r="V154">
        <v>0.36339326878745964</v>
      </c>
      <c r="X154">
        <v>6.032703603746626E-3</v>
      </c>
      <c r="Z154">
        <v>0.93807155462858949</v>
      </c>
      <c r="AB154">
        <v>1</v>
      </c>
      <c r="AD154">
        <v>0.21832937450514647</v>
      </c>
      <c r="AF154">
        <v>6.2753685110019233E-2</v>
      </c>
      <c r="AH154">
        <v>0.22966700302724521</v>
      </c>
      <c r="AJ154">
        <v>0.24575255551639055</v>
      </c>
      <c r="AL154">
        <v>2.7417027417027416E-2</v>
      </c>
      <c r="AN154">
        <v>0.70142977291841879</v>
      </c>
      <c r="AP154">
        <v>0.14642324888226527</v>
      </c>
    </row>
    <row r="155" spans="2:42" x14ac:dyDescent="0.25">
      <c r="D155">
        <v>0.9729309002853932</v>
      </c>
      <c r="F155">
        <v>1</v>
      </c>
      <c r="H155">
        <v>0.95266485275288093</v>
      </c>
      <c r="J155">
        <v>0.59551616266944718</v>
      </c>
      <c r="L155">
        <v>0.16543624161073825</v>
      </c>
      <c r="N155">
        <v>0.37271341463414631</v>
      </c>
      <c r="P155">
        <v>0.37271341463414631</v>
      </c>
      <c r="R155">
        <v>0.88719283029777396</v>
      </c>
      <c r="T155">
        <v>0.1578</v>
      </c>
      <c r="V155">
        <v>0.3482710926694329</v>
      </c>
      <c r="X155">
        <v>6.032703603746626E-3</v>
      </c>
      <c r="Z155">
        <v>0.93004973527996138</v>
      </c>
      <c r="AB155">
        <v>1</v>
      </c>
      <c r="AD155">
        <v>0.20882818685669041</v>
      </c>
      <c r="AF155">
        <v>6.2486648152104252E-2</v>
      </c>
      <c r="AH155">
        <v>0.22906155398587286</v>
      </c>
      <c r="AJ155">
        <v>0.23976031018681707</v>
      </c>
      <c r="AL155" s="36">
        <v>2.6936026936026935E-2</v>
      </c>
      <c r="AN155">
        <v>0.70142977291841879</v>
      </c>
      <c r="AP155">
        <v>0.14213859910581222</v>
      </c>
    </row>
    <row r="156" spans="2:42" x14ac:dyDescent="0.25">
      <c r="B156">
        <v>2</v>
      </c>
      <c r="D156">
        <v>0.9729309002853932</v>
      </c>
      <c r="F156">
        <v>1</v>
      </c>
      <c r="H156">
        <v>0.95234475032010246</v>
      </c>
      <c r="J156">
        <v>0.58644421272158498</v>
      </c>
      <c r="L156">
        <v>0.16073825503355704</v>
      </c>
      <c r="N156">
        <v>0.36905487804878051</v>
      </c>
      <c r="P156">
        <v>0.36905487804878051</v>
      </c>
      <c r="R156">
        <v>0.88719283029777396</v>
      </c>
      <c r="T156">
        <v>0.14779999999999999</v>
      </c>
      <c r="V156">
        <v>0.33388658367911478</v>
      </c>
      <c r="X156">
        <v>5.2389268137799649E-3</v>
      </c>
      <c r="Z156">
        <v>0.9231509706401414</v>
      </c>
      <c r="AB156">
        <v>1</v>
      </c>
      <c r="AD156">
        <v>0.20704671417260492</v>
      </c>
      <c r="AF156">
        <v>6.2326425977355264E-2</v>
      </c>
      <c r="AH156">
        <v>0.21977800201816347</v>
      </c>
      <c r="AJ156">
        <v>0.23750440606274231</v>
      </c>
      <c r="AL156">
        <v>2.5493025493025494E-2</v>
      </c>
      <c r="AN156">
        <v>0.70142977291841879</v>
      </c>
      <c r="AP156">
        <v>0.14213859910581222</v>
      </c>
    </row>
    <row r="157" spans="2:42" x14ac:dyDescent="0.25">
      <c r="D157">
        <v>0.94594828331747816</v>
      </c>
      <c r="F157">
        <v>1</v>
      </c>
      <c r="H157">
        <v>0.95234475032010246</v>
      </c>
      <c r="J157">
        <v>0.56652763295099073</v>
      </c>
      <c r="L157">
        <v>0.15503355704697985</v>
      </c>
      <c r="N157">
        <v>0.36814024390243899</v>
      </c>
      <c r="P157">
        <v>0.36814024390243899</v>
      </c>
      <c r="R157">
        <v>0.88013876843018213</v>
      </c>
      <c r="T157">
        <v>0.14508000000000001</v>
      </c>
      <c r="V157">
        <v>0.3337943752881512</v>
      </c>
      <c r="X157">
        <v>5.0801714557866329E-3</v>
      </c>
      <c r="Z157">
        <v>0.92283009786619641</v>
      </c>
      <c r="AB157">
        <v>1</v>
      </c>
      <c r="AD157">
        <v>0.2056611243072051</v>
      </c>
      <c r="AF157">
        <v>6.045716727195044E-2</v>
      </c>
      <c r="AH157">
        <v>0.21917255297679111</v>
      </c>
      <c r="AJ157">
        <v>0.23214663376806483</v>
      </c>
      <c r="AL157">
        <v>2.3088023088023085E-2</v>
      </c>
      <c r="AN157">
        <v>0.70142977291841879</v>
      </c>
      <c r="AP157">
        <v>0.11456780923994038</v>
      </c>
    </row>
    <row r="158" spans="2:42" x14ac:dyDescent="0.25">
      <c r="D158">
        <v>0.94594828331747816</v>
      </c>
      <c r="F158">
        <v>1</v>
      </c>
      <c r="H158">
        <v>0.95058418693982072</v>
      </c>
      <c r="J158">
        <v>0.56068821689259651</v>
      </c>
      <c r="L158">
        <v>0.15436241610738255</v>
      </c>
      <c r="N158">
        <v>0.36600609756097563</v>
      </c>
      <c r="P158">
        <v>0.36600609756097563</v>
      </c>
      <c r="R158">
        <v>0.87325816710031789</v>
      </c>
      <c r="T158">
        <v>0.13828000000000001</v>
      </c>
      <c r="V158">
        <v>0.32494236975564778</v>
      </c>
      <c r="X158">
        <v>4.762660739799968E-3</v>
      </c>
      <c r="Z158">
        <v>0.92074442483555285</v>
      </c>
      <c r="AB158">
        <v>1</v>
      </c>
      <c r="AD158">
        <v>0.20229612034837688</v>
      </c>
      <c r="AF158">
        <v>5.9495834223456522E-2</v>
      </c>
      <c r="AH158">
        <v>0.21634712411705348</v>
      </c>
      <c r="AJ158">
        <v>0.21811772999647513</v>
      </c>
      <c r="AL158">
        <v>2.2126022126022125E-2</v>
      </c>
      <c r="AN158">
        <v>0.70142977291841879</v>
      </c>
      <c r="AP158">
        <v>9.9105812220566303E-2</v>
      </c>
    </row>
    <row r="159" spans="2:42" x14ac:dyDescent="0.25">
      <c r="D159">
        <v>0.94594828331747816</v>
      </c>
      <c r="F159">
        <v>1</v>
      </c>
      <c r="H159">
        <v>0.94870358514724706</v>
      </c>
      <c r="J159">
        <v>0.55985401459854001</v>
      </c>
      <c r="L159">
        <v>0.1540268456375839</v>
      </c>
      <c r="N159">
        <v>0.36280487804878048</v>
      </c>
      <c r="P159">
        <v>0.36280487804878048</v>
      </c>
      <c r="R159">
        <v>0.85336802544087886</v>
      </c>
      <c r="T159">
        <v>0.13828000000000001</v>
      </c>
      <c r="V159">
        <v>0.32448132780082989</v>
      </c>
      <c r="X159">
        <v>4.6039053818066359E-3</v>
      </c>
      <c r="Z159">
        <v>0.91897962457885451</v>
      </c>
      <c r="AB159">
        <v>1</v>
      </c>
      <c r="AD159">
        <v>0.19932699920823438</v>
      </c>
      <c r="AF159">
        <v>5.8053834650715661E-2</v>
      </c>
      <c r="AH159">
        <v>0.21614530776992938</v>
      </c>
      <c r="AJ159" s="36">
        <v>0.21099753260486429</v>
      </c>
      <c r="AL159">
        <v>2.2126022126022125E-2</v>
      </c>
      <c r="AN159">
        <v>0.70142977291841879</v>
      </c>
      <c r="AP159">
        <v>9.9105812220566303E-2</v>
      </c>
    </row>
    <row r="160" spans="2:42" x14ac:dyDescent="0.25">
      <c r="D160">
        <v>0.94594828331747816</v>
      </c>
      <c r="F160">
        <v>1</v>
      </c>
      <c r="H160">
        <v>0.94814340588988477</v>
      </c>
      <c r="J160">
        <v>0.55391032325338907</v>
      </c>
      <c r="L160">
        <v>0.14630872483221477</v>
      </c>
      <c r="N160">
        <v>0.35792682926829267</v>
      </c>
      <c r="P160">
        <v>0.35792682926829267</v>
      </c>
      <c r="R160">
        <v>0.84631396357328703</v>
      </c>
      <c r="T160">
        <v>0.13203999999999999</v>
      </c>
      <c r="V160">
        <v>0.31876440756108804</v>
      </c>
      <c r="X160">
        <v>4.6039053818066359E-3</v>
      </c>
      <c r="Z160">
        <v>0.91833787903096431</v>
      </c>
      <c r="AB160">
        <v>1</v>
      </c>
      <c r="AD160">
        <v>0.19912905779889153</v>
      </c>
      <c r="AF160">
        <v>5.7359538560136723E-2</v>
      </c>
      <c r="AH160">
        <v>0.2119071644803229</v>
      </c>
      <c r="AJ160">
        <v>0.2050052872752908</v>
      </c>
      <c r="AL160">
        <v>2.02020202020202E-2</v>
      </c>
      <c r="AN160">
        <v>0.70142977291841879</v>
      </c>
      <c r="AP160">
        <v>9.9105812220566303E-2</v>
      </c>
    </row>
    <row r="161" spans="2:42" x14ac:dyDescent="0.25">
      <c r="D161">
        <v>0.94594828331747816</v>
      </c>
      <c r="F161">
        <v>1</v>
      </c>
      <c r="H161">
        <v>0.94626280409731112</v>
      </c>
      <c r="J161">
        <v>0.54452554744525539</v>
      </c>
      <c r="L161">
        <v>0.13859060402684564</v>
      </c>
      <c r="N161">
        <v>0.35579268292682925</v>
      </c>
      <c r="P161">
        <v>0.35579268292682925</v>
      </c>
      <c r="R161">
        <v>0.83209019947961838</v>
      </c>
      <c r="T161">
        <v>0.13103999999999999</v>
      </c>
      <c r="V161">
        <v>0.31313969571230982</v>
      </c>
      <c r="X161">
        <v>4.6039053818066359E-3</v>
      </c>
      <c r="Z161">
        <v>0.91496871490454046</v>
      </c>
      <c r="AB161">
        <v>1</v>
      </c>
      <c r="AD161">
        <v>0.19081551860649248</v>
      </c>
      <c r="AF161">
        <v>5.378124332407605E-2</v>
      </c>
      <c r="AH161">
        <v>0.20908173562058527</v>
      </c>
      <c r="AJ161">
        <v>0.19407825167430381</v>
      </c>
      <c r="AL161">
        <v>2.02020202020202E-2</v>
      </c>
      <c r="AN161">
        <v>0.70142977291841879</v>
      </c>
      <c r="AP161">
        <v>9.9105812220566303E-2</v>
      </c>
    </row>
    <row r="162" spans="2:42" x14ac:dyDescent="0.25">
      <c r="D162">
        <v>0.94594828331747816</v>
      </c>
      <c r="F162">
        <v>1</v>
      </c>
      <c r="H162">
        <v>0.94626280409731112</v>
      </c>
      <c r="J162">
        <v>0.53430656934306564</v>
      </c>
      <c r="L162">
        <v>0.13372483221476508</v>
      </c>
      <c r="N162">
        <v>0.34710365853658537</v>
      </c>
      <c r="P162">
        <v>0.34710365853658537</v>
      </c>
      <c r="R162">
        <v>0.80722752240531936</v>
      </c>
      <c r="T162">
        <v>0.12991999999999998</v>
      </c>
      <c r="V162">
        <v>0.31101890272014754</v>
      </c>
      <c r="X162">
        <v>4.4451500238133039E-3</v>
      </c>
      <c r="Z162">
        <v>0.91320391464784212</v>
      </c>
      <c r="AB162">
        <v>1</v>
      </c>
      <c r="AD162">
        <v>0.18903404592240697</v>
      </c>
      <c r="AF162">
        <v>5.0469985045930359E-2</v>
      </c>
      <c r="AH162">
        <v>0.19778002018163471</v>
      </c>
      <c r="AJ162">
        <v>0.19287980260838913</v>
      </c>
      <c r="AL162">
        <v>2.02020202020202E-2</v>
      </c>
      <c r="AN162">
        <v>0.70142977291841879</v>
      </c>
      <c r="AP162">
        <v>9.9105812220566303E-2</v>
      </c>
    </row>
    <row r="163" spans="2:42" x14ac:dyDescent="0.25">
      <c r="D163">
        <v>0.94594828331747816</v>
      </c>
      <c r="F163">
        <v>1</v>
      </c>
      <c r="H163">
        <v>0.94626280409731112</v>
      </c>
      <c r="J163">
        <v>0.5273201251303441</v>
      </c>
      <c r="L163">
        <v>0.13305369127516778</v>
      </c>
      <c r="N163">
        <v>0.33597560975609758</v>
      </c>
      <c r="P163">
        <v>0.33597560975609758</v>
      </c>
      <c r="R163">
        <v>0.77768141081237352</v>
      </c>
      <c r="T163">
        <v>0.1268</v>
      </c>
      <c r="V163">
        <v>0.29764868603042877</v>
      </c>
      <c r="X163">
        <v>4.4451500238133039E-3</v>
      </c>
      <c r="Z163">
        <v>0.91127867800417151</v>
      </c>
      <c r="AB163">
        <v>1</v>
      </c>
      <c r="AD163">
        <v>0.18190815518606493</v>
      </c>
      <c r="AF163">
        <v>4.9668874172185427E-2</v>
      </c>
      <c r="AH163">
        <v>0.19334006054490413</v>
      </c>
      <c r="AJ163">
        <v>0.18921395840676772</v>
      </c>
      <c r="AL163">
        <v>1.9721019721019722E-2</v>
      </c>
      <c r="AM163">
        <v>9</v>
      </c>
      <c r="AN163">
        <v>0.70142977291841879</v>
      </c>
      <c r="AP163">
        <v>9.9105812220566303E-2</v>
      </c>
    </row>
    <row r="164" spans="2:42" x14ac:dyDescent="0.25">
      <c r="D164">
        <v>0.94594828331747816</v>
      </c>
      <c r="F164">
        <v>1</v>
      </c>
      <c r="H164">
        <v>0.94626280409731112</v>
      </c>
      <c r="J164">
        <v>0.52554744525547437</v>
      </c>
      <c r="L164">
        <v>0.12852348993288593</v>
      </c>
      <c r="N164">
        <v>0.32484756097560974</v>
      </c>
      <c r="P164">
        <v>0.32484756097560974</v>
      </c>
      <c r="R164">
        <v>0.76363110725643235</v>
      </c>
      <c r="T164">
        <v>0.12620000000000001</v>
      </c>
      <c r="V164">
        <v>0.29322268326417705</v>
      </c>
      <c r="X164">
        <v>4.4451500238133039E-3</v>
      </c>
      <c r="Z164">
        <v>0.90630515000802148</v>
      </c>
      <c r="AB164">
        <v>1</v>
      </c>
      <c r="AD164">
        <v>0.17814726840855108</v>
      </c>
      <c r="AF164">
        <v>4.8493911557359541E-2</v>
      </c>
      <c r="AH164">
        <v>0.19172552976791121</v>
      </c>
      <c r="AJ164">
        <v>0.18519562918575957</v>
      </c>
      <c r="AL164">
        <v>1.8759018759018756E-2</v>
      </c>
      <c r="AN164">
        <v>0.67367535744323004</v>
      </c>
      <c r="AP164">
        <v>9.9105812220566303E-2</v>
      </c>
    </row>
    <row r="165" spans="2:42" x14ac:dyDescent="0.25">
      <c r="D165">
        <v>0.94594828331747816</v>
      </c>
      <c r="F165">
        <v>1</v>
      </c>
      <c r="H165">
        <v>0.94626280409731112</v>
      </c>
      <c r="J165">
        <v>0.51543274244004167</v>
      </c>
      <c r="L165">
        <v>0.12684563758389261</v>
      </c>
      <c r="N165">
        <v>0.32469512195121947</v>
      </c>
      <c r="P165">
        <v>0.32469512195121947</v>
      </c>
      <c r="R165">
        <v>0.70222607690083838</v>
      </c>
      <c r="T165">
        <v>0.12492</v>
      </c>
      <c r="V165">
        <v>0.28510834485938219</v>
      </c>
      <c r="X165">
        <v>4.4451500238133039E-3</v>
      </c>
      <c r="Z165">
        <v>0.90261511310765252</v>
      </c>
      <c r="AB165">
        <v>1</v>
      </c>
      <c r="AD165">
        <v>0.16805225653206651</v>
      </c>
      <c r="AF165">
        <v>4.7906430249946591E-2</v>
      </c>
      <c r="AH165">
        <v>0.19031281533804237</v>
      </c>
      <c r="AJ165">
        <v>0.16827634825519913</v>
      </c>
      <c r="AL165">
        <v>1.8759018759018756E-2</v>
      </c>
      <c r="AN165">
        <v>0.63120269133725826</v>
      </c>
      <c r="AP165">
        <v>9.9105812220566303E-2</v>
      </c>
    </row>
    <row r="166" spans="2:42" x14ac:dyDescent="0.25">
      <c r="D166">
        <v>0.94594828331747816</v>
      </c>
      <c r="F166">
        <v>1</v>
      </c>
      <c r="H166">
        <v>0.94626280409731112</v>
      </c>
      <c r="J166">
        <v>0.51522419186652768</v>
      </c>
      <c r="L166">
        <v>0.12516778523489933</v>
      </c>
      <c r="N166">
        <v>0.32073170731707318</v>
      </c>
      <c r="P166">
        <v>0.32073170731707318</v>
      </c>
      <c r="R166">
        <v>0.51367447239086439</v>
      </c>
      <c r="T166">
        <v>0.12088000000000002</v>
      </c>
      <c r="V166">
        <v>0.28243430152143845</v>
      </c>
      <c r="X166">
        <v>4.127639307826639E-3</v>
      </c>
      <c r="Z166">
        <v>0.90197336755976232</v>
      </c>
      <c r="AB166">
        <v>1</v>
      </c>
      <c r="AD166">
        <v>0.16706254948535235</v>
      </c>
      <c r="AF166">
        <v>4.7585985900448623E-2</v>
      </c>
      <c r="AH166">
        <v>0.18910191725529768</v>
      </c>
      <c r="AJ166">
        <v>0.16496298907296439</v>
      </c>
      <c r="AL166">
        <v>1.8278018278018279E-2</v>
      </c>
      <c r="AN166">
        <v>0.62531539108494527</v>
      </c>
      <c r="AP166">
        <v>9.9105812220566303E-2</v>
      </c>
    </row>
    <row r="167" spans="2:42" x14ac:dyDescent="0.25">
      <c r="D167">
        <v>0.94594828331747816</v>
      </c>
      <c r="F167">
        <v>1</v>
      </c>
      <c r="H167">
        <v>0.94626280409731112</v>
      </c>
      <c r="J167">
        <v>0.51188738269030243</v>
      </c>
      <c r="L167">
        <v>0.12516778523489933</v>
      </c>
      <c r="N167">
        <v>0.31935975609756095</v>
      </c>
      <c r="P167">
        <v>0.31935975609756095</v>
      </c>
      <c r="R167">
        <v>0.47915582538305862</v>
      </c>
      <c r="T167">
        <v>0.11896</v>
      </c>
      <c r="V167">
        <v>0.28049792531120327</v>
      </c>
      <c r="X167">
        <v>4.127639307826639E-3</v>
      </c>
      <c r="Z167">
        <v>0.89892507620728357</v>
      </c>
      <c r="AB167">
        <v>1</v>
      </c>
      <c r="AD167">
        <v>0.16389548693586697</v>
      </c>
      <c r="AF167">
        <v>4.6678060243537704E-2</v>
      </c>
      <c r="AH167">
        <v>0.18385469223007064</v>
      </c>
      <c r="AJ167">
        <v>0.15890024673951356</v>
      </c>
      <c r="AL167">
        <v>1.7797017797017797E-2</v>
      </c>
      <c r="AN167">
        <v>0.62531539108494527</v>
      </c>
      <c r="AP167">
        <v>9.5566318926974647E-2</v>
      </c>
    </row>
    <row r="168" spans="2:42" x14ac:dyDescent="0.25">
      <c r="D168">
        <v>0.94594828331747816</v>
      </c>
      <c r="F168">
        <v>0.75</v>
      </c>
      <c r="H168">
        <v>0.94626280409731112</v>
      </c>
      <c r="J168">
        <v>0.51021897810218975</v>
      </c>
      <c r="L168">
        <v>0.11644295302013424</v>
      </c>
      <c r="N168">
        <v>0.31844512195121949</v>
      </c>
      <c r="P168">
        <v>0.31844512195121949</v>
      </c>
      <c r="R168">
        <v>0.47360508817577335</v>
      </c>
      <c r="T168">
        <v>0.11524000000000001</v>
      </c>
      <c r="V168">
        <v>0.28003688335638538</v>
      </c>
      <c r="X168" s="36">
        <v>3.9688839498333069E-3</v>
      </c>
      <c r="Z168">
        <v>0.89683940317664079</v>
      </c>
      <c r="AB168">
        <v>1</v>
      </c>
      <c r="AD168">
        <v>0.16092636579572447</v>
      </c>
      <c r="AF168">
        <v>4.4701986754966887E-2</v>
      </c>
      <c r="AH168">
        <v>0.18324924318869829</v>
      </c>
      <c r="AJ168">
        <v>0.15861825872400423</v>
      </c>
      <c r="AL168">
        <v>0</v>
      </c>
      <c r="AN168">
        <v>0.62531539108494527</v>
      </c>
      <c r="AP168">
        <v>9.2585692995529059E-2</v>
      </c>
    </row>
    <row r="169" spans="2:42" x14ac:dyDescent="0.25">
      <c r="B169">
        <v>3</v>
      </c>
      <c r="D169">
        <v>0.94594828331747816</v>
      </c>
      <c r="F169">
        <v>0.75</v>
      </c>
      <c r="H169">
        <v>0.94626280409731112</v>
      </c>
      <c r="J169">
        <v>0.50573514077163717</v>
      </c>
      <c r="L169">
        <v>0.11359060402684563</v>
      </c>
      <c r="N169" s="36">
        <v>0.31798780487804879</v>
      </c>
      <c r="P169" s="36">
        <v>0.31798780487804879</v>
      </c>
      <c r="R169">
        <v>0.47360508817577335</v>
      </c>
      <c r="T169">
        <v>0.11316</v>
      </c>
      <c r="V169">
        <v>0.27856154910096814</v>
      </c>
      <c r="X169">
        <v>3.9688839498333069E-3</v>
      </c>
      <c r="Z169">
        <v>0.89587678485480482</v>
      </c>
      <c r="AB169">
        <v>1</v>
      </c>
      <c r="AD169">
        <v>0.15617577197149643</v>
      </c>
      <c r="AF169">
        <v>4.2832728049562063E-2</v>
      </c>
      <c r="AH169">
        <v>0.18264379414732593</v>
      </c>
      <c r="AJ169">
        <v>0.15079309129362001</v>
      </c>
      <c r="AL169">
        <v>0</v>
      </c>
      <c r="AN169">
        <v>0.62531539108494527</v>
      </c>
      <c r="AP169">
        <v>9.2585692995529059E-2</v>
      </c>
    </row>
    <row r="170" spans="2:42" x14ac:dyDescent="0.25">
      <c r="D170">
        <v>0.91887918360287135</v>
      </c>
      <c r="F170">
        <v>0.75</v>
      </c>
      <c r="H170">
        <v>0.94626280409731112</v>
      </c>
      <c r="J170">
        <v>0.49363920750782059</v>
      </c>
      <c r="L170">
        <v>0.11308724832214766</v>
      </c>
      <c r="N170">
        <v>0.31722560975609754</v>
      </c>
      <c r="P170">
        <v>0.31722560975609754</v>
      </c>
      <c r="R170">
        <v>0.47302688638334772</v>
      </c>
      <c r="T170">
        <v>0.11268</v>
      </c>
      <c r="V170">
        <v>0.27754725680036885</v>
      </c>
      <c r="X170">
        <v>3.9688839498333069E-3</v>
      </c>
      <c r="Z170">
        <v>0.89427242098507931</v>
      </c>
      <c r="AB170">
        <v>1</v>
      </c>
      <c r="AD170">
        <v>0.15558194774346795</v>
      </c>
      <c r="AF170">
        <v>4.2619098483230075E-2</v>
      </c>
      <c r="AH170">
        <v>0.17598385469223007</v>
      </c>
      <c r="AJ170">
        <v>0.14973563623545999</v>
      </c>
      <c r="AL170">
        <v>0</v>
      </c>
      <c r="AN170">
        <v>0.62531539108494527</v>
      </c>
      <c r="AP170">
        <v>9.2585692995529059E-2</v>
      </c>
    </row>
    <row r="171" spans="2:42" x14ac:dyDescent="0.25">
      <c r="D171">
        <v>0.91887918360287135</v>
      </c>
      <c r="F171">
        <v>0.75</v>
      </c>
      <c r="H171">
        <v>0.94626280409731112</v>
      </c>
      <c r="J171">
        <v>0.48519290928050046</v>
      </c>
      <c r="L171">
        <v>0.11124161073825503</v>
      </c>
      <c r="N171">
        <v>0.31707317073170727</v>
      </c>
      <c r="P171">
        <v>0.31707317073170727</v>
      </c>
      <c r="R171">
        <v>0.47302688638334772</v>
      </c>
      <c r="T171">
        <v>0.10908</v>
      </c>
      <c r="V171">
        <v>0.2736745043798986</v>
      </c>
      <c r="X171">
        <v>3.9688839498333069E-3</v>
      </c>
      <c r="Z171">
        <v>0.8929889298892989</v>
      </c>
      <c r="AB171">
        <v>1</v>
      </c>
      <c r="AD171">
        <v>0.15102929532858275</v>
      </c>
      <c r="AF171">
        <v>4.1871395001068144E-2</v>
      </c>
      <c r="AH171">
        <v>0.17275479313824418</v>
      </c>
      <c r="AJ171">
        <v>0.14839619316179062</v>
      </c>
      <c r="AL171">
        <v>0</v>
      </c>
      <c r="AN171">
        <v>0.62531539108494527</v>
      </c>
      <c r="AP171">
        <v>9.2585692995529059E-2</v>
      </c>
    </row>
    <row r="172" spans="2:42" x14ac:dyDescent="0.25">
      <c r="D172">
        <v>0.91887918360287135</v>
      </c>
      <c r="F172">
        <v>0.75</v>
      </c>
      <c r="H172">
        <v>0.94626280409731112</v>
      </c>
      <c r="J172">
        <v>0.47476538060479662</v>
      </c>
      <c r="L172">
        <v>0.10906040268456377</v>
      </c>
      <c r="N172">
        <v>0.31478658536585363</v>
      </c>
      <c r="P172">
        <v>0.31478658536585363</v>
      </c>
      <c r="R172">
        <v>0.47302688638334772</v>
      </c>
      <c r="T172">
        <v>0.10724</v>
      </c>
      <c r="V172">
        <v>0.26353158137390503</v>
      </c>
      <c r="X172">
        <v>3.810128591839974E-3</v>
      </c>
      <c r="Z172">
        <v>0.8872132199582865</v>
      </c>
      <c r="AB172">
        <v>1</v>
      </c>
      <c r="AD172">
        <v>0.1496437054631829</v>
      </c>
      <c r="AF172">
        <v>4.1497543259987182E-2</v>
      </c>
      <c r="AH172">
        <v>0.15862764883955602</v>
      </c>
      <c r="AJ172">
        <v>0.14663376806485723</v>
      </c>
      <c r="AL172">
        <v>0</v>
      </c>
      <c r="AN172">
        <v>0.62531539108494527</v>
      </c>
      <c r="AP172">
        <v>9.2585692995529059E-2</v>
      </c>
    </row>
    <row r="173" spans="2:42" x14ac:dyDescent="0.25">
      <c r="D173">
        <v>0.91887918360287135</v>
      </c>
      <c r="F173">
        <v>0.75</v>
      </c>
      <c r="H173">
        <v>0.94626280409731112</v>
      </c>
      <c r="J173">
        <v>0.47403545359749744</v>
      </c>
      <c r="L173">
        <v>0.10721476510067114</v>
      </c>
      <c r="N173">
        <v>0.31371951219512195</v>
      </c>
      <c r="P173">
        <v>0.31371951219512195</v>
      </c>
      <c r="R173">
        <v>0.45995952587453021</v>
      </c>
      <c r="T173">
        <v>0.10407999999999999</v>
      </c>
      <c r="V173">
        <v>0.25781466113416324</v>
      </c>
      <c r="X173">
        <v>3.810128591839974E-3</v>
      </c>
      <c r="Z173">
        <v>0.88464623776672568</v>
      </c>
      <c r="AB173">
        <v>1</v>
      </c>
      <c r="AD173">
        <v>0.13994457640538402</v>
      </c>
      <c r="AF173">
        <v>3.9681691946165353E-2</v>
      </c>
      <c r="AH173">
        <v>0.14752774974772956</v>
      </c>
      <c r="AJ173">
        <v>0.14550581600281987</v>
      </c>
      <c r="AL173">
        <v>0</v>
      </c>
      <c r="AN173">
        <v>0.62531539108494527</v>
      </c>
      <c r="AP173">
        <v>9.2585692995529059E-2</v>
      </c>
    </row>
    <row r="174" spans="2:42" x14ac:dyDescent="0.25">
      <c r="D174">
        <v>0.91887918360287135</v>
      </c>
      <c r="F174">
        <v>0.75</v>
      </c>
      <c r="H174">
        <v>0.94626280409731112</v>
      </c>
      <c r="J174">
        <v>0.47340980187695514</v>
      </c>
      <c r="L174">
        <v>0.10570469798657718</v>
      </c>
      <c r="N174">
        <v>0.31356707317073168</v>
      </c>
      <c r="P174">
        <v>0.31356707317073168</v>
      </c>
      <c r="R174">
        <v>0.45874530211043651</v>
      </c>
      <c r="T174">
        <v>0.10192000000000001</v>
      </c>
      <c r="V174">
        <v>0.25578607653296448</v>
      </c>
      <c r="X174">
        <v>3.810128591839974E-3</v>
      </c>
      <c r="Z174">
        <v>0.88320231028397245</v>
      </c>
      <c r="AB174">
        <v>1</v>
      </c>
      <c r="AD174">
        <v>0.13974663499604117</v>
      </c>
      <c r="AF174">
        <v>3.9040803247169409E-2</v>
      </c>
      <c r="AH174">
        <v>0.13562058526740664</v>
      </c>
      <c r="AJ174">
        <v>0.1427564328516038</v>
      </c>
      <c r="AL174">
        <v>0</v>
      </c>
      <c r="AN174">
        <v>0.62531539108494527</v>
      </c>
      <c r="AP174">
        <v>9.2585692995529059E-2</v>
      </c>
    </row>
    <row r="175" spans="2:42" x14ac:dyDescent="0.25">
      <c r="D175">
        <v>0.91887918360287135</v>
      </c>
      <c r="F175">
        <v>0.75</v>
      </c>
      <c r="H175">
        <v>0.94626280409731112</v>
      </c>
      <c r="J175">
        <v>0.47017726798748694</v>
      </c>
      <c r="L175">
        <v>0.10536912751677852</v>
      </c>
      <c r="N175">
        <v>0.30670731707317073</v>
      </c>
      <c r="P175">
        <v>0.30670731707317073</v>
      </c>
      <c r="R175">
        <v>0.45637467476149174</v>
      </c>
      <c r="T175">
        <v>0.10112000000000002</v>
      </c>
      <c r="V175">
        <v>0.24711848778238821</v>
      </c>
      <c r="X175">
        <v>3.810128591839974E-3</v>
      </c>
      <c r="Z175">
        <v>0.88288143751002734</v>
      </c>
      <c r="AB175">
        <v>1</v>
      </c>
      <c r="AD175">
        <v>0.13657957244655583</v>
      </c>
      <c r="AF175">
        <v>3.8773766289254427E-2</v>
      </c>
      <c r="AH175">
        <v>0.127547931382442</v>
      </c>
      <c r="AJ175">
        <v>0.14240394783221713</v>
      </c>
      <c r="AL175">
        <v>0</v>
      </c>
      <c r="AN175">
        <v>0.62531539108494527</v>
      </c>
      <c r="AP175">
        <v>9.2585692995529059E-2</v>
      </c>
    </row>
    <row r="176" spans="2:42" x14ac:dyDescent="0.25">
      <c r="D176">
        <v>0.91887918360287135</v>
      </c>
      <c r="F176">
        <v>0.75</v>
      </c>
      <c r="H176">
        <v>0.94626280409731112</v>
      </c>
      <c r="J176">
        <v>0.46830031282586021</v>
      </c>
      <c r="L176">
        <v>0.1052013422818792</v>
      </c>
      <c r="N176">
        <v>0.30533536585365856</v>
      </c>
      <c r="P176">
        <v>0.30533536585365856</v>
      </c>
      <c r="R176">
        <v>0.45637467476149174</v>
      </c>
      <c r="T176">
        <v>0.10059999999999999</v>
      </c>
      <c r="V176">
        <v>0.23568464730290456</v>
      </c>
      <c r="X176">
        <v>3.810128591839974E-3</v>
      </c>
      <c r="Z176">
        <v>0.88127707364030183</v>
      </c>
      <c r="AB176">
        <v>1</v>
      </c>
      <c r="AD176">
        <v>0.13420427553444181</v>
      </c>
      <c r="AF176">
        <v>3.8239692373424478E-2</v>
      </c>
      <c r="AH176">
        <v>0.12714429868819374</v>
      </c>
      <c r="AJ176">
        <v>0.13345082833979555</v>
      </c>
      <c r="AL176">
        <v>0</v>
      </c>
      <c r="AN176">
        <v>0.62531539108494527</v>
      </c>
      <c r="AP176">
        <v>9.2585692995529059E-2</v>
      </c>
    </row>
    <row r="177" spans="2:42" x14ac:dyDescent="0.25">
      <c r="D177">
        <v>0.91887918360287135</v>
      </c>
      <c r="F177">
        <v>0.75</v>
      </c>
      <c r="H177">
        <v>0.94626280409731112</v>
      </c>
      <c r="J177">
        <v>0.45641293013555789</v>
      </c>
      <c r="L177">
        <v>0.10268456375838926</v>
      </c>
      <c r="N177">
        <v>0.30350609756097557</v>
      </c>
      <c r="P177">
        <v>0.30350609756097557</v>
      </c>
      <c r="R177">
        <v>0.44417461694131244</v>
      </c>
      <c r="T177">
        <v>0.10003999999999999</v>
      </c>
      <c r="V177">
        <v>0.23522360534808667</v>
      </c>
      <c r="X177">
        <v>3.810128591839974E-3</v>
      </c>
      <c r="Z177">
        <v>0.8807957644793839</v>
      </c>
      <c r="AB177">
        <v>1</v>
      </c>
      <c r="AD177">
        <v>0.12410926365795726</v>
      </c>
      <c r="AF177">
        <v>3.7545396282845547E-2</v>
      </c>
      <c r="AH177">
        <v>0.11987891019172552</v>
      </c>
      <c r="AJ177">
        <v>0.13098343320408881</v>
      </c>
      <c r="AL177">
        <v>0</v>
      </c>
      <c r="AN177">
        <v>0.62531539108494527</v>
      </c>
      <c r="AP177">
        <v>9.2585692995529059E-2</v>
      </c>
    </row>
    <row r="178" spans="2:42" x14ac:dyDescent="0.25">
      <c r="D178">
        <v>0.91887918360287135</v>
      </c>
      <c r="F178">
        <v>0.75</v>
      </c>
      <c r="H178">
        <v>0.94294174135723419</v>
      </c>
      <c r="J178">
        <v>0.45589155370177264</v>
      </c>
      <c r="L178">
        <v>0.10234899328859061</v>
      </c>
      <c r="N178">
        <v>0.30259146341463417</v>
      </c>
      <c r="P178">
        <v>0.30259146341463417</v>
      </c>
      <c r="R178">
        <v>0.44330731425267422</v>
      </c>
      <c r="T178">
        <v>9.7240000000000007E-2</v>
      </c>
      <c r="V178">
        <v>0.22987551867219913</v>
      </c>
      <c r="X178">
        <v>3.651373233846642E-3</v>
      </c>
      <c r="Z178">
        <v>0.87999358254452076</v>
      </c>
      <c r="AB178">
        <v>1</v>
      </c>
      <c r="AD178">
        <v>0.1152019002375297</v>
      </c>
      <c r="AF178">
        <v>3.5889767143772705E-2</v>
      </c>
      <c r="AH178">
        <v>0.11745711402623613</v>
      </c>
      <c r="AJ178">
        <v>0.13013746915756078</v>
      </c>
      <c r="AL178">
        <v>0</v>
      </c>
      <c r="AN178">
        <v>0.62531539108494527</v>
      </c>
      <c r="AP178">
        <v>5.4769001490312962E-2</v>
      </c>
    </row>
    <row r="179" spans="2:42" x14ac:dyDescent="0.25">
      <c r="D179">
        <v>0.91887918360287135</v>
      </c>
      <c r="F179">
        <v>0.75</v>
      </c>
      <c r="H179">
        <v>0.94282170294494239</v>
      </c>
      <c r="J179">
        <v>0.44932221063607924</v>
      </c>
      <c r="L179">
        <v>0.10167785234899329</v>
      </c>
      <c r="N179">
        <v>0.29817073170731706</v>
      </c>
      <c r="P179">
        <v>0.29817073170731706</v>
      </c>
      <c r="R179">
        <v>0.43920208152645268</v>
      </c>
      <c r="T179">
        <v>9.6879999999999994E-2</v>
      </c>
      <c r="V179">
        <v>0.22775472568003688</v>
      </c>
      <c r="X179">
        <v>3.49261787585331E-3</v>
      </c>
      <c r="Z179">
        <v>0.87967270977057566</v>
      </c>
      <c r="AB179">
        <v>1</v>
      </c>
      <c r="AD179">
        <v>0.11282660332541568</v>
      </c>
      <c r="AF179">
        <v>3.5355693227942749E-2</v>
      </c>
      <c r="AH179">
        <v>0.11705348133198788</v>
      </c>
      <c r="AJ179">
        <v>0.12597814592879802</v>
      </c>
      <c r="AL179">
        <v>0</v>
      </c>
      <c r="AN179">
        <v>0.62531539108494527</v>
      </c>
      <c r="AP179">
        <v>4.9552906110283151E-2</v>
      </c>
    </row>
    <row r="180" spans="2:42" x14ac:dyDescent="0.25">
      <c r="D180">
        <v>0.91887918360287135</v>
      </c>
      <c r="F180">
        <v>0.75</v>
      </c>
      <c r="H180">
        <v>0.94226152368758009</v>
      </c>
      <c r="J180">
        <v>0.44556830031282579</v>
      </c>
      <c r="L180">
        <v>0.10067114093959732</v>
      </c>
      <c r="N180">
        <v>0.29268292682926828</v>
      </c>
      <c r="P180">
        <v>0.29268292682926828</v>
      </c>
      <c r="R180">
        <v>0.43920208152645268</v>
      </c>
      <c r="T180">
        <v>9.5520000000000008E-2</v>
      </c>
      <c r="V180">
        <v>0.21659751037344399</v>
      </c>
      <c r="X180">
        <v>3.49261787585331E-3</v>
      </c>
      <c r="Z180">
        <v>0.87325525429167306</v>
      </c>
      <c r="AB180">
        <v>1</v>
      </c>
      <c r="AD180">
        <v>0.10748218527315916</v>
      </c>
      <c r="AF180">
        <v>3.4501174962614831E-2</v>
      </c>
      <c r="AH180">
        <v>0.11584258324924321</v>
      </c>
      <c r="AJ180">
        <v>0.12506168487839267</v>
      </c>
      <c r="AL180">
        <v>0</v>
      </c>
      <c r="AN180">
        <v>0.62531539108494527</v>
      </c>
      <c r="AP180">
        <v>4.9552906110283151E-2</v>
      </c>
    </row>
    <row r="181" spans="2:42" x14ac:dyDescent="0.25">
      <c r="D181">
        <v>0.91887918360287135</v>
      </c>
      <c r="F181">
        <v>0.75</v>
      </c>
      <c r="H181">
        <v>0.94206145966709343</v>
      </c>
      <c r="J181">
        <v>0.44494264859228361</v>
      </c>
      <c r="L181">
        <v>9.9664429530201354E-2</v>
      </c>
      <c r="N181">
        <v>0.29115853658536583</v>
      </c>
      <c r="P181">
        <v>0.29115853658536583</v>
      </c>
      <c r="R181">
        <v>0.43920208152645268</v>
      </c>
      <c r="T181">
        <v>9.5039999999999999E-2</v>
      </c>
      <c r="V181">
        <v>0.2160442600276625</v>
      </c>
      <c r="X181">
        <v>3.3338625178599775E-3</v>
      </c>
      <c r="Z181">
        <v>0.869244344617359</v>
      </c>
      <c r="AB181">
        <v>1</v>
      </c>
      <c r="AD181">
        <v>9.9564528899445767E-2</v>
      </c>
      <c r="AF181">
        <v>3.4501174962614831E-2</v>
      </c>
      <c r="AH181">
        <v>0.11342078708375379</v>
      </c>
      <c r="AJ181">
        <v>0.12365174480084595</v>
      </c>
      <c r="AL181">
        <v>0</v>
      </c>
      <c r="AN181">
        <v>0.62531539108494527</v>
      </c>
      <c r="AP181">
        <v>4.9552906110283151E-2</v>
      </c>
    </row>
    <row r="182" spans="2:42" x14ac:dyDescent="0.25">
      <c r="D182">
        <v>0.91887918360287135</v>
      </c>
      <c r="F182">
        <v>0.75</v>
      </c>
      <c r="H182">
        <v>0.94206145966709343</v>
      </c>
      <c r="J182">
        <v>0.44369134515119918</v>
      </c>
      <c r="L182">
        <v>9.9664429530201354E-2</v>
      </c>
      <c r="N182">
        <v>0.29100609756097556</v>
      </c>
      <c r="P182">
        <v>0.29100609756097556</v>
      </c>
      <c r="R182">
        <v>0.43920208152645268</v>
      </c>
      <c r="T182">
        <v>9.4840000000000008E-2</v>
      </c>
      <c r="V182">
        <v>0.21207929921622864</v>
      </c>
      <c r="X182">
        <v>3.3338625178599775E-3</v>
      </c>
      <c r="Z182">
        <v>0.8689234718434139</v>
      </c>
      <c r="AB182">
        <v>1</v>
      </c>
      <c r="AD182">
        <v>9.2438638163103715E-2</v>
      </c>
      <c r="AF182">
        <v>3.2578508865627E-2</v>
      </c>
      <c r="AH182">
        <v>0.11160443995963673</v>
      </c>
      <c r="AJ182">
        <v>0.12238279873105393</v>
      </c>
      <c r="AL182">
        <v>0</v>
      </c>
      <c r="AN182">
        <v>0.62531539108494527</v>
      </c>
      <c r="AP182">
        <v>4.9552906110283151E-2</v>
      </c>
    </row>
    <row r="183" spans="2:42" x14ac:dyDescent="0.25">
      <c r="D183">
        <v>0.91887918360287135</v>
      </c>
      <c r="F183">
        <v>0.75</v>
      </c>
      <c r="H183">
        <v>0.94086107554417409</v>
      </c>
      <c r="J183">
        <v>0.43920750782064644</v>
      </c>
      <c r="L183">
        <v>9.261744966442953E-2</v>
      </c>
      <c r="N183">
        <v>0.28384146341463412</v>
      </c>
      <c r="P183">
        <v>0.28384146341463412</v>
      </c>
      <c r="R183">
        <v>0.43920208152645268</v>
      </c>
      <c r="T183">
        <v>9.4640000000000002E-2</v>
      </c>
      <c r="V183">
        <v>0.21078838174273859</v>
      </c>
      <c r="X183">
        <v>3.3338625178599775E-3</v>
      </c>
      <c r="Z183">
        <v>0.8689234718434139</v>
      </c>
      <c r="AB183">
        <v>1</v>
      </c>
      <c r="AD183">
        <v>9.2438638163103715E-2</v>
      </c>
      <c r="AF183">
        <v>3.2578508865627E-2</v>
      </c>
      <c r="AH183">
        <v>0.11140262361251262</v>
      </c>
      <c r="AJ183">
        <v>0.12125484666901655</v>
      </c>
      <c r="AL183">
        <v>0</v>
      </c>
      <c r="AN183">
        <v>0.62531539108494527</v>
      </c>
      <c r="AP183">
        <v>4.9552906110283151E-2</v>
      </c>
    </row>
    <row r="184" spans="2:42" x14ac:dyDescent="0.25">
      <c r="D184">
        <v>0.91887918360287135</v>
      </c>
      <c r="F184">
        <v>0.75</v>
      </c>
      <c r="H184">
        <v>0.9401408450704225</v>
      </c>
      <c r="J184">
        <v>0.43899895724713239</v>
      </c>
      <c r="L184">
        <v>9.1275167785234895E-2</v>
      </c>
      <c r="N184">
        <v>0.2792682926829268</v>
      </c>
      <c r="P184">
        <v>0.2792682926829268</v>
      </c>
      <c r="R184">
        <v>0.43920208152645268</v>
      </c>
      <c r="T184">
        <v>9.3479999999999994E-2</v>
      </c>
      <c r="V184">
        <v>0.2074688796680498</v>
      </c>
      <c r="X184">
        <v>3.3338625178599775E-3</v>
      </c>
      <c r="Z184">
        <v>0.86763998074763349</v>
      </c>
      <c r="AB184">
        <v>1</v>
      </c>
      <c r="AD184">
        <v>9.0855106888361056E-2</v>
      </c>
      <c r="AF184">
        <v>3.1617175817133095E-2</v>
      </c>
      <c r="AH184">
        <v>0.10332996972754793</v>
      </c>
      <c r="AJ184">
        <v>0.12118434966513922</v>
      </c>
      <c r="AL184">
        <v>0</v>
      </c>
      <c r="AN184">
        <v>0.62531539108494527</v>
      </c>
      <c r="AP184">
        <v>4.9552906110283151E-2</v>
      </c>
    </row>
    <row r="185" spans="2:42" x14ac:dyDescent="0.25">
      <c r="D185">
        <v>0.91887918360287135</v>
      </c>
      <c r="F185">
        <v>0.75</v>
      </c>
      <c r="H185">
        <v>0.93910051216389245</v>
      </c>
      <c r="J185">
        <v>0.43128258602711156</v>
      </c>
      <c r="L185">
        <v>8.9932885906040275E-2</v>
      </c>
      <c r="N185">
        <v>0.27850609756097561</v>
      </c>
      <c r="P185">
        <v>0.27850609756097561</v>
      </c>
      <c r="R185">
        <v>0.43920208152645268</v>
      </c>
      <c r="T185">
        <v>9.1080000000000008E-2</v>
      </c>
      <c r="V185">
        <v>0.20341171046565237</v>
      </c>
      <c r="X185">
        <v>3.3338625178599775E-3</v>
      </c>
      <c r="Z185">
        <v>0.86394994384726453</v>
      </c>
      <c r="AB185">
        <v>1</v>
      </c>
      <c r="AD185">
        <v>8.6104513064133012E-2</v>
      </c>
      <c r="AF185">
        <v>3.1136509292886135E-2</v>
      </c>
      <c r="AH185">
        <v>0.10010090817356206</v>
      </c>
      <c r="AJ185">
        <v>0.12090236164962989</v>
      </c>
      <c r="AL185">
        <v>0</v>
      </c>
      <c r="AN185">
        <v>0.62531539108494527</v>
      </c>
      <c r="AP185">
        <v>4.9552906110283151E-2</v>
      </c>
    </row>
    <row r="186" spans="2:42" x14ac:dyDescent="0.25">
      <c r="D186">
        <v>0.91887918360287135</v>
      </c>
      <c r="F186">
        <v>0.75</v>
      </c>
      <c r="H186">
        <v>0.93842029449423814</v>
      </c>
      <c r="J186">
        <v>0.42992700729927008</v>
      </c>
      <c r="L186">
        <v>8.9932885906040275E-2</v>
      </c>
      <c r="N186">
        <v>0.27713414634146338</v>
      </c>
      <c r="P186">
        <v>0.27713414634146338</v>
      </c>
      <c r="R186">
        <v>0.43920208152645268</v>
      </c>
      <c r="T186">
        <v>0.09</v>
      </c>
      <c r="V186">
        <v>0.20248962655601657</v>
      </c>
      <c r="X186">
        <v>3.3338625178599775E-3</v>
      </c>
      <c r="Z186">
        <v>0.86298732552542934</v>
      </c>
      <c r="AB186">
        <v>1</v>
      </c>
      <c r="AD186">
        <v>8.551068883610452E-2</v>
      </c>
      <c r="AF186">
        <v>3.012176885280923E-2</v>
      </c>
      <c r="AH186">
        <v>9.5459132189707377E-2</v>
      </c>
      <c r="AJ186">
        <v>0.11913993655269652</v>
      </c>
      <c r="AL186">
        <v>0</v>
      </c>
      <c r="AN186">
        <v>0.62531539108494527</v>
      </c>
      <c r="AP186">
        <v>4.9552906110283151E-2</v>
      </c>
    </row>
    <row r="187" spans="2:42" x14ac:dyDescent="0.25">
      <c r="D187">
        <v>0.91887918360287135</v>
      </c>
      <c r="F187">
        <v>0.75</v>
      </c>
      <c r="H187">
        <v>0.93842029449423814</v>
      </c>
      <c r="J187">
        <v>0.42982273201251309</v>
      </c>
      <c r="L187">
        <v>8.859060402684564E-2</v>
      </c>
      <c r="N187">
        <v>0.27378048780487807</v>
      </c>
      <c r="P187">
        <v>0.27378048780487807</v>
      </c>
      <c r="R187">
        <v>0.43920208152645268</v>
      </c>
      <c r="T187">
        <v>8.7800000000000003E-2</v>
      </c>
      <c r="V187">
        <v>0.19990779160903641</v>
      </c>
      <c r="X187">
        <v>3.1751071598666455E-3</v>
      </c>
      <c r="Z187">
        <v>0.86234557997753913</v>
      </c>
      <c r="AB187">
        <v>1</v>
      </c>
      <c r="AD187">
        <v>7.7197149643705471E-2</v>
      </c>
      <c r="AF187">
        <v>2.9641102328562274E-2</v>
      </c>
      <c r="AH187">
        <v>9.2230070635721487E-2</v>
      </c>
      <c r="AJ187">
        <v>0.11589707437433908</v>
      </c>
      <c r="AL187">
        <v>0</v>
      </c>
      <c r="AN187">
        <v>0.60344827586206884</v>
      </c>
      <c r="AP187">
        <v>4.9552906110283151E-2</v>
      </c>
    </row>
    <row r="188" spans="2:42" x14ac:dyDescent="0.25">
      <c r="D188">
        <v>0.91887918360287135</v>
      </c>
      <c r="F188">
        <v>0.75</v>
      </c>
      <c r="H188">
        <v>0.93549935979513443</v>
      </c>
      <c r="J188">
        <v>0.42982273201251309</v>
      </c>
      <c r="L188">
        <v>8.6744966442953028E-2</v>
      </c>
      <c r="N188">
        <v>0.27179878048780487</v>
      </c>
      <c r="P188">
        <v>0.27179878048780487</v>
      </c>
      <c r="R188">
        <v>0.43920208152645268</v>
      </c>
      <c r="T188">
        <v>8.5879999999999998E-2</v>
      </c>
      <c r="V188">
        <v>0.19741816505301982</v>
      </c>
      <c r="X188">
        <v>3.1751071598666455E-3</v>
      </c>
      <c r="Z188">
        <v>0.86042034333386785</v>
      </c>
      <c r="AB188">
        <v>1</v>
      </c>
      <c r="AD188">
        <v>7.4821852731591448E-2</v>
      </c>
      <c r="AF188">
        <v>2.846613971373638E-2</v>
      </c>
      <c r="AH188">
        <v>8.9808274470232083E-2</v>
      </c>
      <c r="AJ188">
        <v>0.1141346492774057</v>
      </c>
      <c r="AL188">
        <v>0</v>
      </c>
      <c r="AN188">
        <v>0.59735071488645919</v>
      </c>
      <c r="AP188">
        <v>4.9552906110283151E-2</v>
      </c>
    </row>
    <row r="189" spans="2:42" x14ac:dyDescent="0.25">
      <c r="D189">
        <v>0.91887918360287135</v>
      </c>
      <c r="F189">
        <v>0.75</v>
      </c>
      <c r="H189">
        <v>0.93549935979513443</v>
      </c>
      <c r="J189">
        <v>0.42575599582898854</v>
      </c>
      <c r="L189">
        <v>8.6073825503355711E-2</v>
      </c>
      <c r="N189">
        <v>0.27134146341463411</v>
      </c>
      <c r="P189">
        <v>0.27134146341463411</v>
      </c>
      <c r="R189">
        <v>0.43920208152645268</v>
      </c>
      <c r="T189">
        <v>8.4999999999999992E-2</v>
      </c>
      <c r="V189">
        <v>0.18865836791147994</v>
      </c>
      <c r="X189">
        <v>3.1751071598666455E-3</v>
      </c>
      <c r="Z189">
        <v>0.85833467030322508</v>
      </c>
      <c r="AB189">
        <v>1</v>
      </c>
      <c r="AD189">
        <v>7.4228028503562943E-2</v>
      </c>
      <c r="AF189">
        <v>2.7130954924161507E-2</v>
      </c>
      <c r="AH189">
        <v>8.9202825428859739E-2</v>
      </c>
      <c r="AJ189">
        <v>0.11350017624250969</v>
      </c>
      <c r="AL189">
        <v>0</v>
      </c>
      <c r="AN189">
        <v>0.57632464255677041</v>
      </c>
      <c r="AP189">
        <v>4.9552906110283151E-2</v>
      </c>
    </row>
    <row r="190" spans="2:42" x14ac:dyDescent="0.25">
      <c r="D190">
        <v>0.91887918360287135</v>
      </c>
      <c r="F190">
        <v>0.75</v>
      </c>
      <c r="H190">
        <v>0.93509923175416132</v>
      </c>
      <c r="J190">
        <v>0.42387904066736182</v>
      </c>
      <c r="L190">
        <v>8.6073825503355711E-2</v>
      </c>
      <c r="N190">
        <v>0.27103658536585368</v>
      </c>
      <c r="P190">
        <v>0.27103658536585368</v>
      </c>
      <c r="R190">
        <v>0.43920208152645268</v>
      </c>
      <c r="T190">
        <v>8.4839999999999999E-2</v>
      </c>
      <c r="V190">
        <v>0.18847395112955279</v>
      </c>
      <c r="X190">
        <v>3.1751071598666455E-3</v>
      </c>
      <c r="Z190">
        <v>0.85785336114230704</v>
      </c>
      <c r="AB190">
        <v>1</v>
      </c>
      <c r="AD190">
        <v>6.9279493269992096E-2</v>
      </c>
      <c r="AF190">
        <v>2.6596881008331553E-2</v>
      </c>
      <c r="AH190">
        <v>8.8193743693239166E-2</v>
      </c>
      <c r="AJ190">
        <v>0.11209023616496298</v>
      </c>
      <c r="AL190">
        <v>0</v>
      </c>
      <c r="AN190">
        <v>0.54899074852817487</v>
      </c>
      <c r="AP190">
        <v>4.9552906110283151E-2</v>
      </c>
    </row>
    <row r="191" spans="2:42" x14ac:dyDescent="0.25">
      <c r="B191">
        <v>4</v>
      </c>
      <c r="D191">
        <v>0.91887918360287135</v>
      </c>
      <c r="F191">
        <v>0.75</v>
      </c>
      <c r="H191">
        <v>0.93285851472471182</v>
      </c>
      <c r="J191">
        <v>0.42210636079249214</v>
      </c>
      <c r="L191">
        <v>8.6073825503355711E-2</v>
      </c>
      <c r="N191">
        <v>0.26920731707317075</v>
      </c>
      <c r="P191">
        <v>0.26920731707317075</v>
      </c>
      <c r="R191">
        <v>0.43920208152645268</v>
      </c>
      <c r="T191">
        <v>8.3559999999999995E-2</v>
      </c>
      <c r="V191">
        <v>0.18782849239280774</v>
      </c>
      <c r="X191">
        <v>3.016351801873313E-3</v>
      </c>
      <c r="Z191">
        <v>0.85287983314615767</v>
      </c>
      <c r="AB191">
        <v>1</v>
      </c>
      <c r="AD191">
        <v>6.9081551860649251E-2</v>
      </c>
      <c r="AF191">
        <v>2.6329844050416579E-2</v>
      </c>
      <c r="AH191">
        <v>8.698284561049445E-2</v>
      </c>
      <c r="AJ191">
        <v>0.11068029608741628</v>
      </c>
      <c r="AL191">
        <v>0</v>
      </c>
      <c r="AN191">
        <v>0.54899074852817487</v>
      </c>
      <c r="AP191">
        <v>4.9552906110283151E-2</v>
      </c>
    </row>
    <row r="192" spans="2:42" x14ac:dyDescent="0.25">
      <c r="D192">
        <v>0.89189656663495631</v>
      </c>
      <c r="F192">
        <v>0.75</v>
      </c>
      <c r="H192">
        <v>0.93061779769526254</v>
      </c>
      <c r="J192">
        <v>0.42095933263816471</v>
      </c>
      <c r="L192">
        <v>8.557046979865772E-2</v>
      </c>
      <c r="N192">
        <v>0.26859756097560972</v>
      </c>
      <c r="P192">
        <v>0.26859756097560972</v>
      </c>
      <c r="R192">
        <v>0.43920208152645268</v>
      </c>
      <c r="T192">
        <v>8.2920000000000008E-2</v>
      </c>
      <c r="V192">
        <v>0.18616874135546335</v>
      </c>
      <c r="X192">
        <v>3.016351801873313E-3</v>
      </c>
      <c r="Z192">
        <v>0.85271939675918484</v>
      </c>
      <c r="AB192">
        <v>1</v>
      </c>
      <c r="AD192">
        <v>6.8289786223277915E-2</v>
      </c>
      <c r="AF192">
        <v>2.6329844050416579E-2</v>
      </c>
      <c r="AH192">
        <v>8.5570131180625633E-2</v>
      </c>
      <c r="AJ192">
        <v>0.10743743390905887</v>
      </c>
      <c r="AL192">
        <v>0</v>
      </c>
      <c r="AN192">
        <v>0.54899074852817487</v>
      </c>
      <c r="AP192">
        <v>4.9552906110283151E-2</v>
      </c>
    </row>
    <row r="193" spans="4:42" x14ac:dyDescent="0.25">
      <c r="D193">
        <v>0.89189656663495631</v>
      </c>
      <c r="F193">
        <v>0.75</v>
      </c>
      <c r="H193">
        <v>0.9257762483994878</v>
      </c>
      <c r="J193">
        <v>0.41720542231491142</v>
      </c>
      <c r="L193">
        <v>8.5067114093959742E-2</v>
      </c>
      <c r="N193">
        <v>0.2660060975609756</v>
      </c>
      <c r="P193">
        <v>0.2660060975609756</v>
      </c>
      <c r="R193">
        <v>0.43920208152645268</v>
      </c>
      <c r="T193">
        <v>8.2599999999999993E-2</v>
      </c>
      <c r="V193">
        <v>0.18091286307053941</v>
      </c>
      <c r="X193">
        <v>2.857596443879981E-3</v>
      </c>
      <c r="Z193">
        <v>0.8496711054067061</v>
      </c>
      <c r="AB193">
        <v>1</v>
      </c>
      <c r="AD193">
        <v>6.5518606492478218E-2</v>
      </c>
      <c r="AF193">
        <v>2.5688955351420639E-2</v>
      </c>
      <c r="AH193">
        <v>8.0322906155398596E-2</v>
      </c>
      <c r="AJ193">
        <v>0.10497003877335213</v>
      </c>
      <c r="AL193">
        <v>0</v>
      </c>
      <c r="AN193">
        <v>0.54899074852817487</v>
      </c>
      <c r="AP193">
        <v>4.9552906110283151E-2</v>
      </c>
    </row>
    <row r="194" spans="4:42" x14ac:dyDescent="0.25">
      <c r="D194">
        <v>0.89189656663495631</v>
      </c>
      <c r="F194">
        <v>0.75</v>
      </c>
      <c r="H194">
        <v>0.92453585147247119</v>
      </c>
      <c r="J194">
        <v>0.41199165797705944</v>
      </c>
      <c r="L194">
        <v>8.5067114093959742E-2</v>
      </c>
      <c r="N194">
        <v>0.25868902439024388</v>
      </c>
      <c r="P194">
        <v>0.25868902439024388</v>
      </c>
      <c r="R194">
        <v>0.43920208152645268</v>
      </c>
      <c r="T194">
        <v>8.2400000000000001E-2</v>
      </c>
      <c r="V194">
        <v>0.17611802674043339</v>
      </c>
      <c r="X194">
        <v>2.857596443879981E-3</v>
      </c>
      <c r="Z194">
        <v>0.84774586876303548</v>
      </c>
      <c r="AB194">
        <v>1</v>
      </c>
      <c r="AD194">
        <v>6.5518606492478218E-2</v>
      </c>
      <c r="AF194">
        <v>2.5475325785088657E-2</v>
      </c>
      <c r="AH194">
        <v>7.9717457114026238E-2</v>
      </c>
      <c r="AJ194">
        <v>0.10236164962989072</v>
      </c>
      <c r="AL194">
        <v>0</v>
      </c>
      <c r="AN194">
        <v>0.54899074852817487</v>
      </c>
      <c r="AP194">
        <v>4.9552906110283151E-2</v>
      </c>
    </row>
    <row r="195" spans="4:42" x14ac:dyDescent="0.25">
      <c r="D195">
        <v>0.89189656663495631</v>
      </c>
      <c r="F195">
        <v>0.75</v>
      </c>
      <c r="H195">
        <v>0.92453585147247119</v>
      </c>
      <c r="J195">
        <v>0.40823774765380605</v>
      </c>
      <c r="L195">
        <v>8.4563758389261751E-2</v>
      </c>
      <c r="N195">
        <v>0.25472560975609754</v>
      </c>
      <c r="P195">
        <v>0.25472560975609754</v>
      </c>
      <c r="R195">
        <v>0.43920208152645268</v>
      </c>
      <c r="T195">
        <v>8.1640000000000004E-2</v>
      </c>
      <c r="V195">
        <v>0.17279852466574455</v>
      </c>
      <c r="X195">
        <v>2.857596443879981E-3</v>
      </c>
      <c r="Z195">
        <v>0.84694368682817234</v>
      </c>
      <c r="AB195">
        <v>1</v>
      </c>
      <c r="AD195">
        <v>6.2351543942992874E-2</v>
      </c>
      <c r="AF195">
        <v>2.5261696218756676E-2</v>
      </c>
      <c r="AH195">
        <v>7.951564076690211E-2</v>
      </c>
      <c r="AJ195">
        <v>0.10236164962989072</v>
      </c>
      <c r="AL195">
        <v>0</v>
      </c>
      <c r="AN195">
        <v>0.52796467619848608</v>
      </c>
      <c r="AP195">
        <v>4.9552906110283151E-2</v>
      </c>
    </row>
    <row r="196" spans="4:42" x14ac:dyDescent="0.25">
      <c r="D196">
        <v>0.89189656663495631</v>
      </c>
      <c r="F196">
        <v>0.75</v>
      </c>
      <c r="H196">
        <v>0.92453585147247119</v>
      </c>
      <c r="J196">
        <v>0.39947862356621483</v>
      </c>
      <c r="L196">
        <v>8.1040268456375852E-2</v>
      </c>
      <c r="N196">
        <v>0.2532012195121951</v>
      </c>
      <c r="P196">
        <v>0.2532012195121951</v>
      </c>
      <c r="R196">
        <v>0.43920208152645268</v>
      </c>
      <c r="T196">
        <v>8.1000000000000003E-2</v>
      </c>
      <c r="V196">
        <v>0.17086214845550945</v>
      </c>
      <c r="X196">
        <v>2.857596443879981E-3</v>
      </c>
      <c r="Z196">
        <v>0.84614150489330997</v>
      </c>
      <c r="AB196">
        <v>1</v>
      </c>
      <c r="AD196">
        <v>6.1559778305621538E-2</v>
      </c>
      <c r="AF196">
        <v>2.5154881435590686E-2</v>
      </c>
      <c r="AH196">
        <v>7.0433905146316853E-2</v>
      </c>
      <c r="AJ196">
        <v>0.10102220655622136</v>
      </c>
      <c r="AL196">
        <v>0</v>
      </c>
      <c r="AN196">
        <v>0.52796467619848608</v>
      </c>
      <c r="AP196">
        <v>4.9552906110283151E-2</v>
      </c>
    </row>
    <row r="197" spans="4:42" x14ac:dyDescent="0.25">
      <c r="D197">
        <v>0.89189656663495631</v>
      </c>
      <c r="F197">
        <v>0.75</v>
      </c>
      <c r="H197">
        <v>0.92385563380281688</v>
      </c>
      <c r="J197">
        <v>0.39530761209593329</v>
      </c>
      <c r="L197">
        <v>8.0201342281879195E-2</v>
      </c>
      <c r="N197">
        <v>0.25121951219512195</v>
      </c>
      <c r="P197">
        <v>0.25121951219512195</v>
      </c>
      <c r="R197">
        <v>0.43920208152645268</v>
      </c>
      <c r="T197">
        <v>8.1000000000000003E-2</v>
      </c>
      <c r="V197">
        <v>0.17058552328261872</v>
      </c>
      <c r="X197">
        <v>2.6988410858866485E-3</v>
      </c>
      <c r="Z197">
        <v>0.84501845018450183</v>
      </c>
      <c r="AB197">
        <v>1</v>
      </c>
      <c r="AD197">
        <v>6.1559778305621538E-2</v>
      </c>
      <c r="AF197">
        <v>2.4941251869258708E-2</v>
      </c>
      <c r="AH197">
        <v>6.4984863773965687E-2</v>
      </c>
      <c r="AJ197">
        <v>0.10102220655622136</v>
      </c>
      <c r="AL197">
        <v>0</v>
      </c>
      <c r="AN197">
        <v>0.52796467619848608</v>
      </c>
      <c r="AP197">
        <v>4.9552906110283151E-2</v>
      </c>
    </row>
    <row r="198" spans="4:42" x14ac:dyDescent="0.25">
      <c r="D198">
        <v>0.89189656663495631</v>
      </c>
      <c r="F198">
        <v>0.75</v>
      </c>
      <c r="H198">
        <v>0.92365556978233021</v>
      </c>
      <c r="J198">
        <v>0.38842544316996869</v>
      </c>
      <c r="L198">
        <v>7.9194630872483227E-2</v>
      </c>
      <c r="N198">
        <v>0.25106707317073174</v>
      </c>
      <c r="P198">
        <v>0.25106707317073174</v>
      </c>
      <c r="R198">
        <v>0.43920208152645268</v>
      </c>
      <c r="T198">
        <v>7.8839999999999993E-2</v>
      </c>
      <c r="V198">
        <v>0.16818810511756568</v>
      </c>
      <c r="X198">
        <v>2.6988410858866485E-3</v>
      </c>
      <c r="Z198">
        <v>0.84325364992780338</v>
      </c>
      <c r="AB198">
        <v>1</v>
      </c>
      <c r="AD198">
        <v>5.9778305621536028E-2</v>
      </c>
      <c r="AF198">
        <v>2.4887844477675711E-2</v>
      </c>
      <c r="AH198">
        <v>6.1957618567103932E-2</v>
      </c>
      <c r="AJ198">
        <v>0.10066972153683469</v>
      </c>
      <c r="AL198">
        <v>0</v>
      </c>
      <c r="AN198">
        <v>0.52796467619848608</v>
      </c>
      <c r="AP198">
        <v>4.3032786885245894E-2</v>
      </c>
    </row>
    <row r="199" spans="4:42" x14ac:dyDescent="0.25">
      <c r="D199">
        <v>0.89189656663495631</v>
      </c>
      <c r="F199">
        <v>0.75</v>
      </c>
      <c r="H199">
        <v>0.92281530089628672</v>
      </c>
      <c r="J199">
        <v>0.3880083420229406</v>
      </c>
      <c r="L199">
        <v>7.8187919463087258E-2</v>
      </c>
      <c r="N199">
        <v>0.24801829268292683</v>
      </c>
      <c r="P199">
        <v>0.24801829268292683</v>
      </c>
      <c r="R199">
        <v>0.43920208152645268</v>
      </c>
      <c r="T199">
        <v>7.8359999999999999E-2</v>
      </c>
      <c r="V199">
        <v>0.16542185338865836</v>
      </c>
      <c r="X199">
        <v>2.6988410858866485E-3</v>
      </c>
      <c r="Z199">
        <v>0.84309321354083122</v>
      </c>
      <c r="AB199">
        <v>1</v>
      </c>
      <c r="AD199">
        <v>5.7996832937450518E-2</v>
      </c>
      <c r="AF199">
        <v>2.4246955778679771E-2</v>
      </c>
      <c r="AH199">
        <v>6.1553985872855703E-2</v>
      </c>
      <c r="AJ199">
        <v>9.6862883327458571E-2</v>
      </c>
      <c r="AL199">
        <v>0</v>
      </c>
      <c r="AN199">
        <v>0.52796467619848608</v>
      </c>
      <c r="AP199">
        <v>4.3032786885245894E-2</v>
      </c>
    </row>
    <row r="200" spans="4:42" x14ac:dyDescent="0.25">
      <c r="D200">
        <v>0.89189656663495631</v>
      </c>
      <c r="F200">
        <v>0.75</v>
      </c>
      <c r="H200">
        <v>0.91729353393085789</v>
      </c>
      <c r="J200">
        <v>0.37466110531803959</v>
      </c>
      <c r="L200">
        <v>7.5335570469798663E-2</v>
      </c>
      <c r="N200">
        <v>0.24085365853658536</v>
      </c>
      <c r="P200">
        <v>0.24085365853658536</v>
      </c>
      <c r="R200">
        <v>0.43920208152645268</v>
      </c>
      <c r="T200">
        <v>7.7960000000000002E-2</v>
      </c>
      <c r="V200">
        <v>0.16237897648686028</v>
      </c>
      <c r="X200">
        <v>2.5400857278933165E-3</v>
      </c>
      <c r="Z200">
        <v>0.84052623134926974</v>
      </c>
      <c r="AB200">
        <v>1</v>
      </c>
      <c r="AD200">
        <v>5.6017418844022171E-2</v>
      </c>
      <c r="AF200">
        <v>2.3445844904934843E-2</v>
      </c>
      <c r="AH200">
        <v>5.5499495459132187E-2</v>
      </c>
      <c r="AJ200">
        <v>9.3056045118082478E-2</v>
      </c>
      <c r="AL200">
        <v>0</v>
      </c>
      <c r="AN200">
        <v>0.5</v>
      </c>
      <c r="AP200">
        <v>4.3032786885245894E-2</v>
      </c>
    </row>
    <row r="201" spans="4:42" x14ac:dyDescent="0.25">
      <c r="D201">
        <v>0.89189656663495631</v>
      </c>
      <c r="F201">
        <v>0.75</v>
      </c>
      <c r="H201">
        <v>0.91673335467349559</v>
      </c>
      <c r="J201">
        <v>0.37163712200208548</v>
      </c>
      <c r="L201">
        <v>7.432885906040268E-2</v>
      </c>
      <c r="N201">
        <v>0.24009146341463414</v>
      </c>
      <c r="P201">
        <v>0.24009146341463414</v>
      </c>
      <c r="R201">
        <v>0.43561723041341427</v>
      </c>
      <c r="T201">
        <v>7.7600000000000002E-2</v>
      </c>
      <c r="V201">
        <v>0.16154910096818809</v>
      </c>
      <c r="X201">
        <v>2.5400857278933165E-3</v>
      </c>
      <c r="Z201">
        <v>0.83394833948339497</v>
      </c>
      <c r="AB201">
        <v>1</v>
      </c>
      <c r="AD201">
        <v>5.1662707838479816E-2</v>
      </c>
      <c r="AF201">
        <v>2.301858577227088E-2</v>
      </c>
      <c r="AH201">
        <v>5.2875882946518668E-2</v>
      </c>
      <c r="AJ201">
        <v>9.0377158970743748E-2</v>
      </c>
      <c r="AL201">
        <v>0</v>
      </c>
      <c r="AN201">
        <v>0.4728763666947014</v>
      </c>
      <c r="AP201">
        <v>4.3032786885245894E-2</v>
      </c>
    </row>
    <row r="202" spans="4:42" x14ac:dyDescent="0.25">
      <c r="D202">
        <v>0.89189656663495631</v>
      </c>
      <c r="F202">
        <v>0.75</v>
      </c>
      <c r="H202">
        <v>0.91673335467349559</v>
      </c>
      <c r="J202">
        <v>0.3667361835245046</v>
      </c>
      <c r="L202">
        <v>7.2651006711409394E-2</v>
      </c>
      <c r="N202">
        <v>0.23765243902439026</v>
      </c>
      <c r="P202">
        <v>0.23765243902439026</v>
      </c>
      <c r="R202">
        <v>0.43561723041341427</v>
      </c>
      <c r="T202">
        <v>7.7399999999999997E-2</v>
      </c>
      <c r="V202">
        <v>0.15297372060857536</v>
      </c>
      <c r="X202">
        <v>2.5400857278933165E-3</v>
      </c>
      <c r="Z202">
        <v>0.83138135729183349</v>
      </c>
      <c r="AB202">
        <v>1</v>
      </c>
      <c r="AD202">
        <v>4.9683293745051468E-2</v>
      </c>
      <c r="AF202">
        <v>2.2217474898525959E-2</v>
      </c>
      <c r="AH202">
        <v>4.9041372351160448E-2</v>
      </c>
      <c r="AJ202">
        <v>8.9954176947479716E-2</v>
      </c>
      <c r="AL202">
        <v>0</v>
      </c>
      <c r="AN202">
        <v>0.45458368376787217</v>
      </c>
      <c r="AP202">
        <v>4.3032786885245894E-2</v>
      </c>
    </row>
    <row r="203" spans="4:42" x14ac:dyDescent="0.25">
      <c r="D203">
        <v>0.89189656663495631</v>
      </c>
      <c r="F203">
        <v>0.75</v>
      </c>
      <c r="H203">
        <v>0.91673335467349559</v>
      </c>
      <c r="J203">
        <v>0.3603753910323253</v>
      </c>
      <c r="L203">
        <v>7.1812080536912751E-2</v>
      </c>
      <c r="N203">
        <v>0.23307926829268294</v>
      </c>
      <c r="P203">
        <v>0.23307926829268294</v>
      </c>
      <c r="R203">
        <v>0.43561723041341427</v>
      </c>
      <c r="T203">
        <v>7.6759999999999995E-2</v>
      </c>
      <c r="V203">
        <v>0.15223605348086675</v>
      </c>
      <c r="X203">
        <v>2.381330369899984E-3</v>
      </c>
      <c r="Z203">
        <v>0.83009786619605308</v>
      </c>
      <c r="AB203">
        <v>1</v>
      </c>
      <c r="AD203">
        <v>4.631828978622328E-2</v>
      </c>
      <c r="AF203">
        <v>2.2164067506942962E-2</v>
      </c>
      <c r="AH203">
        <v>4.8637739656912204E-2</v>
      </c>
      <c r="AJ203">
        <v>8.8614733873810358E-2</v>
      </c>
      <c r="AL203">
        <v>0</v>
      </c>
      <c r="AN203">
        <v>0.45164003364171568</v>
      </c>
      <c r="AP203">
        <v>4.3032786885245894E-2</v>
      </c>
    </row>
    <row r="204" spans="4:42" x14ac:dyDescent="0.25">
      <c r="D204">
        <v>0.89189656663495631</v>
      </c>
      <c r="F204">
        <v>0.75</v>
      </c>
      <c r="H204">
        <v>0.91465268886043527</v>
      </c>
      <c r="J204">
        <v>0.35808133472367043</v>
      </c>
      <c r="L204">
        <v>7.1812080536912751E-2</v>
      </c>
      <c r="N204">
        <v>0.23277439024390242</v>
      </c>
      <c r="P204">
        <v>0.23277439024390242</v>
      </c>
      <c r="R204">
        <v>0.43266840127204387</v>
      </c>
      <c r="T204">
        <v>7.664E-2</v>
      </c>
      <c r="V204">
        <v>0.15029967727063162</v>
      </c>
      <c r="X204">
        <v>2.381330369899984E-3</v>
      </c>
      <c r="Z204">
        <v>0.82688913845660217</v>
      </c>
      <c r="AB204">
        <v>1</v>
      </c>
      <c r="AD204">
        <v>4.4338875692794932E-2</v>
      </c>
      <c r="AF204">
        <v>2.0935697500534076E-2</v>
      </c>
      <c r="AH204">
        <v>4.8234106962663968E-2</v>
      </c>
      <c r="AJ204">
        <v>8.4666901656679588E-2</v>
      </c>
      <c r="AL204">
        <v>0</v>
      </c>
      <c r="AN204">
        <v>0.45164003364171568</v>
      </c>
      <c r="AP204">
        <v>4.3032786885245894E-2</v>
      </c>
    </row>
    <row r="205" spans="4:42" x14ac:dyDescent="0.25">
      <c r="D205">
        <v>0.89189656663495631</v>
      </c>
      <c r="F205">
        <v>0.75</v>
      </c>
      <c r="H205">
        <v>0.91257202304737506</v>
      </c>
      <c r="J205">
        <v>0.356830031282586</v>
      </c>
      <c r="L205">
        <v>7.046979865771813E-2</v>
      </c>
      <c r="N205">
        <v>0.22957317073170733</v>
      </c>
      <c r="P205">
        <v>0.22957317073170733</v>
      </c>
      <c r="R205">
        <v>0.43209019947961835</v>
      </c>
      <c r="T205">
        <v>7.6319999999999999E-2</v>
      </c>
      <c r="V205">
        <v>0.13656062701705854</v>
      </c>
      <c r="X205">
        <v>2.222575011906652E-3</v>
      </c>
      <c r="Z205">
        <v>0.82512433819990372</v>
      </c>
      <c r="AB205">
        <v>1</v>
      </c>
      <c r="AD205">
        <v>4.3942992874109264E-2</v>
      </c>
      <c r="AF205">
        <v>2.0775475325785091E-2</v>
      </c>
      <c r="AH205">
        <v>4.803229061553986E-2</v>
      </c>
      <c r="AJ205">
        <v>8.2622488544236858E-2</v>
      </c>
      <c r="AL205">
        <v>0</v>
      </c>
      <c r="AN205">
        <v>0.45164003364171568</v>
      </c>
      <c r="AP205">
        <v>4.3032786885245894E-2</v>
      </c>
    </row>
    <row r="206" spans="4:42" x14ac:dyDescent="0.25">
      <c r="D206">
        <v>0.89189656663495631</v>
      </c>
      <c r="F206">
        <v>0.75</v>
      </c>
      <c r="H206">
        <v>0.90560979513444306</v>
      </c>
      <c r="J206">
        <v>0.35307612095933255</v>
      </c>
      <c r="L206">
        <v>7.046979865771813E-2</v>
      </c>
      <c r="N206">
        <v>0.22637195121951217</v>
      </c>
      <c r="P206">
        <v>0.22637195121951217</v>
      </c>
      <c r="R206">
        <v>0.43209019947961835</v>
      </c>
      <c r="T206">
        <v>7.5880000000000003E-2</v>
      </c>
      <c r="V206">
        <v>0.1359151682803135</v>
      </c>
      <c r="X206">
        <v>2.222575011906652E-3</v>
      </c>
      <c r="Z206">
        <v>0.82303866516926028</v>
      </c>
      <c r="AB206">
        <v>1</v>
      </c>
      <c r="AD206">
        <v>4.3745051464766434E-2</v>
      </c>
      <c r="AF206">
        <v>1.9867549668874173E-2</v>
      </c>
      <c r="AH206">
        <v>4.7628657921291631E-2</v>
      </c>
      <c r="AJ206">
        <v>6.8664081776524499E-2</v>
      </c>
      <c r="AL206">
        <v>0</v>
      </c>
      <c r="AN206">
        <v>0.45164003364171568</v>
      </c>
      <c r="AP206">
        <v>4.1728763040238447E-2</v>
      </c>
    </row>
    <row r="207" spans="4:42" x14ac:dyDescent="0.25">
      <c r="D207">
        <v>0.89189656663495631</v>
      </c>
      <c r="F207">
        <v>0.75</v>
      </c>
      <c r="H207">
        <v>0.90544974391805377</v>
      </c>
      <c r="J207">
        <v>0.34473409801876959</v>
      </c>
      <c r="L207">
        <v>7.0134228187919465E-2</v>
      </c>
      <c r="N207">
        <v>0.22286585365853656</v>
      </c>
      <c r="P207">
        <v>0.22286585365853656</v>
      </c>
      <c r="R207">
        <v>0.43209019947961835</v>
      </c>
      <c r="T207" s="36">
        <v>7.5319999999999998E-2</v>
      </c>
      <c r="V207">
        <v>0.13351775011526046</v>
      </c>
      <c r="X207">
        <v>2.222575011906652E-3</v>
      </c>
      <c r="Z207">
        <v>0.82223648323439713</v>
      </c>
      <c r="AB207">
        <v>1</v>
      </c>
      <c r="AD207">
        <v>4.2359461599366585E-2</v>
      </c>
      <c r="AF207">
        <v>1.9386883144627221E-2</v>
      </c>
      <c r="AH207">
        <v>4.7023208879919273E-2</v>
      </c>
      <c r="AJ207">
        <v>6.817060274938315E-2</v>
      </c>
      <c r="AL207">
        <v>0</v>
      </c>
      <c r="AN207">
        <v>0.45164003364171568</v>
      </c>
      <c r="AP207">
        <v>3.8561847988077491E-2</v>
      </c>
    </row>
    <row r="208" spans="4:42" x14ac:dyDescent="0.25">
      <c r="D208">
        <v>0.89189656663495631</v>
      </c>
      <c r="F208">
        <v>0.75</v>
      </c>
      <c r="H208">
        <v>0.90408930857874514</v>
      </c>
      <c r="J208">
        <v>0.34264859228362882</v>
      </c>
      <c r="L208">
        <v>6.9798657718120799E-2</v>
      </c>
      <c r="N208">
        <v>0.22240853658536586</v>
      </c>
      <c r="P208">
        <v>0.22240853658536586</v>
      </c>
      <c r="R208">
        <v>0.43209019947961835</v>
      </c>
      <c r="T208">
        <v>7.392E-2</v>
      </c>
      <c r="V208">
        <v>0.13065928999538956</v>
      </c>
      <c r="X208">
        <v>2.222575011906652E-3</v>
      </c>
      <c r="Z208">
        <v>0.82223648323439713</v>
      </c>
      <c r="AB208">
        <v>1</v>
      </c>
      <c r="AD208">
        <v>3.9786223277909739E-2</v>
      </c>
      <c r="AF208">
        <v>1.8425550096133305E-2</v>
      </c>
      <c r="AH208">
        <v>4.6014127144298693E-2</v>
      </c>
      <c r="AJ208">
        <v>6.8100105745505818E-2</v>
      </c>
      <c r="AL208">
        <v>0</v>
      </c>
      <c r="AN208">
        <v>0.45100925147182508</v>
      </c>
      <c r="AP208">
        <v>2.8315946348733231E-2</v>
      </c>
    </row>
    <row r="209" spans="2:42" x14ac:dyDescent="0.25">
      <c r="D209">
        <v>0.89189656663495631</v>
      </c>
      <c r="F209">
        <v>0.75</v>
      </c>
      <c r="H209">
        <v>0.90284891165172865</v>
      </c>
      <c r="J209">
        <v>0.33138686131386863</v>
      </c>
      <c r="L209">
        <v>6.7953020134228187E-2</v>
      </c>
      <c r="N209">
        <v>0.21981707317073168</v>
      </c>
      <c r="P209">
        <v>0.21981707317073168</v>
      </c>
      <c r="R209">
        <v>0.43209019947961835</v>
      </c>
      <c r="T209">
        <v>7.2999999999999995E-2</v>
      </c>
      <c r="V209">
        <v>0.12955278930382663</v>
      </c>
      <c r="X209">
        <v>2.0638196539133195E-3</v>
      </c>
      <c r="Z209">
        <v>0.81966950104283642</v>
      </c>
      <c r="AB209">
        <v>1</v>
      </c>
      <c r="AD209">
        <v>3.9786223277909739E-2</v>
      </c>
      <c r="AF209">
        <v>1.8211920529801327E-2</v>
      </c>
      <c r="AH209">
        <v>4.2179616548940459E-2</v>
      </c>
      <c r="AJ209">
        <v>4.8642932675361301E-2</v>
      </c>
      <c r="AL209">
        <v>0</v>
      </c>
      <c r="AN209">
        <v>0.42388561816652648</v>
      </c>
      <c r="AP209">
        <v>0</v>
      </c>
    </row>
    <row r="210" spans="2:42" x14ac:dyDescent="0.25">
      <c r="D210">
        <v>0.89189656663495631</v>
      </c>
      <c r="F210">
        <v>0.75</v>
      </c>
      <c r="H210">
        <v>0.90284891165172865</v>
      </c>
      <c r="J210">
        <v>0.32732012513034409</v>
      </c>
      <c r="L210">
        <v>6.7953020134228187E-2</v>
      </c>
      <c r="N210">
        <v>0.21829268292682924</v>
      </c>
      <c r="P210">
        <v>0.21829268292682924</v>
      </c>
      <c r="R210">
        <v>0.43209019947961835</v>
      </c>
      <c r="T210">
        <v>7.2520000000000001E-2</v>
      </c>
      <c r="V210">
        <v>0.12807745504840939</v>
      </c>
      <c r="X210">
        <v>2.0638196539133195E-3</v>
      </c>
      <c r="Z210">
        <v>0.81790470078613808</v>
      </c>
      <c r="AB210">
        <v>1</v>
      </c>
      <c r="AD210">
        <v>3.9192399049881241E-2</v>
      </c>
      <c r="AF210">
        <v>1.8211920529801327E-2</v>
      </c>
      <c r="AH210">
        <v>3.9152371342078711E-2</v>
      </c>
      <c r="AJ210">
        <v>4.758547761720127E-2</v>
      </c>
      <c r="AL210">
        <v>0</v>
      </c>
      <c r="AN210">
        <v>0.42388561816652648</v>
      </c>
      <c r="AP210">
        <v>0</v>
      </c>
    </row>
    <row r="211" spans="2:42" x14ac:dyDescent="0.25">
      <c r="D211">
        <v>0.89189656663495631</v>
      </c>
      <c r="F211">
        <v>0.75</v>
      </c>
      <c r="H211">
        <v>0.90284891165172865</v>
      </c>
      <c r="J211">
        <v>0.32460896767466108</v>
      </c>
      <c r="L211">
        <v>6.6442953020134241E-2</v>
      </c>
      <c r="N211">
        <v>0.21432926829268292</v>
      </c>
      <c r="P211">
        <v>0.21432926829268292</v>
      </c>
      <c r="R211">
        <v>0.43209019947961835</v>
      </c>
      <c r="T211">
        <v>7.2440000000000004E-2</v>
      </c>
      <c r="V211">
        <v>0.12586445366528351</v>
      </c>
      <c r="X211">
        <v>2.0638196539133195E-3</v>
      </c>
      <c r="Z211">
        <v>0.81020375421145507</v>
      </c>
      <c r="AB211">
        <v>1</v>
      </c>
      <c r="AD211">
        <v>3.8796516231195566E-2</v>
      </c>
      <c r="AF211">
        <v>1.815851313821833E-2</v>
      </c>
      <c r="AH211">
        <v>3.8345105953582238E-2</v>
      </c>
      <c r="AJ211">
        <v>4.730348960169193E-2</v>
      </c>
      <c r="AL211">
        <v>0</v>
      </c>
      <c r="AN211">
        <v>0.42388561816652648</v>
      </c>
      <c r="AP211">
        <v>0</v>
      </c>
    </row>
    <row r="212" spans="2:42" x14ac:dyDescent="0.25">
      <c r="D212">
        <v>0.89189656663495631</v>
      </c>
      <c r="F212">
        <v>0.75</v>
      </c>
      <c r="H212">
        <v>0.90284891165172865</v>
      </c>
      <c r="J212">
        <v>0.32075078206465063</v>
      </c>
      <c r="L212">
        <v>6.6442953020134241E-2</v>
      </c>
      <c r="N212">
        <v>0.21371951219512192</v>
      </c>
      <c r="P212">
        <v>0.21371951219512192</v>
      </c>
      <c r="R212">
        <v>0.43209019947961835</v>
      </c>
      <c r="T212">
        <v>7.2239999999999999E-2</v>
      </c>
      <c r="V212">
        <v>0.12208390963577684</v>
      </c>
      <c r="X212">
        <v>1.905064295919987E-3</v>
      </c>
      <c r="Z212">
        <v>0.80924113588961977</v>
      </c>
      <c r="AB212">
        <v>1</v>
      </c>
      <c r="AD212">
        <v>3.8400633412509898E-2</v>
      </c>
      <c r="AF212">
        <v>1.805169835505234E-2</v>
      </c>
      <c r="AH212">
        <v>3.6932391523713422E-2</v>
      </c>
      <c r="AJ212">
        <v>4.4131124427211843E-2</v>
      </c>
      <c r="AL212">
        <v>0</v>
      </c>
      <c r="AN212">
        <v>0.40201850294365005</v>
      </c>
      <c r="AP212">
        <v>0</v>
      </c>
    </row>
    <row r="213" spans="2:42" x14ac:dyDescent="0.25">
      <c r="D213">
        <v>0.89189656663495631</v>
      </c>
      <c r="F213">
        <v>0.75</v>
      </c>
      <c r="H213">
        <v>0.90284891165172865</v>
      </c>
      <c r="J213">
        <v>0.31501564129301357</v>
      </c>
      <c r="L213">
        <v>6.5436241610738258E-2</v>
      </c>
      <c r="N213">
        <v>0.21097560975609755</v>
      </c>
      <c r="P213">
        <v>0.21097560975609755</v>
      </c>
      <c r="R213">
        <v>0.43209019947961835</v>
      </c>
      <c r="T213">
        <v>7.1679999999999994E-2</v>
      </c>
      <c r="V213">
        <v>0.11904103273397879</v>
      </c>
      <c r="X213">
        <v>1.905064295919987E-3</v>
      </c>
      <c r="Z213">
        <v>0.80843895395475662</v>
      </c>
      <c r="AB213">
        <v>1</v>
      </c>
      <c r="AD213">
        <v>3.7806809184481392E-2</v>
      </c>
      <c r="AF213">
        <v>1.7838068788720362E-2</v>
      </c>
      <c r="AH213">
        <v>3.6730575176589307E-2</v>
      </c>
      <c r="AJ213">
        <v>3.9478322171307714E-2</v>
      </c>
      <c r="AL213">
        <v>0</v>
      </c>
      <c r="AN213">
        <v>0.39634146341463411</v>
      </c>
      <c r="AP213">
        <v>0</v>
      </c>
    </row>
    <row r="214" spans="2:42" x14ac:dyDescent="0.25">
      <c r="D214">
        <v>0.89189656663495631</v>
      </c>
      <c r="F214">
        <v>0.75</v>
      </c>
      <c r="H214">
        <v>0.90284891165172865</v>
      </c>
      <c r="J214">
        <v>0.31428571428571428</v>
      </c>
      <c r="L214">
        <v>6.4093959731543623E-2</v>
      </c>
      <c r="N214">
        <v>0.21082317073170731</v>
      </c>
      <c r="P214">
        <v>0.21082317073170731</v>
      </c>
      <c r="R214">
        <v>0.43209019947961835</v>
      </c>
      <c r="T214">
        <v>7.1480000000000002E-2</v>
      </c>
      <c r="V214">
        <v>0.11498386353158138</v>
      </c>
      <c r="X214">
        <v>1.905064295919987E-3</v>
      </c>
      <c r="Z214">
        <v>0.80474891705438767</v>
      </c>
      <c r="AB214">
        <v>1</v>
      </c>
      <c r="AD214">
        <v>3.6817102137767219E-2</v>
      </c>
      <c r="AF214">
        <v>1.7731254005554368E-2</v>
      </c>
      <c r="AH214">
        <v>3.6125126135216949E-2</v>
      </c>
      <c r="AJ214">
        <v>1.8258724004229818E-2</v>
      </c>
      <c r="AL214">
        <v>0</v>
      </c>
      <c r="AN214">
        <v>0.37552565180824221</v>
      </c>
      <c r="AP214">
        <v>0</v>
      </c>
    </row>
    <row r="215" spans="2:42" x14ac:dyDescent="0.25">
      <c r="D215">
        <v>0.89189656663495631</v>
      </c>
      <c r="F215">
        <v>0.75</v>
      </c>
      <c r="H215">
        <v>0.90284891165172865</v>
      </c>
      <c r="J215">
        <v>0.31220020855057351</v>
      </c>
      <c r="L215">
        <v>6.4093959731543623E-2</v>
      </c>
      <c r="N215">
        <v>0.20960365853658539</v>
      </c>
      <c r="P215">
        <v>0.20960365853658539</v>
      </c>
      <c r="R215">
        <v>0.43209019947961835</v>
      </c>
      <c r="T215">
        <v>7.0640000000000008E-2</v>
      </c>
      <c r="V215">
        <v>0.11175656984785616</v>
      </c>
      <c r="X215">
        <v>1.905064295919987E-3</v>
      </c>
      <c r="Z215">
        <v>0.80442804428044257</v>
      </c>
      <c r="AB215">
        <v>1</v>
      </c>
      <c r="AD215">
        <v>3.5035629453681709E-2</v>
      </c>
      <c r="AF215">
        <v>1.7250587481307415E-2</v>
      </c>
      <c r="AH215">
        <v>3.6125126135216949E-2</v>
      </c>
      <c r="AJ215">
        <v>0</v>
      </c>
      <c r="AL215">
        <v>0</v>
      </c>
      <c r="AN215">
        <v>0.37489486963835156</v>
      </c>
      <c r="AP215">
        <v>0</v>
      </c>
    </row>
    <row r="216" spans="2:42" x14ac:dyDescent="0.25">
      <c r="D216">
        <v>0.89189656663495631</v>
      </c>
      <c r="F216">
        <v>0.75</v>
      </c>
      <c r="H216">
        <v>0.90200864276568504</v>
      </c>
      <c r="J216">
        <v>0.30792492179353492</v>
      </c>
      <c r="L216">
        <v>6.2583892617449663E-2</v>
      </c>
      <c r="N216">
        <v>0.20884146341463417</v>
      </c>
      <c r="P216">
        <v>0.20884146341463417</v>
      </c>
      <c r="R216">
        <v>0.43209019947961835</v>
      </c>
      <c r="T216">
        <v>7.0199999999999999E-2</v>
      </c>
      <c r="V216">
        <v>0.11092669432918395</v>
      </c>
      <c r="X216">
        <v>1.746308937926655E-3</v>
      </c>
      <c r="Z216">
        <v>0.80298411679769</v>
      </c>
      <c r="AB216">
        <v>1</v>
      </c>
      <c r="AD216">
        <v>3.4837688044338878E-2</v>
      </c>
      <c r="AF216">
        <v>1.6716513565477462E-2</v>
      </c>
      <c r="AH216">
        <v>3.390514631685166E-2</v>
      </c>
      <c r="AJ216">
        <v>0</v>
      </c>
      <c r="AL216">
        <v>0</v>
      </c>
      <c r="AN216">
        <v>0.37489486963835156</v>
      </c>
      <c r="AP216">
        <v>0</v>
      </c>
    </row>
    <row r="217" spans="2:42" x14ac:dyDescent="0.25">
      <c r="D217">
        <v>0.89189656663495631</v>
      </c>
      <c r="F217">
        <v>0.5</v>
      </c>
      <c r="H217">
        <v>0.89960787451984625</v>
      </c>
      <c r="J217">
        <v>0.30010427528675704</v>
      </c>
      <c r="L217">
        <v>6.1912751677852353E-2</v>
      </c>
      <c r="N217">
        <v>0.20411585365853657</v>
      </c>
      <c r="P217">
        <v>0.20411585365853657</v>
      </c>
      <c r="R217">
        <v>0.43209019947961835</v>
      </c>
      <c r="T217">
        <v>6.9040000000000004E-2</v>
      </c>
      <c r="V217">
        <v>0.10982019363762101</v>
      </c>
      <c r="X217">
        <v>1.746308937926655E-3</v>
      </c>
      <c r="Z217">
        <v>0.80121931654099166</v>
      </c>
      <c r="AB217">
        <v>1</v>
      </c>
      <c r="AD217">
        <v>3.4837688044338878E-2</v>
      </c>
      <c r="AF217">
        <v>1.6502883999145481E-2</v>
      </c>
      <c r="AH217">
        <v>3.3703329969727545E-2</v>
      </c>
      <c r="AJ217">
        <v>0</v>
      </c>
      <c r="AL217">
        <v>0</v>
      </c>
      <c r="AN217">
        <v>0.34777123633305296</v>
      </c>
      <c r="AP217">
        <v>0</v>
      </c>
    </row>
    <row r="218" spans="2:42" x14ac:dyDescent="0.25">
      <c r="D218">
        <v>0.89189656663495631</v>
      </c>
      <c r="F218">
        <v>0.5</v>
      </c>
      <c r="H218">
        <v>0.89832746478873227</v>
      </c>
      <c r="J218">
        <v>0.29530761209593326</v>
      </c>
      <c r="L218">
        <v>6.0067114093959734E-2</v>
      </c>
      <c r="N218">
        <v>0.20228658536585367</v>
      </c>
      <c r="P218">
        <v>0.20228658536585367</v>
      </c>
      <c r="R218">
        <v>0.43209019947961835</v>
      </c>
      <c r="T218">
        <v>6.8600000000000008E-2</v>
      </c>
      <c r="V218">
        <v>0.10696173351775011</v>
      </c>
      <c r="X218">
        <v>1.746308937926655E-3</v>
      </c>
      <c r="Z218">
        <v>0.80057757099310145</v>
      </c>
      <c r="AB218">
        <v>1</v>
      </c>
      <c r="AD218">
        <v>2.8701504354711006E-2</v>
      </c>
      <c r="AF218">
        <v>1.6022217474898525E-2</v>
      </c>
      <c r="AH218">
        <v>3.1685166498486378E-2</v>
      </c>
      <c r="AJ218">
        <v>0</v>
      </c>
      <c r="AL218">
        <v>0</v>
      </c>
      <c r="AN218">
        <v>0.34777123633305296</v>
      </c>
      <c r="AP218">
        <v>0</v>
      </c>
    </row>
    <row r="219" spans="2:42" x14ac:dyDescent="0.25">
      <c r="D219">
        <v>0.89189656663495631</v>
      </c>
      <c r="F219">
        <v>0.5</v>
      </c>
      <c r="H219">
        <v>0.89832746478873227</v>
      </c>
      <c r="J219">
        <v>0.29468196037539102</v>
      </c>
      <c r="L219">
        <v>5.8053691275167789E-2</v>
      </c>
      <c r="N219">
        <v>0.19756097560975608</v>
      </c>
      <c r="P219">
        <v>0.19756097560975608</v>
      </c>
      <c r="R219">
        <v>0.42503613761202658</v>
      </c>
      <c r="T219">
        <v>6.744E-2</v>
      </c>
      <c r="V219">
        <v>0.10650069156293222</v>
      </c>
      <c r="X219">
        <v>1.746308937926655E-3</v>
      </c>
      <c r="Z219">
        <v>0.79817102518851291</v>
      </c>
      <c r="AB219">
        <v>1</v>
      </c>
      <c r="AD219">
        <v>2.7711797307996836E-2</v>
      </c>
      <c r="AF219">
        <v>1.5381328775902587E-2</v>
      </c>
      <c r="AH219">
        <v>3.0272452068617558E-2</v>
      </c>
      <c r="AJ219">
        <v>0</v>
      </c>
      <c r="AL219">
        <v>0</v>
      </c>
      <c r="AN219">
        <v>0.34777123633305296</v>
      </c>
      <c r="AP219">
        <v>0</v>
      </c>
    </row>
    <row r="220" spans="2:42" x14ac:dyDescent="0.25">
      <c r="D220">
        <v>0.89189656663495631</v>
      </c>
      <c r="F220">
        <v>0.5</v>
      </c>
      <c r="H220">
        <v>0.89820742637644047</v>
      </c>
      <c r="J220">
        <v>0.29186652763295101</v>
      </c>
      <c r="L220">
        <v>5.4697986577181203E-2</v>
      </c>
      <c r="N220">
        <v>0.19664634146341464</v>
      </c>
      <c r="P220">
        <v>0.19664634146341464</v>
      </c>
      <c r="R220">
        <v>0.42197166811217107</v>
      </c>
      <c r="T220">
        <v>6.6679999999999989E-2</v>
      </c>
      <c r="V220">
        <v>0.10447210696173352</v>
      </c>
      <c r="X220">
        <v>1.746308937926655E-3</v>
      </c>
      <c r="Z220">
        <v>0.79351836996630865</v>
      </c>
      <c r="AB220">
        <v>1</v>
      </c>
      <c r="AD220">
        <v>2.6722090261282663E-2</v>
      </c>
      <c r="AF220">
        <v>1.4740440076906641E-2</v>
      </c>
      <c r="AH220">
        <v>2.9868819374369325E-2</v>
      </c>
      <c r="AJ220">
        <v>0</v>
      </c>
      <c r="AL220">
        <v>0</v>
      </c>
      <c r="AN220">
        <v>0.34777123633305296</v>
      </c>
      <c r="AP220">
        <v>0</v>
      </c>
    </row>
    <row r="221" spans="2:42" x14ac:dyDescent="0.25">
      <c r="B221">
        <v>5</v>
      </c>
      <c r="D221">
        <v>0.89189656663495631</v>
      </c>
      <c r="F221">
        <v>0.5</v>
      </c>
      <c r="H221">
        <v>0.89536651728553129</v>
      </c>
      <c r="J221">
        <v>0.29030239833159543</v>
      </c>
      <c r="L221">
        <v>5.4697986577181203E-2</v>
      </c>
      <c r="N221">
        <v>0.19649390243902437</v>
      </c>
      <c r="P221">
        <v>0.19649390243902437</v>
      </c>
      <c r="R221">
        <v>0.41549580803700492</v>
      </c>
      <c r="T221">
        <v>6.6559999999999994E-2</v>
      </c>
      <c r="V221">
        <v>0.10133702166897188</v>
      </c>
      <c r="X221">
        <v>1.746308937926655E-3</v>
      </c>
      <c r="Z221">
        <v>0.79319749719236354</v>
      </c>
      <c r="AB221">
        <v>1</v>
      </c>
      <c r="AD221">
        <v>2.5930324623911323E-2</v>
      </c>
      <c r="AF221">
        <v>1.3565477462080753E-2</v>
      </c>
      <c r="AH221">
        <v>2.966700302724521E-2</v>
      </c>
      <c r="AJ221">
        <v>0</v>
      </c>
      <c r="AL221">
        <v>0</v>
      </c>
      <c r="AN221">
        <v>0.33788898233809922</v>
      </c>
      <c r="AP221">
        <v>0</v>
      </c>
    </row>
    <row r="222" spans="2:42" x14ac:dyDescent="0.25">
      <c r="D222">
        <v>0.89189656663495631</v>
      </c>
      <c r="F222">
        <v>0.5</v>
      </c>
      <c r="H222">
        <v>0.89432618437900124</v>
      </c>
      <c r="J222">
        <v>0.28508863399374351</v>
      </c>
      <c r="L222">
        <v>5.3691275167785241E-2</v>
      </c>
      <c r="N222">
        <v>0.19161585365853659</v>
      </c>
      <c r="P222">
        <v>0.19161585365853659</v>
      </c>
      <c r="R222">
        <v>0.41254697889563452</v>
      </c>
      <c r="T222">
        <v>6.6239999999999993E-2</v>
      </c>
      <c r="V222">
        <v>9.9585062240663907E-2</v>
      </c>
      <c r="X222">
        <v>1.5875535799333227E-3</v>
      </c>
      <c r="Z222">
        <v>0.79239531525750051</v>
      </c>
      <c r="AB222">
        <v>1</v>
      </c>
      <c r="AD222">
        <v>2.4742676167854319E-2</v>
      </c>
      <c r="AF222">
        <v>1.1589403973509934E-2</v>
      </c>
      <c r="AH222">
        <v>2.8254288597376383E-2</v>
      </c>
      <c r="AJ222">
        <v>0</v>
      </c>
      <c r="AL222">
        <v>0</v>
      </c>
      <c r="AN222">
        <v>0.33788898233809922</v>
      </c>
      <c r="AP222">
        <v>0</v>
      </c>
    </row>
    <row r="223" spans="2:42" x14ac:dyDescent="0.25">
      <c r="B223">
        <v>5</v>
      </c>
      <c r="D223">
        <v>0.89189656663495631</v>
      </c>
      <c r="F223">
        <v>0.5</v>
      </c>
      <c r="H223">
        <v>0.88388284250960303</v>
      </c>
      <c r="J223">
        <v>0.28415015641293012</v>
      </c>
      <c r="L223">
        <v>5.0838926174496646E-2</v>
      </c>
      <c r="N223">
        <v>0.19039634146341461</v>
      </c>
      <c r="P223">
        <v>0.19039634146341461</v>
      </c>
      <c r="R223">
        <v>0.41087019369760047</v>
      </c>
      <c r="T223">
        <v>6.5280000000000005E-2</v>
      </c>
      <c r="V223">
        <v>9.74642692485016E-2</v>
      </c>
      <c r="X223">
        <v>1.5875535799333227E-3</v>
      </c>
      <c r="Z223">
        <v>0.78854484197015862</v>
      </c>
      <c r="AB223">
        <v>1</v>
      </c>
      <c r="AD223">
        <v>2.4742676167854319E-2</v>
      </c>
      <c r="AF223">
        <v>1.1375774407177953E-2</v>
      </c>
      <c r="AH223">
        <v>2.7850655903128154E-2</v>
      </c>
      <c r="AJ223">
        <v>0</v>
      </c>
      <c r="AL223">
        <v>0</v>
      </c>
      <c r="AN223">
        <v>0.32653490328006723</v>
      </c>
      <c r="AP223">
        <v>0</v>
      </c>
    </row>
    <row r="224" spans="2:42" x14ac:dyDescent="0.25">
      <c r="D224">
        <v>0.86482746692034951</v>
      </c>
      <c r="F224">
        <v>0.5</v>
      </c>
      <c r="H224">
        <v>0.88284250960307287</v>
      </c>
      <c r="J224">
        <v>0.27122002085505731</v>
      </c>
      <c r="L224">
        <v>0.05</v>
      </c>
      <c r="N224">
        <v>0.18978658536585366</v>
      </c>
      <c r="P224">
        <v>0.18978658536585366</v>
      </c>
      <c r="R224">
        <v>0.40780572419774497</v>
      </c>
      <c r="T224">
        <v>6.4399999999999999E-2</v>
      </c>
      <c r="V224">
        <v>9.5343476256339321E-2</v>
      </c>
      <c r="X224">
        <v>1.4287982219399905E-3</v>
      </c>
      <c r="Z224">
        <v>0.78276913203914622</v>
      </c>
      <c r="AB224">
        <v>1</v>
      </c>
      <c r="AD224">
        <v>2.4544734758511481E-2</v>
      </c>
      <c r="AF224">
        <v>1.1268959624011964E-2</v>
      </c>
      <c r="AH224">
        <v>2.7850655903128154E-2</v>
      </c>
      <c r="AJ224">
        <v>0</v>
      </c>
      <c r="AL224">
        <v>0</v>
      </c>
      <c r="AN224">
        <v>0.32653490328006723</v>
      </c>
      <c r="AP224">
        <v>0</v>
      </c>
    </row>
    <row r="225" spans="2:42" x14ac:dyDescent="0.25">
      <c r="D225">
        <v>0.86482746692034951</v>
      </c>
      <c r="F225">
        <v>0.5</v>
      </c>
      <c r="H225">
        <v>0.88132202304737506</v>
      </c>
      <c r="J225">
        <v>0.26506777893639211</v>
      </c>
      <c r="L225">
        <v>4.7315436241610741E-2</v>
      </c>
      <c r="N225">
        <v>0.18429878048780485</v>
      </c>
      <c r="P225">
        <v>0.18429878048780485</v>
      </c>
      <c r="R225">
        <v>0.40595547846198315</v>
      </c>
      <c r="T225">
        <v>6.3320000000000001E-2</v>
      </c>
      <c r="V225">
        <v>9.3683725218994929E-2</v>
      </c>
      <c r="X225">
        <v>1.4287982219399905E-3</v>
      </c>
      <c r="Z225">
        <v>0.7737846943686828</v>
      </c>
      <c r="AB225">
        <v>1</v>
      </c>
      <c r="AD225">
        <v>2.4544734758511481E-2</v>
      </c>
      <c r="AF225">
        <v>1.1162144840845972E-2</v>
      </c>
      <c r="AH225">
        <v>2.6841574167507567E-2</v>
      </c>
      <c r="AJ225">
        <v>0</v>
      </c>
      <c r="AL225">
        <v>0</v>
      </c>
      <c r="AN225">
        <v>0.32653490328006723</v>
      </c>
      <c r="AP225">
        <v>0</v>
      </c>
    </row>
    <row r="226" spans="2:42" x14ac:dyDescent="0.25">
      <c r="D226">
        <v>0.86482746692034951</v>
      </c>
      <c r="F226">
        <v>0.5</v>
      </c>
      <c r="H226">
        <v>0.88132202304737506</v>
      </c>
      <c r="J226">
        <v>0.26412930135557872</v>
      </c>
      <c r="L226">
        <v>4.4966442953020137E-2</v>
      </c>
      <c r="N226">
        <v>0.18262195121951219</v>
      </c>
      <c r="P226">
        <v>0.18262195121951219</v>
      </c>
      <c r="R226">
        <v>0.40595547846198315</v>
      </c>
      <c r="T226">
        <v>6.3280000000000003E-2</v>
      </c>
      <c r="V226">
        <v>9.3038266482249873E-2</v>
      </c>
      <c r="X226">
        <v>1.4287982219399905E-3</v>
      </c>
      <c r="Z226">
        <v>0.77298251243381966</v>
      </c>
      <c r="AB226">
        <v>1</v>
      </c>
      <c r="AD226">
        <v>2.315914489311164E-2</v>
      </c>
      <c r="AF226">
        <v>9.3997009186071352E-3</v>
      </c>
      <c r="AH226">
        <v>2.6639757820383452E-2</v>
      </c>
      <c r="AJ226">
        <v>0</v>
      </c>
      <c r="AL226">
        <v>0</v>
      </c>
      <c r="AN226">
        <v>0.32653490328006723</v>
      </c>
      <c r="AP226">
        <v>0</v>
      </c>
    </row>
    <row r="227" spans="2:42" x14ac:dyDescent="0.25">
      <c r="D227">
        <v>0.86482746692034951</v>
      </c>
      <c r="F227">
        <v>0.5</v>
      </c>
      <c r="H227">
        <v>0.87487996158770809</v>
      </c>
      <c r="J227">
        <v>0.26256517205422314</v>
      </c>
      <c r="L227">
        <v>4.3959731543624161E-2</v>
      </c>
      <c r="N227">
        <v>0.18201219512195121</v>
      </c>
      <c r="P227">
        <v>0.18201219512195121</v>
      </c>
      <c r="R227">
        <v>0.40537727666955764</v>
      </c>
      <c r="T227">
        <v>6.2239999999999997E-2</v>
      </c>
      <c r="V227">
        <v>8.5200553250345784E-2</v>
      </c>
      <c r="X227">
        <v>1.2700428639466582E-3</v>
      </c>
      <c r="Z227">
        <v>0.77009465746831385</v>
      </c>
      <c r="AB227">
        <v>1</v>
      </c>
      <c r="AD227">
        <v>2.2961203483768802E-2</v>
      </c>
      <c r="AF227">
        <v>8.5451826532792138E-3</v>
      </c>
      <c r="AH227">
        <v>2.583249243188698E-2</v>
      </c>
      <c r="AJ227">
        <v>0</v>
      </c>
      <c r="AL227">
        <v>0</v>
      </c>
      <c r="AN227">
        <v>0.29878048780487804</v>
      </c>
      <c r="AP227">
        <v>0</v>
      </c>
    </row>
    <row r="228" spans="2:42" x14ac:dyDescent="0.25">
      <c r="D228">
        <v>0.86482746692034951</v>
      </c>
      <c r="F228">
        <v>0.5</v>
      </c>
      <c r="H228">
        <v>0.87475992317541607</v>
      </c>
      <c r="J228">
        <v>0.25954118873826904</v>
      </c>
      <c r="L228">
        <v>4.3456375838926177E-2</v>
      </c>
      <c r="N228">
        <v>0.17454268292682926</v>
      </c>
      <c r="P228">
        <v>0.17454268292682926</v>
      </c>
      <c r="R228">
        <v>0.40537727666955764</v>
      </c>
      <c r="T228">
        <v>0.06</v>
      </c>
      <c r="V228">
        <v>8.2803135085292745E-2</v>
      </c>
      <c r="X228">
        <v>1.2700428639466582E-3</v>
      </c>
      <c r="Z228">
        <v>0.76977378469436875</v>
      </c>
      <c r="AB228">
        <v>1</v>
      </c>
      <c r="AD228">
        <v>2.2763262074425972E-2</v>
      </c>
      <c r="AF228">
        <v>8.4917752616962185E-3</v>
      </c>
      <c r="AH228">
        <v>2.3208879919273461E-2</v>
      </c>
      <c r="AJ228">
        <v>0</v>
      </c>
      <c r="AL228">
        <v>0</v>
      </c>
      <c r="AN228">
        <v>0.29520605550883094</v>
      </c>
      <c r="AP228">
        <v>0</v>
      </c>
    </row>
    <row r="229" spans="2:42" x14ac:dyDescent="0.25">
      <c r="D229">
        <v>0.86482746692034951</v>
      </c>
      <c r="F229">
        <v>0.5</v>
      </c>
      <c r="H229">
        <v>0.86531690140845063</v>
      </c>
      <c r="J229">
        <v>0.25693430656934307</v>
      </c>
      <c r="L229">
        <v>4.3120805369127518E-2</v>
      </c>
      <c r="N229">
        <v>0.1733231707317073</v>
      </c>
      <c r="P229">
        <v>0.1733231707317073</v>
      </c>
      <c r="R229">
        <v>0.40537727666955764</v>
      </c>
      <c r="T229">
        <v>5.8160000000000003E-2</v>
      </c>
      <c r="V229">
        <v>8.2710926694329182E-2</v>
      </c>
      <c r="X229">
        <v>1.111287505953326E-3</v>
      </c>
      <c r="Z229">
        <v>0.76239371089363084</v>
      </c>
      <c r="AB229">
        <v>1</v>
      </c>
      <c r="AD229">
        <v>2.0783847980997628E-2</v>
      </c>
      <c r="AF229">
        <v>8.3315530869472326E-3</v>
      </c>
      <c r="AH229">
        <v>2.3208879919273461E-2</v>
      </c>
      <c r="AJ229">
        <v>0</v>
      </c>
      <c r="AL229">
        <v>0</v>
      </c>
      <c r="AN229">
        <v>0.27754415475189237</v>
      </c>
      <c r="AP229">
        <v>0</v>
      </c>
    </row>
    <row r="230" spans="2:42" x14ac:dyDescent="0.25">
      <c r="D230">
        <v>0.86482746692034951</v>
      </c>
      <c r="F230">
        <v>0.5</v>
      </c>
      <c r="H230">
        <v>0.86499679897567217</v>
      </c>
      <c r="J230">
        <v>0.25672575599582897</v>
      </c>
      <c r="L230">
        <v>4.3120805369127518E-2</v>
      </c>
      <c r="N230">
        <v>0.17012195121951221</v>
      </c>
      <c r="P230">
        <v>0.17012195121951221</v>
      </c>
      <c r="R230">
        <v>0.40537727666955764</v>
      </c>
      <c r="T230">
        <v>5.7520000000000002E-2</v>
      </c>
      <c r="V230">
        <v>7.6809589672660217E-2</v>
      </c>
      <c r="X230">
        <v>1.111287505953326E-3</v>
      </c>
      <c r="Z230">
        <v>0.7500401090967429</v>
      </c>
      <c r="AB230">
        <v>1</v>
      </c>
      <c r="AD230">
        <v>1.7814726840855107E-2</v>
      </c>
      <c r="AF230">
        <v>8.2247383037812438E-3</v>
      </c>
      <c r="AH230">
        <v>2.2199798183652874E-2</v>
      </c>
      <c r="AJ230">
        <v>0</v>
      </c>
      <c r="AL230">
        <v>0</v>
      </c>
      <c r="AN230">
        <v>0.25042052144659377</v>
      </c>
      <c r="AP230">
        <v>0</v>
      </c>
    </row>
    <row r="231" spans="2:42" x14ac:dyDescent="0.25">
      <c r="D231">
        <v>0.86482746692034951</v>
      </c>
      <c r="F231">
        <v>0.5</v>
      </c>
      <c r="H231">
        <v>0.86379641485275283</v>
      </c>
      <c r="J231">
        <v>0.24045881126173099</v>
      </c>
      <c r="L231">
        <v>4.3120805369127518E-2</v>
      </c>
      <c r="N231">
        <v>0.1695121951219512</v>
      </c>
      <c r="P231">
        <v>0.1695121951219512</v>
      </c>
      <c r="R231">
        <v>0.40537727666955764</v>
      </c>
      <c r="T231">
        <v>5.5440000000000003E-2</v>
      </c>
      <c r="V231">
        <v>7.496542185338867E-2</v>
      </c>
      <c r="X231">
        <v>1.111287505953326E-3</v>
      </c>
      <c r="Z231" s="36">
        <v>0.74987967270977063</v>
      </c>
      <c r="AB231">
        <v>1</v>
      </c>
      <c r="AD231">
        <v>1.66270783847981E-2</v>
      </c>
      <c r="AF231">
        <v>8.0645161290322578E-3</v>
      </c>
      <c r="AH231">
        <v>2.1796165489404645E-2</v>
      </c>
      <c r="AJ231">
        <v>0</v>
      </c>
      <c r="AL231">
        <v>0</v>
      </c>
      <c r="AN231">
        <v>0.25042052144659377</v>
      </c>
      <c r="AP231">
        <v>0</v>
      </c>
    </row>
    <row r="232" spans="2:42" x14ac:dyDescent="0.25">
      <c r="D232">
        <v>0.86482746692034951</v>
      </c>
      <c r="F232">
        <v>0.5</v>
      </c>
      <c r="H232">
        <v>0.85963508322663251</v>
      </c>
      <c r="J232">
        <v>0.23044838373305529</v>
      </c>
      <c r="L232">
        <v>4.2953020134228193E-2</v>
      </c>
      <c r="N232">
        <v>0.1695121951219512</v>
      </c>
      <c r="P232">
        <v>0.1695121951219512</v>
      </c>
      <c r="R232">
        <v>0.40537727666955764</v>
      </c>
      <c r="T232">
        <v>5.5279999999999996E-2</v>
      </c>
      <c r="V232">
        <v>7.2383586906408476E-2</v>
      </c>
      <c r="X232">
        <v>9.5253214795999351E-4</v>
      </c>
      <c r="Z232">
        <v>0.74779399967912719</v>
      </c>
      <c r="AB232">
        <v>1</v>
      </c>
      <c r="AD232">
        <v>1.6231195566112432E-2</v>
      </c>
      <c r="AF232">
        <v>7.7440717795342869E-3</v>
      </c>
      <c r="AH232">
        <v>2.1796165489404645E-2</v>
      </c>
      <c r="AJ232">
        <v>0</v>
      </c>
      <c r="AL232">
        <v>0</v>
      </c>
      <c r="AN232">
        <v>0.25042052144659377</v>
      </c>
      <c r="AP232">
        <v>0</v>
      </c>
    </row>
    <row r="233" spans="2:42" x14ac:dyDescent="0.25">
      <c r="D233">
        <v>0.86482746692034951</v>
      </c>
      <c r="F233">
        <v>0.5</v>
      </c>
      <c r="H233">
        <v>0.85559379001280411</v>
      </c>
      <c r="J233">
        <v>0.22346193952033366</v>
      </c>
      <c r="L233">
        <v>3.9932885906040272E-2</v>
      </c>
      <c r="N233">
        <v>0.16783536585365855</v>
      </c>
      <c r="P233">
        <v>0.16783536585365855</v>
      </c>
      <c r="R233">
        <v>0.40537727666955764</v>
      </c>
      <c r="T233">
        <v>5.4800000000000001E-2</v>
      </c>
      <c r="V233">
        <v>6.3623789764868613E-2</v>
      </c>
      <c r="X233">
        <v>7.9377678996666136E-4</v>
      </c>
      <c r="Z233">
        <v>0.74747312690518208</v>
      </c>
      <c r="AB233">
        <v>1</v>
      </c>
      <c r="AD233">
        <v>1.524148851939826E-2</v>
      </c>
      <c r="AF233">
        <v>7.6372569963682971E-3</v>
      </c>
      <c r="AH233">
        <v>2.1796165489404645E-2</v>
      </c>
      <c r="AJ233">
        <v>0</v>
      </c>
      <c r="AL233">
        <v>0</v>
      </c>
      <c r="AN233">
        <v>0.25042052144659377</v>
      </c>
      <c r="AP233">
        <v>0</v>
      </c>
    </row>
    <row r="234" spans="2:42" x14ac:dyDescent="0.25">
      <c r="D234">
        <v>0.86482746692034951</v>
      </c>
      <c r="F234">
        <v>0.5</v>
      </c>
      <c r="H234">
        <v>0.85403329065300893</v>
      </c>
      <c r="J234">
        <v>0.18425443169968719</v>
      </c>
      <c r="L234">
        <v>3.9093959731543629E-2</v>
      </c>
      <c r="N234">
        <v>0.14878048780487804</v>
      </c>
      <c r="P234">
        <v>0.14878048780487804</v>
      </c>
      <c r="R234">
        <v>0.40537727666955764</v>
      </c>
      <c r="T234">
        <v>5.3720000000000004E-2</v>
      </c>
      <c r="V234">
        <v>6.3162747810050712E-2</v>
      </c>
      <c r="X234">
        <v>7.9377678996666136E-4</v>
      </c>
      <c r="Z234">
        <v>0.74201828974811479</v>
      </c>
      <c r="AB234">
        <v>1</v>
      </c>
      <c r="AD234">
        <v>1.3064133016627079E-2</v>
      </c>
      <c r="AF234">
        <v>7.3702200384533215E-3</v>
      </c>
      <c r="AH234">
        <v>2.1796165489404645E-2</v>
      </c>
      <c r="AJ234">
        <v>0</v>
      </c>
      <c r="AL234">
        <v>0</v>
      </c>
      <c r="AN234">
        <v>0.20142977291841882</v>
      </c>
      <c r="AP234">
        <v>0</v>
      </c>
    </row>
    <row r="235" spans="2:42" x14ac:dyDescent="0.25">
      <c r="D235">
        <v>0.86482746692034951</v>
      </c>
      <c r="F235">
        <v>0.5</v>
      </c>
      <c r="H235">
        <v>0.8532330345710627</v>
      </c>
      <c r="J235">
        <v>0.18279457768508864</v>
      </c>
      <c r="L235">
        <v>3.9093959731543629E-2</v>
      </c>
      <c r="N235">
        <v>0.1486280487804878</v>
      </c>
      <c r="P235">
        <v>0.1486280487804878</v>
      </c>
      <c r="R235">
        <v>0.40474125469788946</v>
      </c>
      <c r="T235">
        <v>5.2239999999999995E-2</v>
      </c>
      <c r="V235">
        <v>6.1687413554633461E-2</v>
      </c>
      <c r="X235">
        <v>7.9377678996666136E-4</v>
      </c>
      <c r="Z235">
        <v>0.74025348949141634</v>
      </c>
      <c r="AB235">
        <v>1</v>
      </c>
      <c r="AD235">
        <v>1.1678543151227237E-2</v>
      </c>
      <c r="AF235">
        <v>7.1031830805383459E-3</v>
      </c>
      <c r="AH235">
        <v>2.0787083753784057E-2</v>
      </c>
      <c r="AJ235">
        <v>0</v>
      </c>
      <c r="AL235">
        <v>0</v>
      </c>
      <c r="AN235">
        <v>0.20142977291841882</v>
      </c>
      <c r="AP235">
        <v>0</v>
      </c>
    </row>
    <row r="236" spans="2:42" x14ac:dyDescent="0.25">
      <c r="B236">
        <v>6</v>
      </c>
      <c r="D236">
        <v>0.86482746692034951</v>
      </c>
      <c r="F236">
        <v>0.5</v>
      </c>
      <c r="H236">
        <v>0.81862195902688861</v>
      </c>
      <c r="J236">
        <v>0.1699687174139729</v>
      </c>
      <c r="L236">
        <v>3.9093959731543629E-2</v>
      </c>
      <c r="N236">
        <v>0.14298780487804877</v>
      </c>
      <c r="P236">
        <v>0.14298780487804877</v>
      </c>
      <c r="R236">
        <v>0.40474125469788946</v>
      </c>
      <c r="T236">
        <v>4.9079999999999999E-2</v>
      </c>
      <c r="V236">
        <v>5.7906869525126782E-2</v>
      </c>
      <c r="X236">
        <v>7.9377678996666136E-4</v>
      </c>
      <c r="Z236">
        <v>0.74025348949141634</v>
      </c>
      <c r="AB236">
        <v>1</v>
      </c>
      <c r="AD236">
        <v>1.1084718923198733E-2</v>
      </c>
      <c r="AF236">
        <v>6.675923947874386E-3</v>
      </c>
      <c r="AH236">
        <v>1.9576185671039355E-2</v>
      </c>
      <c r="AJ236">
        <v>0</v>
      </c>
      <c r="AL236">
        <v>0</v>
      </c>
      <c r="AN236">
        <v>0.17830109335576116</v>
      </c>
      <c r="AP236">
        <v>0</v>
      </c>
    </row>
    <row r="237" spans="2:42" x14ac:dyDescent="0.25">
      <c r="B237">
        <v>7</v>
      </c>
      <c r="D237">
        <v>0.83784484995243447</v>
      </c>
      <c r="F237">
        <v>0.5</v>
      </c>
      <c r="H237">
        <v>0.81850192061459659</v>
      </c>
      <c r="J237">
        <v>0.16944734098018771</v>
      </c>
      <c r="L237">
        <v>3.8087248322147653E-2</v>
      </c>
      <c r="N237">
        <v>0.14009146341463413</v>
      </c>
      <c r="P237">
        <v>0.14009146341463413</v>
      </c>
      <c r="R237">
        <v>0.38167100318010988</v>
      </c>
      <c r="T237">
        <v>4.8559999999999999E-2</v>
      </c>
      <c r="V237">
        <v>5.5601659751037341E-2</v>
      </c>
      <c r="X237">
        <v>7.9377678996666136E-4</v>
      </c>
      <c r="Z237">
        <v>0.73880956200866377</v>
      </c>
      <c r="AB237">
        <v>0.99128000000000005</v>
      </c>
      <c r="AD237">
        <v>8.5114806017418838E-3</v>
      </c>
      <c r="AF237">
        <v>6.675923947874386E-3</v>
      </c>
      <c r="AH237">
        <v>1.9576185671039355E-2</v>
      </c>
      <c r="AJ237">
        <v>0</v>
      </c>
      <c r="AL237">
        <v>0</v>
      </c>
      <c r="AN237">
        <v>0.17830109335576116</v>
      </c>
      <c r="AP237">
        <v>0</v>
      </c>
    </row>
    <row r="238" spans="2:42" x14ac:dyDescent="0.25">
      <c r="B238">
        <v>8</v>
      </c>
      <c r="D238">
        <v>0.81077575023782766</v>
      </c>
      <c r="F238">
        <v>0.25</v>
      </c>
      <c r="H238">
        <v>0.81538092189500633</v>
      </c>
      <c r="J238">
        <v>0.16433785192909281</v>
      </c>
      <c r="L238">
        <v>3.6577181208053693E-2</v>
      </c>
      <c r="N238">
        <v>0.13856707317073169</v>
      </c>
      <c r="P238">
        <v>0.13856707317073169</v>
      </c>
      <c r="R238">
        <v>0.38045677941601619</v>
      </c>
      <c r="T238">
        <v>4.8520000000000001E-2</v>
      </c>
      <c r="V238">
        <v>5.4126325495620096E-2</v>
      </c>
      <c r="X238">
        <v>4.7626607397999675E-4</v>
      </c>
      <c r="Z238">
        <v>0.73014599711214478</v>
      </c>
      <c r="AB238">
        <v>0.99</v>
      </c>
      <c r="AD238">
        <v>7.9176563737133818E-3</v>
      </c>
      <c r="AF238">
        <v>6.4622943815424048E-3</v>
      </c>
      <c r="AH238">
        <v>1.9576185671039355E-2</v>
      </c>
      <c r="AJ238">
        <v>0</v>
      </c>
      <c r="AL238">
        <v>0</v>
      </c>
      <c r="AN238">
        <v>0.13561816652649286</v>
      </c>
      <c r="AP238">
        <v>0</v>
      </c>
    </row>
    <row r="239" spans="2:42" x14ac:dyDescent="0.25">
      <c r="D239">
        <v>0.81077575023782766</v>
      </c>
      <c r="F239">
        <v>0.25</v>
      </c>
      <c r="H239">
        <v>0.81470070422535201</v>
      </c>
      <c r="J239">
        <v>0.16412930135557871</v>
      </c>
      <c r="L239">
        <v>3.5234899328859065E-2</v>
      </c>
      <c r="N239">
        <v>0.13429878048780486</v>
      </c>
      <c r="P239">
        <v>0.13429878048780486</v>
      </c>
      <c r="R239">
        <v>0.3715524718126626</v>
      </c>
      <c r="T239">
        <v>4.7960000000000003E-2</v>
      </c>
      <c r="V239">
        <v>5.3941908713692949E-2</v>
      </c>
      <c r="X239">
        <v>4.7626607397999675E-4</v>
      </c>
      <c r="Z239">
        <v>0.70961013957965657</v>
      </c>
      <c r="AB239">
        <v>0.96427999999999991</v>
      </c>
      <c r="AD239">
        <v>7.323832145684878E-3</v>
      </c>
      <c r="AF239">
        <v>6.035035248878445E-3</v>
      </c>
      <c r="AH239">
        <v>1.9576185671039355E-2</v>
      </c>
      <c r="AJ239">
        <v>0</v>
      </c>
      <c r="AL239">
        <v>0</v>
      </c>
      <c r="AN239">
        <v>0.13561816652649286</v>
      </c>
      <c r="AP239">
        <v>0</v>
      </c>
    </row>
    <row r="240" spans="2:42" x14ac:dyDescent="0.25">
      <c r="D240">
        <v>0.81077575023782766</v>
      </c>
      <c r="F240">
        <v>0.25</v>
      </c>
      <c r="H240">
        <v>0.81009923175416132</v>
      </c>
      <c r="J240">
        <v>0.16412930135557871</v>
      </c>
      <c r="L240">
        <v>3.4563758389261748E-2</v>
      </c>
      <c r="N240">
        <v>0.13216463414634147</v>
      </c>
      <c r="P240">
        <v>0.13216463414634147</v>
      </c>
      <c r="R240">
        <v>0.3715524718126626</v>
      </c>
      <c r="T240">
        <v>4.6879999999999998E-2</v>
      </c>
      <c r="V240">
        <v>5.3757491931765787E-2</v>
      </c>
      <c r="X240">
        <v>4.7626607397999675E-4</v>
      </c>
      <c r="Z240">
        <v>0.70672228461415076</v>
      </c>
      <c r="AB240">
        <v>0.95831999999999995</v>
      </c>
      <c r="AD240">
        <v>5.5423594615993665E-3</v>
      </c>
      <c r="AF240">
        <v>5.3407391582995078E-3</v>
      </c>
      <c r="AH240">
        <v>1.9576185671039355E-2</v>
      </c>
      <c r="AJ240">
        <v>0</v>
      </c>
      <c r="AL240">
        <v>0</v>
      </c>
      <c r="AN240">
        <v>0.12510513036164844</v>
      </c>
      <c r="AP240">
        <v>0</v>
      </c>
    </row>
    <row r="241" spans="2:42" x14ac:dyDescent="0.25">
      <c r="D241">
        <v>0.81077575023782766</v>
      </c>
      <c r="F241">
        <v>0.25</v>
      </c>
      <c r="H241">
        <v>0.80545774647887314</v>
      </c>
      <c r="J241">
        <v>0.15495307612095932</v>
      </c>
      <c r="L241">
        <v>3.4228187919463089E-2</v>
      </c>
      <c r="N241">
        <v>0.11859756097560974</v>
      </c>
      <c r="P241">
        <v>0.11859756097560974</v>
      </c>
      <c r="R241">
        <v>0.3715524718126626</v>
      </c>
      <c r="T241">
        <v>4.6679999999999999E-2</v>
      </c>
      <c r="V241">
        <v>5.3019824804057168E-2</v>
      </c>
      <c r="X241">
        <v>4.7626607397999675E-4</v>
      </c>
      <c r="Z241">
        <v>0.70559922990534252</v>
      </c>
      <c r="AB241">
        <v>0.90908</v>
      </c>
      <c r="AD241">
        <v>4.9485352335708636E-3</v>
      </c>
      <c r="AF241">
        <v>5.1271095919675283E-3</v>
      </c>
      <c r="AH241">
        <v>1.8970736629667001E-2</v>
      </c>
      <c r="AJ241">
        <v>0</v>
      </c>
      <c r="AL241">
        <v>0</v>
      </c>
      <c r="AN241">
        <v>0.12510513036164844</v>
      </c>
      <c r="AP241">
        <v>0</v>
      </c>
    </row>
    <row r="242" spans="2:42" x14ac:dyDescent="0.25">
      <c r="D242">
        <v>0.81077575023782766</v>
      </c>
      <c r="F242">
        <v>0.25</v>
      </c>
      <c r="H242">
        <v>0.79869558258642759</v>
      </c>
      <c r="J242">
        <v>0.15182481751824817</v>
      </c>
      <c r="L242">
        <v>3.2718120805369129E-2</v>
      </c>
      <c r="N242">
        <v>0.10945121951219512</v>
      </c>
      <c r="P242">
        <v>0.10945121951219512</v>
      </c>
      <c r="R242">
        <v>0.3715524718126626</v>
      </c>
      <c r="T242">
        <v>4.4519999999999997E-2</v>
      </c>
      <c r="V242">
        <v>5.3019824804057168E-2</v>
      </c>
      <c r="X242">
        <v>0</v>
      </c>
      <c r="Z242">
        <v>0.69982351997433012</v>
      </c>
      <c r="AB242">
        <v>0.84559999999999991</v>
      </c>
      <c r="AD242">
        <v>4.3547110055423598E-3</v>
      </c>
      <c r="AF242">
        <v>3.8453321939756467E-3</v>
      </c>
      <c r="AH242">
        <v>1.7154389505549952E-2</v>
      </c>
      <c r="AJ242">
        <v>0</v>
      </c>
      <c r="AL242">
        <v>0</v>
      </c>
      <c r="AN242">
        <v>0.12510513036164844</v>
      </c>
      <c r="AP242">
        <v>0</v>
      </c>
    </row>
    <row r="243" spans="2:42" x14ac:dyDescent="0.25">
      <c r="B243">
        <v>9</v>
      </c>
      <c r="D243">
        <v>0.78379313326991262</v>
      </c>
      <c r="F243">
        <v>0.25</v>
      </c>
      <c r="H243">
        <v>0.79429417413572345</v>
      </c>
      <c r="J243">
        <v>0.14692387904066737</v>
      </c>
      <c r="L243">
        <v>3.1375838926174501E-2</v>
      </c>
      <c r="N243">
        <v>0.10899390243902438</v>
      </c>
      <c r="P243">
        <v>0.10899390243902438</v>
      </c>
      <c r="R243">
        <v>0.3715524718126626</v>
      </c>
      <c r="T243">
        <v>4.4359999999999997E-2</v>
      </c>
      <c r="V243">
        <v>5.1544490548639924E-2</v>
      </c>
      <c r="X243">
        <v>0</v>
      </c>
      <c r="Z243">
        <v>0.69805871971763167</v>
      </c>
      <c r="AB243">
        <v>0.58331999999999995</v>
      </c>
      <c r="AD243">
        <v>3.760886777513856E-3</v>
      </c>
      <c r="AF243">
        <v>3.8453321939756467E-3</v>
      </c>
      <c r="AH243">
        <v>1.6145307769929364E-2</v>
      </c>
      <c r="AJ243">
        <v>0</v>
      </c>
      <c r="AL243">
        <v>0</v>
      </c>
      <c r="AN243">
        <v>0.12510513036164844</v>
      </c>
      <c r="AP243">
        <v>0</v>
      </c>
    </row>
    <row r="244" spans="2:42" x14ac:dyDescent="0.25">
      <c r="B244">
        <v>10</v>
      </c>
      <c r="D244">
        <v>0.75672403355530604</v>
      </c>
      <c r="F244">
        <v>0.25</v>
      </c>
      <c r="H244">
        <v>0.761843790012804</v>
      </c>
      <c r="J244">
        <v>0.14181438998957246</v>
      </c>
      <c r="L244">
        <v>3.1375838926174501E-2</v>
      </c>
      <c r="N244">
        <v>0.1051829268292683</v>
      </c>
      <c r="P244">
        <v>0.1051829268292683</v>
      </c>
      <c r="R244">
        <v>0.3715524718126626</v>
      </c>
      <c r="T244">
        <v>4.2720000000000001E-2</v>
      </c>
      <c r="V244">
        <v>4.8317196864914709E-2</v>
      </c>
      <c r="X244">
        <v>0</v>
      </c>
      <c r="Z244">
        <v>0.66966147922348751</v>
      </c>
      <c r="AB244">
        <v>0.5</v>
      </c>
      <c r="AD244">
        <v>2.9691211401425182E-3</v>
      </c>
      <c r="AF244">
        <v>3.7919248023926509E-3</v>
      </c>
      <c r="AH244">
        <v>1.5338042381432894E-2</v>
      </c>
      <c r="AJ244">
        <v>0</v>
      </c>
      <c r="AL244">
        <v>0</v>
      </c>
      <c r="AN244">
        <v>0.12510513036164844</v>
      </c>
      <c r="AP244">
        <v>0</v>
      </c>
    </row>
    <row r="245" spans="2:42" x14ac:dyDescent="0.25">
      <c r="D245">
        <v>0.70267231687278398</v>
      </c>
      <c r="F245">
        <v>0.25</v>
      </c>
      <c r="H245">
        <v>0.72783290653008959</v>
      </c>
      <c r="J245">
        <v>0.13983315954118872</v>
      </c>
      <c r="L245">
        <v>3.1375838926174501E-2</v>
      </c>
      <c r="N245">
        <v>0</v>
      </c>
      <c r="P245">
        <v>0</v>
      </c>
      <c r="R245">
        <v>0.3715524718126626</v>
      </c>
      <c r="T245">
        <v>4.0960000000000003E-2</v>
      </c>
      <c r="V245">
        <v>4.1124942369755647E-2</v>
      </c>
      <c r="X245">
        <v>0</v>
      </c>
      <c r="Z245">
        <v>0.6552222043959568</v>
      </c>
      <c r="AB245">
        <v>0.5</v>
      </c>
      <c r="AD245">
        <v>2.7711797307996833E-3</v>
      </c>
      <c r="AF245">
        <v>3.5248878444776761E-3</v>
      </c>
      <c r="AH245">
        <v>1.4328960645812308E-2</v>
      </c>
      <c r="AJ245">
        <v>0</v>
      </c>
      <c r="AL245">
        <v>0</v>
      </c>
      <c r="AN245">
        <v>0.12510513036164844</v>
      </c>
      <c r="AP245">
        <v>0</v>
      </c>
    </row>
    <row r="246" spans="2:42" x14ac:dyDescent="0.25">
      <c r="D246">
        <v>0.54051716682521844</v>
      </c>
      <c r="F246">
        <v>0</v>
      </c>
      <c r="H246">
        <v>0.72663252240717024</v>
      </c>
      <c r="J246">
        <v>0.12471324296141817</v>
      </c>
      <c r="L246">
        <v>2.7348993288590601E-2</v>
      </c>
      <c r="N246">
        <v>0</v>
      </c>
      <c r="P246">
        <v>0</v>
      </c>
      <c r="R246">
        <v>0.3715524718126626</v>
      </c>
      <c r="T246">
        <v>4.0840000000000001E-2</v>
      </c>
      <c r="V246">
        <v>3.5039188566159521E-2</v>
      </c>
      <c r="X246">
        <v>0</v>
      </c>
      <c r="Z246">
        <v>0.62602278196695027</v>
      </c>
      <c r="AB246">
        <v>0.5</v>
      </c>
      <c r="AD246">
        <v>2.1773555027711799E-3</v>
      </c>
      <c r="AF246">
        <v>2.5635547959837637E-3</v>
      </c>
      <c r="AH246">
        <v>1.2512613521695259E-2</v>
      </c>
      <c r="AJ246">
        <v>0</v>
      </c>
      <c r="AL246">
        <v>0</v>
      </c>
      <c r="AN246">
        <v>0.12510513036164844</v>
      </c>
      <c r="AP246">
        <v>0</v>
      </c>
    </row>
    <row r="247" spans="2:42" x14ac:dyDescent="0.25">
      <c r="D247">
        <v>0</v>
      </c>
      <c r="F247">
        <v>0</v>
      </c>
      <c r="H247">
        <v>0.70554577464788737</v>
      </c>
      <c r="J247">
        <v>0.10166840458811265</v>
      </c>
      <c r="L247">
        <v>2.7348993288590601E-2</v>
      </c>
      <c r="N247">
        <v>0</v>
      </c>
      <c r="P247">
        <v>0</v>
      </c>
      <c r="R247">
        <v>0.36386238797340265</v>
      </c>
      <c r="T247">
        <v>4.0799999999999996E-2</v>
      </c>
      <c r="V247">
        <v>3.3840479483633008E-2</v>
      </c>
      <c r="X247">
        <v>0</v>
      </c>
      <c r="Z247">
        <v>0.58398844858013776</v>
      </c>
      <c r="AB247">
        <v>0.5</v>
      </c>
      <c r="AD247">
        <v>2.1773555027711799E-3</v>
      </c>
      <c r="AF247">
        <v>2.4033326212347787E-3</v>
      </c>
      <c r="AH247">
        <v>1.0090817356205851E-2</v>
      </c>
      <c r="AJ247">
        <v>0</v>
      </c>
      <c r="AL247">
        <v>0</v>
      </c>
      <c r="AN247">
        <v>0.12510513036164844</v>
      </c>
      <c r="AP247">
        <v>0</v>
      </c>
    </row>
    <row r="248" spans="2:42" x14ac:dyDescent="0.25">
      <c r="D248">
        <v>0</v>
      </c>
      <c r="F248">
        <v>0</v>
      </c>
      <c r="H248">
        <v>0.67641645326504474</v>
      </c>
      <c r="J248">
        <v>0.10072992700729928</v>
      </c>
      <c r="L248">
        <v>2.6342281879194629E-2</v>
      </c>
      <c r="N248">
        <v>0</v>
      </c>
      <c r="P248">
        <v>0</v>
      </c>
      <c r="R248">
        <v>0.34322058398381039</v>
      </c>
      <c r="T248">
        <v>3.8199999999999998E-2</v>
      </c>
      <c r="V248">
        <v>3.1258644536652835E-2</v>
      </c>
      <c r="X248">
        <v>0</v>
      </c>
      <c r="Z248">
        <v>0.52189956682175509</v>
      </c>
      <c r="AB248">
        <v>0.5</v>
      </c>
      <c r="AD248">
        <v>5.9382422802850348E-4</v>
      </c>
      <c r="AF248">
        <v>2.1897030549027988E-3</v>
      </c>
      <c r="AH248">
        <v>1.0090817356205851E-2</v>
      </c>
      <c r="AJ248">
        <v>0</v>
      </c>
      <c r="AL248">
        <v>0</v>
      </c>
      <c r="AN248">
        <v>0.12510513036164844</v>
      </c>
      <c r="AP248">
        <v>0</v>
      </c>
    </row>
    <row r="249" spans="2:42" x14ac:dyDescent="0.25">
      <c r="D249">
        <v>0</v>
      </c>
      <c r="F249">
        <v>0</v>
      </c>
      <c r="H249">
        <v>0.62664052496798972</v>
      </c>
      <c r="J249">
        <v>9.9165797705943706E-2</v>
      </c>
      <c r="L249">
        <v>2.2483221476510069E-2</v>
      </c>
      <c r="N249">
        <v>0</v>
      </c>
      <c r="P249">
        <v>0</v>
      </c>
      <c r="R249">
        <v>0.3300375831165076</v>
      </c>
      <c r="T249">
        <v>3.7440000000000001E-2</v>
      </c>
      <c r="V249">
        <v>2.7201475334255414E-2</v>
      </c>
      <c r="X249">
        <v>0</v>
      </c>
      <c r="Z249">
        <v>0.31317182737044735</v>
      </c>
      <c r="AB249">
        <v>0.5</v>
      </c>
      <c r="AD249">
        <v>0</v>
      </c>
      <c r="AF249">
        <v>1.121555223242897E-3</v>
      </c>
      <c r="AH249">
        <v>1.0090817356205851E-2</v>
      </c>
      <c r="AJ249">
        <v>0</v>
      </c>
      <c r="AL249">
        <v>0</v>
      </c>
      <c r="AN249">
        <v>0.12510513036164844</v>
      </c>
      <c r="AP249">
        <v>0</v>
      </c>
    </row>
    <row r="250" spans="2:42" x14ac:dyDescent="0.25">
      <c r="D250">
        <v>0</v>
      </c>
      <c r="F250">
        <v>0</v>
      </c>
      <c r="H250">
        <v>0.62363956466069137</v>
      </c>
      <c r="J250">
        <v>9.7601668404588116E-2</v>
      </c>
      <c r="L250">
        <v>1.9630872483221477E-2</v>
      </c>
      <c r="N250">
        <v>0</v>
      </c>
      <c r="P250">
        <v>0</v>
      </c>
      <c r="R250">
        <v>0.28852269442035272</v>
      </c>
      <c r="T250">
        <v>3.6080000000000001E-2</v>
      </c>
      <c r="V250">
        <v>1.7427385892116183E-2</v>
      </c>
      <c r="X250">
        <v>0</v>
      </c>
      <c r="Z250">
        <v>0.3009786619605323</v>
      </c>
      <c r="AB250">
        <v>0.5</v>
      </c>
      <c r="AD250">
        <v>0</v>
      </c>
      <c r="AF250">
        <v>5.3407391582995086E-4</v>
      </c>
      <c r="AH250">
        <v>9.2835519677093841E-3</v>
      </c>
      <c r="AJ250">
        <v>0</v>
      </c>
      <c r="AL250">
        <v>0</v>
      </c>
      <c r="AN250">
        <v>0.12510513036164844</v>
      </c>
      <c r="AP250">
        <v>0</v>
      </c>
    </row>
    <row r="251" spans="2:42" x14ac:dyDescent="0.25">
      <c r="D251">
        <v>0</v>
      </c>
      <c r="F251">
        <v>0</v>
      </c>
      <c r="H251">
        <v>0.5786651728553136</v>
      </c>
      <c r="J251">
        <v>8.0917622523461935E-2</v>
      </c>
      <c r="L251">
        <v>1.9630872483221477E-2</v>
      </c>
      <c r="N251">
        <v>0</v>
      </c>
      <c r="P251">
        <v>0</v>
      </c>
      <c r="R251">
        <v>0.27314252674183293</v>
      </c>
      <c r="T251">
        <v>3.5959999999999999E-2</v>
      </c>
      <c r="V251">
        <v>1.5952051636698938E-2</v>
      </c>
      <c r="X251">
        <v>0</v>
      </c>
      <c r="Z251">
        <v>0.162040750842291</v>
      </c>
      <c r="AB251">
        <v>0</v>
      </c>
      <c r="AD251">
        <v>0</v>
      </c>
      <c r="AF251">
        <v>5.3407391582995086E-4</v>
      </c>
      <c r="AH251">
        <v>4.6417759838546921E-3</v>
      </c>
      <c r="AJ251">
        <v>0</v>
      </c>
      <c r="AL251">
        <v>0</v>
      </c>
      <c r="AN251">
        <v>0.12510513036164844</v>
      </c>
      <c r="AP251">
        <v>0</v>
      </c>
    </row>
    <row r="252" spans="2:42" x14ac:dyDescent="0.25">
      <c r="D252">
        <v>0</v>
      </c>
      <c r="F252">
        <v>0</v>
      </c>
      <c r="H252">
        <v>0.53297055057618437</v>
      </c>
      <c r="J252">
        <v>3.9416058394160583E-2</v>
      </c>
      <c r="L252">
        <v>1.1744966442953021E-2</v>
      </c>
      <c r="N252">
        <v>0</v>
      </c>
      <c r="P252">
        <v>0</v>
      </c>
      <c r="R252">
        <v>0.17039606822781153</v>
      </c>
      <c r="T252">
        <v>3.5880000000000002E-2</v>
      </c>
      <c r="V252">
        <v>7.0078377132319035E-3</v>
      </c>
      <c r="X252">
        <v>0</v>
      </c>
      <c r="Z252">
        <v>9.5940959409593865E-2</v>
      </c>
      <c r="AB252">
        <v>0</v>
      </c>
      <c r="AD252">
        <v>0</v>
      </c>
      <c r="AF252">
        <v>5.3407391582995086E-4</v>
      </c>
      <c r="AH252">
        <v>2.4217961654894038E-3</v>
      </c>
      <c r="AJ252">
        <v>0</v>
      </c>
      <c r="AL252">
        <v>0</v>
      </c>
      <c r="AN252">
        <v>0</v>
      </c>
      <c r="AP252">
        <v>0</v>
      </c>
    </row>
    <row r="253" spans="2:42" x14ac:dyDescent="0.25">
      <c r="D253">
        <v>0</v>
      </c>
      <c r="F253">
        <v>0</v>
      </c>
      <c r="H253">
        <v>0.44914372599231756</v>
      </c>
      <c r="J253">
        <v>1.9603753910323263E-2</v>
      </c>
      <c r="L253">
        <v>0</v>
      </c>
      <c r="N253">
        <v>0</v>
      </c>
      <c r="P253">
        <v>0</v>
      </c>
      <c r="R253">
        <v>0.17004914715235617</v>
      </c>
      <c r="T253">
        <v>3.1320000000000001E-2</v>
      </c>
      <c r="V253">
        <v>3.5039188566159517E-3</v>
      </c>
      <c r="X253">
        <v>0</v>
      </c>
      <c r="Z253">
        <v>3.8183860099470633E-2</v>
      </c>
      <c r="AB253">
        <v>0</v>
      </c>
      <c r="AD253">
        <v>0</v>
      </c>
      <c r="AF253">
        <v>3.7385174108096566E-4</v>
      </c>
      <c r="AH253">
        <v>0</v>
      </c>
      <c r="AJ253">
        <v>0</v>
      </c>
      <c r="AL253">
        <v>0</v>
      </c>
      <c r="AN253">
        <v>0</v>
      </c>
      <c r="AP253">
        <v>0</v>
      </c>
    </row>
    <row r="254" spans="2:42" x14ac:dyDescent="0.25">
      <c r="D254">
        <v>0</v>
      </c>
      <c r="F254">
        <v>0</v>
      </c>
      <c r="H254">
        <v>0</v>
      </c>
      <c r="J254">
        <v>0</v>
      </c>
      <c r="L254">
        <v>0</v>
      </c>
      <c r="N254">
        <v>0</v>
      </c>
      <c r="P254">
        <v>0</v>
      </c>
      <c r="R254">
        <v>0</v>
      </c>
      <c r="T254">
        <v>0</v>
      </c>
      <c r="V254">
        <v>0</v>
      </c>
      <c r="X254">
        <v>0</v>
      </c>
      <c r="Z254">
        <v>0</v>
      </c>
      <c r="AB254">
        <v>0</v>
      </c>
      <c r="AD254">
        <v>0</v>
      </c>
      <c r="AF254">
        <v>0</v>
      </c>
      <c r="AH254">
        <v>0</v>
      </c>
      <c r="AJ254">
        <v>0</v>
      </c>
      <c r="AL254">
        <v>0</v>
      </c>
      <c r="AN254">
        <v>0</v>
      </c>
      <c r="AP254">
        <v>0</v>
      </c>
    </row>
    <row r="260" spans="3:24" x14ac:dyDescent="0.25">
      <c r="C260">
        <v>1</v>
      </c>
      <c r="D260">
        <v>1</v>
      </c>
      <c r="F260">
        <v>1</v>
      </c>
      <c r="H260">
        <v>1</v>
      </c>
      <c r="J260">
        <v>1</v>
      </c>
      <c r="L260" s="13">
        <v>1</v>
      </c>
      <c r="N260">
        <v>1</v>
      </c>
      <c r="P260">
        <v>1</v>
      </c>
      <c r="R260">
        <v>1.0065211019929658</v>
      </c>
      <c r="T260" s="18">
        <v>1</v>
      </c>
      <c r="V260">
        <v>1</v>
      </c>
      <c r="X260">
        <v>1</v>
      </c>
    </row>
    <row r="261" spans="3:24" x14ac:dyDescent="0.25">
      <c r="C261">
        <v>2</v>
      </c>
      <c r="D261">
        <v>1</v>
      </c>
      <c r="F261">
        <v>1</v>
      </c>
      <c r="H261">
        <v>1</v>
      </c>
      <c r="J261">
        <v>1</v>
      </c>
      <c r="L261" s="17">
        <v>0.93258426966292141</v>
      </c>
      <c r="N261">
        <v>1</v>
      </c>
      <c r="P261">
        <v>0.83894762724366856</v>
      </c>
      <c r="R261">
        <v>0.97743259085580314</v>
      </c>
      <c r="T261" s="20">
        <v>0.97109994904273145</v>
      </c>
      <c r="V261">
        <v>0.95415543025251293</v>
      </c>
      <c r="X261">
        <v>0.8348647011308562</v>
      </c>
    </row>
    <row r="262" spans="3:24" x14ac:dyDescent="0.25">
      <c r="C262">
        <v>3</v>
      </c>
      <c r="D262">
        <v>1</v>
      </c>
      <c r="F262">
        <v>1</v>
      </c>
      <c r="H262">
        <v>1</v>
      </c>
      <c r="J262">
        <v>1</v>
      </c>
      <c r="L262" s="17">
        <v>0.71573033707865175</v>
      </c>
      <c r="N262">
        <v>1</v>
      </c>
      <c r="P262" s="36">
        <v>0.60634374231620358</v>
      </c>
      <c r="R262">
        <v>0.87719812426729193</v>
      </c>
      <c r="T262" s="20">
        <v>0.87151488680206746</v>
      </c>
      <c r="V262" s="36">
        <v>0.9301299338073058</v>
      </c>
      <c r="X262">
        <v>0.83400646203554119</v>
      </c>
    </row>
    <row r="263" spans="3:24" x14ac:dyDescent="0.25">
      <c r="C263">
        <v>4</v>
      </c>
      <c r="D263">
        <v>1</v>
      </c>
      <c r="F263">
        <v>1</v>
      </c>
      <c r="H263">
        <v>1</v>
      </c>
      <c r="J263">
        <v>1</v>
      </c>
      <c r="L263" s="17">
        <v>0.68651685393258433</v>
      </c>
      <c r="N263">
        <v>1</v>
      </c>
      <c r="P263">
        <v>0.5869191049913941</v>
      </c>
      <c r="R263">
        <v>0.83880422039859326</v>
      </c>
      <c r="T263" s="20">
        <v>0.833369731382398</v>
      </c>
      <c r="V263">
        <v>0.80607992154939934</v>
      </c>
      <c r="X263">
        <v>0.83299676898222941</v>
      </c>
    </row>
    <row r="264" spans="3:24" x14ac:dyDescent="0.25">
      <c r="C264">
        <v>5</v>
      </c>
      <c r="D264">
        <v>1</v>
      </c>
      <c r="F264">
        <v>1</v>
      </c>
      <c r="H264">
        <v>1</v>
      </c>
      <c r="J264">
        <v>1</v>
      </c>
      <c r="L264" s="19">
        <v>0.55280898876404494</v>
      </c>
      <c r="N264">
        <v>1</v>
      </c>
      <c r="P264">
        <v>0.58611999016474059</v>
      </c>
      <c r="R264">
        <v>0.79703985932004695</v>
      </c>
      <c r="T264" s="18">
        <v>0.79187595544878808</v>
      </c>
      <c r="V264">
        <v>0.76293209119882321</v>
      </c>
      <c r="X264">
        <v>0.82885702746365109</v>
      </c>
    </row>
    <row r="265" spans="3:24" x14ac:dyDescent="0.25">
      <c r="C265">
        <v>6</v>
      </c>
      <c r="D265">
        <v>1</v>
      </c>
      <c r="F265">
        <v>1</v>
      </c>
      <c r="H265">
        <v>1</v>
      </c>
      <c r="J265">
        <v>1</v>
      </c>
      <c r="L265" s="17">
        <v>0.22247191011235959</v>
      </c>
      <c r="N265">
        <v>1</v>
      </c>
      <c r="P265">
        <v>0.58218588640275393</v>
      </c>
      <c r="R265">
        <v>0.76472743259085585</v>
      </c>
      <c r="T265" s="20">
        <v>0.75977287617383715</v>
      </c>
      <c r="V265">
        <v>0.72983574405491547</v>
      </c>
      <c r="X265">
        <v>0.81881058158319875</v>
      </c>
    </row>
    <row r="266" spans="3:24" x14ac:dyDescent="0.25">
      <c r="C266">
        <v>7</v>
      </c>
      <c r="D266">
        <v>1</v>
      </c>
      <c r="F266">
        <v>1</v>
      </c>
      <c r="H266">
        <v>1</v>
      </c>
      <c r="J266">
        <v>1</v>
      </c>
      <c r="L266" s="17">
        <v>0.22022471910112359</v>
      </c>
      <c r="N266">
        <v>1</v>
      </c>
      <c r="P266">
        <v>0.5788050159822965</v>
      </c>
      <c r="R266">
        <v>0.7620164126611958</v>
      </c>
      <c r="T266" s="18">
        <v>0.75707942054305899</v>
      </c>
      <c r="V266">
        <v>0.5569992645256191</v>
      </c>
      <c r="X266">
        <v>0.8078049273021003</v>
      </c>
    </row>
    <row r="267" spans="3:24" x14ac:dyDescent="0.25">
      <c r="C267">
        <v>8</v>
      </c>
      <c r="D267">
        <v>1</v>
      </c>
      <c r="F267">
        <v>1</v>
      </c>
      <c r="H267">
        <v>1</v>
      </c>
      <c r="J267">
        <v>1</v>
      </c>
      <c r="L267" s="19">
        <v>0.20224719101123595</v>
      </c>
      <c r="N267">
        <v>1</v>
      </c>
      <c r="P267">
        <v>0.57560855667568234</v>
      </c>
      <c r="R267">
        <v>0.75989155920281348</v>
      </c>
      <c r="T267" s="20">
        <v>0.75496833369731375</v>
      </c>
      <c r="V267">
        <v>0.5474380975729346</v>
      </c>
      <c r="X267">
        <v>0.80351373182552499</v>
      </c>
    </row>
    <row r="268" spans="3:24" x14ac:dyDescent="0.25">
      <c r="C268">
        <v>9</v>
      </c>
      <c r="D268">
        <v>1</v>
      </c>
      <c r="F268">
        <v>1</v>
      </c>
      <c r="H268" s="36">
        <v>1</v>
      </c>
      <c r="J268" s="36">
        <v>1</v>
      </c>
      <c r="L268" s="17">
        <v>0.18955056179775281</v>
      </c>
      <c r="N268">
        <v>1</v>
      </c>
      <c r="P268">
        <v>0.56958446029014009</v>
      </c>
      <c r="R268">
        <v>0.75791324736225085</v>
      </c>
      <c r="T268" s="20">
        <v>0.75300283904782706</v>
      </c>
      <c r="V268">
        <v>0.52561902427065466</v>
      </c>
      <c r="X268">
        <v>0.80149434571890144</v>
      </c>
    </row>
    <row r="269" spans="3:24" s="36" customFormat="1" x14ac:dyDescent="0.25">
      <c r="C269" s="36">
        <v>10</v>
      </c>
      <c r="D269" s="36">
        <v>1</v>
      </c>
      <c r="F269" s="36">
        <v>1</v>
      </c>
      <c r="H269">
        <v>1</v>
      </c>
      <c r="J269">
        <v>1</v>
      </c>
      <c r="L269" s="17">
        <v>0.13483146067415699</v>
      </c>
      <c r="N269" s="36">
        <v>1</v>
      </c>
      <c r="P269">
        <v>0.569154167691173</v>
      </c>
      <c r="R269">
        <v>0.75087924970691666</v>
      </c>
      <c r="T269" s="18">
        <v>0.74601441362743004</v>
      </c>
      <c r="V269">
        <v>0.51826428046089701</v>
      </c>
      <c r="X269">
        <v>0.79826332794830401</v>
      </c>
    </row>
    <row r="270" spans="3:24" x14ac:dyDescent="0.25">
      <c r="D270">
        <v>1</v>
      </c>
      <c r="F270">
        <v>1</v>
      </c>
      <c r="H270">
        <v>1</v>
      </c>
      <c r="J270">
        <v>1</v>
      </c>
      <c r="L270" s="19">
        <v>2.9213483146067417E-2</v>
      </c>
      <c r="N270">
        <v>1</v>
      </c>
      <c r="P270">
        <v>0.56817064175067622</v>
      </c>
      <c r="R270">
        <v>0.74684935521688167</v>
      </c>
      <c r="T270" s="20">
        <v>0.74201062823032693</v>
      </c>
      <c r="V270">
        <v>0.47585192449129687</v>
      </c>
      <c r="X270">
        <v>0.7977079967689823</v>
      </c>
    </row>
    <row r="271" spans="3:24" x14ac:dyDescent="0.25">
      <c r="D271">
        <v>1</v>
      </c>
      <c r="F271">
        <v>1</v>
      </c>
      <c r="H271">
        <v>1</v>
      </c>
      <c r="J271">
        <v>1</v>
      </c>
      <c r="L271" s="19">
        <v>2.8089887640449441E-2</v>
      </c>
      <c r="N271">
        <v>1</v>
      </c>
      <c r="P271">
        <v>0.5670027046963364</v>
      </c>
      <c r="R271">
        <v>0.74582356389214544</v>
      </c>
      <c r="T271" s="20">
        <v>0.74099148285651895</v>
      </c>
      <c r="V271">
        <v>0.46408433439568525</v>
      </c>
      <c r="X271">
        <v>0.7972536348949919</v>
      </c>
    </row>
    <row r="272" spans="3:24" x14ac:dyDescent="0.25">
      <c r="D272">
        <v>1</v>
      </c>
      <c r="F272">
        <v>1</v>
      </c>
      <c r="H272">
        <v>1</v>
      </c>
      <c r="J272">
        <v>1</v>
      </c>
      <c r="L272" s="17">
        <v>2.8089887640449441E-2</v>
      </c>
      <c r="N272">
        <v>1</v>
      </c>
      <c r="P272">
        <v>0.5658962380132776</v>
      </c>
      <c r="R272">
        <v>0.7434056271981242</v>
      </c>
      <c r="T272" s="20">
        <v>0.7385892116182573</v>
      </c>
      <c r="V272">
        <v>0.44398136798234866</v>
      </c>
      <c r="X272">
        <v>0.7971526655896608</v>
      </c>
    </row>
    <row r="273" spans="4:24" x14ac:dyDescent="0.25">
      <c r="D273">
        <v>1</v>
      </c>
      <c r="F273">
        <v>1</v>
      </c>
      <c r="H273">
        <v>1</v>
      </c>
      <c r="J273">
        <v>1</v>
      </c>
      <c r="L273" s="19">
        <v>2.6966292134831461E-2</v>
      </c>
      <c r="N273">
        <v>1</v>
      </c>
      <c r="P273">
        <v>0.56454388984509463</v>
      </c>
      <c r="R273">
        <v>0.7434056271981242</v>
      </c>
      <c r="T273" s="20">
        <v>0.7385892116182573</v>
      </c>
      <c r="V273">
        <v>0.41946555528315765</v>
      </c>
      <c r="X273">
        <v>0.79679927302100173</v>
      </c>
    </row>
    <row r="274" spans="4:24" x14ac:dyDescent="0.25">
      <c r="D274">
        <v>1</v>
      </c>
      <c r="F274">
        <v>1</v>
      </c>
      <c r="H274">
        <v>1</v>
      </c>
      <c r="J274">
        <v>1</v>
      </c>
      <c r="L274" s="17">
        <v>2.4719101123595509E-2</v>
      </c>
      <c r="N274">
        <v>1</v>
      </c>
      <c r="P274">
        <v>0.5615318416523235</v>
      </c>
      <c r="R274">
        <v>0.74289273153575619</v>
      </c>
      <c r="T274" s="18">
        <v>0.73807963893135331</v>
      </c>
      <c r="V274">
        <v>0.41358176023535181</v>
      </c>
      <c r="X274">
        <v>0.79674878836833607</v>
      </c>
    </row>
    <row r="275" spans="4:24" x14ac:dyDescent="0.25">
      <c r="D275">
        <v>1</v>
      </c>
      <c r="F275">
        <v>1</v>
      </c>
      <c r="H275">
        <v>1</v>
      </c>
      <c r="J275">
        <v>1</v>
      </c>
      <c r="L275" s="19">
        <v>2.4719101123595509E-2</v>
      </c>
      <c r="N275">
        <v>1</v>
      </c>
      <c r="P275">
        <v>0.55907302680108184</v>
      </c>
      <c r="R275">
        <v>0.74216002344665877</v>
      </c>
      <c r="T275" s="20">
        <v>0.73735167795006185</v>
      </c>
      <c r="V275">
        <v>0.40867859769551357</v>
      </c>
      <c r="X275">
        <v>0.79669830371567052</v>
      </c>
    </row>
    <row r="276" spans="4:24" x14ac:dyDescent="0.25">
      <c r="D276">
        <v>1</v>
      </c>
      <c r="F276">
        <v>1</v>
      </c>
      <c r="H276">
        <v>1</v>
      </c>
      <c r="J276">
        <v>1</v>
      </c>
      <c r="L276" s="17">
        <v>2.4719101123595509E-2</v>
      </c>
      <c r="N276">
        <v>1</v>
      </c>
      <c r="P276">
        <v>0.55722891566265054</v>
      </c>
      <c r="R276">
        <v>0.74084114888628383</v>
      </c>
      <c r="T276" s="20">
        <v>0.73604134818373745</v>
      </c>
      <c r="V276">
        <v>0.39911743074282913</v>
      </c>
      <c r="X276">
        <v>0.79669830371567052</v>
      </c>
    </row>
    <row r="277" spans="4:24" x14ac:dyDescent="0.25">
      <c r="D277">
        <v>1</v>
      </c>
      <c r="F277">
        <v>1</v>
      </c>
      <c r="H277">
        <v>1</v>
      </c>
      <c r="J277">
        <v>1</v>
      </c>
      <c r="L277" s="19">
        <v>2.4719101123595509E-2</v>
      </c>
      <c r="N277">
        <v>1</v>
      </c>
      <c r="P277">
        <v>0.55661421194984018</v>
      </c>
      <c r="R277">
        <v>0.74025498241500587</v>
      </c>
      <c r="T277" s="18">
        <v>0.7354589793987043</v>
      </c>
      <c r="V277">
        <v>0.38980142191713657</v>
      </c>
      <c r="X277">
        <v>0.79669830371567052</v>
      </c>
    </row>
    <row r="278" spans="4:24" x14ac:dyDescent="0.25">
      <c r="D278">
        <v>1</v>
      </c>
      <c r="F278">
        <v>1</v>
      </c>
      <c r="H278">
        <v>1</v>
      </c>
      <c r="J278">
        <v>1</v>
      </c>
      <c r="L278" s="19">
        <v>2.4719101123595509E-2</v>
      </c>
      <c r="N278">
        <v>1</v>
      </c>
      <c r="P278">
        <v>0.55618391935087286</v>
      </c>
      <c r="R278">
        <v>0.73893610785463071</v>
      </c>
      <c r="T278" s="20">
        <v>0.73414864963237969</v>
      </c>
      <c r="V278">
        <v>0.36798234861485662</v>
      </c>
      <c r="X278">
        <v>0.79609248788368336</v>
      </c>
    </row>
    <row r="279" spans="4:24" x14ac:dyDescent="0.25">
      <c r="D279">
        <v>1</v>
      </c>
      <c r="F279">
        <v>1</v>
      </c>
      <c r="H279">
        <v>1</v>
      </c>
      <c r="J279">
        <v>1</v>
      </c>
      <c r="L279" s="19">
        <v>2.4719101123595509E-2</v>
      </c>
      <c r="N279">
        <v>1</v>
      </c>
      <c r="P279">
        <v>0.55274157855913453</v>
      </c>
      <c r="R279">
        <v>0.73856975381008205</v>
      </c>
      <c r="T279" s="20">
        <v>0.73378466914173401</v>
      </c>
      <c r="V279">
        <v>0.3635695023290022</v>
      </c>
      <c r="X279">
        <v>0.79609248788368336</v>
      </c>
    </row>
    <row r="280" spans="4:24" x14ac:dyDescent="0.25">
      <c r="D280">
        <v>1</v>
      </c>
      <c r="F280">
        <v>1</v>
      </c>
      <c r="H280">
        <v>1</v>
      </c>
      <c r="J280">
        <v>1</v>
      </c>
      <c r="L280" s="19">
        <v>2.4719101123595509E-2</v>
      </c>
      <c r="N280">
        <v>1</v>
      </c>
      <c r="P280">
        <v>0.55188099336119989</v>
      </c>
      <c r="R280">
        <v>0.73842321219226259</v>
      </c>
      <c r="T280" s="20">
        <v>0.73363907694547581</v>
      </c>
      <c r="V280">
        <v>0.35008580534444722</v>
      </c>
      <c r="X280">
        <v>0.7959410339256866</v>
      </c>
    </row>
    <row r="281" spans="4:24" x14ac:dyDescent="0.25">
      <c r="D281">
        <v>1</v>
      </c>
      <c r="F281">
        <v>1</v>
      </c>
      <c r="H281">
        <v>1</v>
      </c>
      <c r="J281">
        <v>1</v>
      </c>
      <c r="L281" s="17">
        <v>2.4719101123595509E-2</v>
      </c>
      <c r="N281">
        <v>1</v>
      </c>
      <c r="P281">
        <v>0.55126628964838953</v>
      </c>
      <c r="R281">
        <v>0.73827667057444313</v>
      </c>
      <c r="T281" s="18">
        <v>0.73349348474921749</v>
      </c>
      <c r="V281">
        <v>0.34273106153468991</v>
      </c>
      <c r="X281">
        <v>0.7959410339256866</v>
      </c>
    </row>
    <row r="282" spans="4:24" x14ac:dyDescent="0.25">
      <c r="D282">
        <v>1</v>
      </c>
      <c r="F282">
        <v>1</v>
      </c>
      <c r="H282">
        <v>1</v>
      </c>
      <c r="J282">
        <v>1</v>
      </c>
      <c r="L282" s="17">
        <v>2.4719101123595509E-2</v>
      </c>
      <c r="N282">
        <v>1</v>
      </c>
      <c r="P282">
        <v>0.54874600442586674</v>
      </c>
      <c r="R282">
        <v>0.73681125439624862</v>
      </c>
      <c r="T282" s="18">
        <v>0.73203756278663468</v>
      </c>
      <c r="V282">
        <v>0.33635695023290019</v>
      </c>
      <c r="X282">
        <v>0.7958400646203555</v>
      </c>
    </row>
    <row r="283" spans="4:24" x14ac:dyDescent="0.25">
      <c r="D283">
        <v>1</v>
      </c>
      <c r="F283">
        <v>1</v>
      </c>
      <c r="H283">
        <v>1</v>
      </c>
      <c r="J283">
        <v>1</v>
      </c>
      <c r="L283" s="19">
        <v>2.4719101123595509E-2</v>
      </c>
      <c r="N283">
        <v>1</v>
      </c>
      <c r="P283">
        <v>0.54825424145561841</v>
      </c>
      <c r="R283">
        <v>0.73637162954279012</v>
      </c>
      <c r="T283" s="20">
        <v>0.73160078619785973</v>
      </c>
      <c r="V283">
        <v>0.32311841137533709</v>
      </c>
      <c r="X283">
        <v>0.79573909531502429</v>
      </c>
    </row>
    <row r="284" spans="4:24" x14ac:dyDescent="0.25">
      <c r="D284">
        <v>1</v>
      </c>
      <c r="F284">
        <v>1</v>
      </c>
      <c r="H284">
        <v>1</v>
      </c>
      <c r="J284">
        <v>1</v>
      </c>
      <c r="L284" s="17">
        <v>2.4719101123595509E-2</v>
      </c>
      <c r="N284">
        <v>1</v>
      </c>
      <c r="P284">
        <v>0.54763953774280794</v>
      </c>
      <c r="R284">
        <v>0.73556565064478308</v>
      </c>
      <c r="T284" s="20">
        <v>0.73080002911843933</v>
      </c>
      <c r="V284">
        <v>0.32311841137533709</v>
      </c>
      <c r="X284">
        <v>0.78973142164781907</v>
      </c>
    </row>
    <row r="285" spans="4:24" x14ac:dyDescent="0.25">
      <c r="D285">
        <v>1</v>
      </c>
      <c r="F285">
        <v>1</v>
      </c>
      <c r="H285">
        <v>1</v>
      </c>
      <c r="J285">
        <v>1</v>
      </c>
      <c r="L285" s="19">
        <v>2.4719101123595509E-2</v>
      </c>
      <c r="N285">
        <v>1</v>
      </c>
      <c r="P285">
        <v>0.54751659700024591</v>
      </c>
      <c r="R285">
        <v>0.73549237983587334</v>
      </c>
      <c r="T285" s="20">
        <v>0.73072723302031017</v>
      </c>
      <c r="V285">
        <v>0.3228732532483452</v>
      </c>
      <c r="X285">
        <v>0.78912560581583202</v>
      </c>
    </row>
    <row r="286" spans="4:24" x14ac:dyDescent="0.25">
      <c r="D286">
        <v>1</v>
      </c>
      <c r="F286">
        <v>1</v>
      </c>
      <c r="H286">
        <v>1</v>
      </c>
      <c r="J286">
        <v>1</v>
      </c>
      <c r="L286" s="19">
        <v>2.4719101123595509E-2</v>
      </c>
      <c r="N286">
        <v>1</v>
      </c>
      <c r="P286">
        <v>0.54690189328743544</v>
      </c>
      <c r="R286">
        <v>0.7351260257913248</v>
      </c>
      <c r="T286" s="18">
        <v>0.7303632525296645</v>
      </c>
      <c r="V286">
        <v>0.31895072321647461</v>
      </c>
      <c r="X286">
        <v>0.78382471728594505</v>
      </c>
    </row>
    <row r="287" spans="4:24" x14ac:dyDescent="0.25">
      <c r="D287">
        <v>1</v>
      </c>
      <c r="F287">
        <v>1</v>
      </c>
      <c r="H287">
        <v>1</v>
      </c>
      <c r="J287">
        <v>1</v>
      </c>
      <c r="L287" s="17">
        <v>2.4719101123595509E-2</v>
      </c>
      <c r="N287">
        <v>1</v>
      </c>
      <c r="P287">
        <v>0.54591836734693877</v>
      </c>
      <c r="R287">
        <v>0.7346864009378663</v>
      </c>
      <c r="T287" s="18">
        <v>0.72992647594088955</v>
      </c>
      <c r="V287">
        <v>0.31331208629566071</v>
      </c>
      <c r="X287">
        <v>0.78296647819063003</v>
      </c>
    </row>
    <row r="288" spans="4:24" x14ac:dyDescent="0.25">
      <c r="D288">
        <v>1</v>
      </c>
      <c r="F288">
        <v>1</v>
      </c>
      <c r="H288">
        <v>1</v>
      </c>
      <c r="J288">
        <v>1</v>
      </c>
      <c r="L288" s="17">
        <v>2.4719101123595509E-2</v>
      </c>
      <c r="N288">
        <v>1</v>
      </c>
      <c r="P288">
        <v>0.54493484140644211</v>
      </c>
      <c r="R288">
        <v>0.73344079718640087</v>
      </c>
      <c r="T288" s="18">
        <v>0.7286889422726941</v>
      </c>
      <c r="V288">
        <v>0.30620250061289533</v>
      </c>
      <c r="X288">
        <v>0.78195678513731826</v>
      </c>
    </row>
    <row r="289" spans="4:24" x14ac:dyDescent="0.25">
      <c r="D289">
        <v>1</v>
      </c>
      <c r="F289">
        <v>1</v>
      </c>
      <c r="H289">
        <v>1</v>
      </c>
      <c r="J289">
        <v>1</v>
      </c>
      <c r="L289" s="17">
        <v>2.4719101123595509E-2</v>
      </c>
      <c r="N289">
        <v>1</v>
      </c>
      <c r="P289">
        <v>0.54462748955003693</v>
      </c>
      <c r="R289">
        <v>0.73336752637749114</v>
      </c>
      <c r="T289" s="20">
        <v>0.72861614617456505</v>
      </c>
      <c r="V289">
        <v>0.2963961755332189</v>
      </c>
      <c r="X289">
        <v>0.78074515347334417</v>
      </c>
    </row>
    <row r="290" spans="4:24" x14ac:dyDescent="0.25">
      <c r="D290">
        <v>1</v>
      </c>
      <c r="F290">
        <v>1</v>
      </c>
      <c r="H290">
        <v>1</v>
      </c>
      <c r="J290">
        <v>1</v>
      </c>
      <c r="L290" s="19">
        <v>2.4719101123595509E-2</v>
      </c>
      <c r="N290">
        <v>1</v>
      </c>
      <c r="P290">
        <v>0.54444307843619377</v>
      </c>
      <c r="R290">
        <v>0.73329425556858141</v>
      </c>
      <c r="T290" s="18">
        <v>0.72854335007643589</v>
      </c>
      <c r="V290">
        <v>0.28855111546947781</v>
      </c>
      <c r="X290">
        <v>0.77589862681744748</v>
      </c>
    </row>
    <row r="291" spans="4:24" x14ac:dyDescent="0.25">
      <c r="D291">
        <v>1</v>
      </c>
      <c r="F291">
        <v>1</v>
      </c>
      <c r="H291">
        <v>1</v>
      </c>
      <c r="J291">
        <v>1</v>
      </c>
      <c r="L291" s="19">
        <v>2.4719101123595509E-2</v>
      </c>
      <c r="N291">
        <v>1</v>
      </c>
      <c r="P291">
        <v>0.54401278583722645</v>
      </c>
      <c r="R291">
        <v>0.73329425556858141</v>
      </c>
      <c r="T291" s="20">
        <v>0.72854335007643589</v>
      </c>
      <c r="V291">
        <v>0.26967393969110076</v>
      </c>
      <c r="X291">
        <v>0.77428311793214866</v>
      </c>
    </row>
    <row r="292" spans="4:24" x14ac:dyDescent="0.25">
      <c r="D292">
        <v>1</v>
      </c>
      <c r="F292">
        <v>1</v>
      </c>
      <c r="H292">
        <v>1</v>
      </c>
      <c r="J292">
        <v>1</v>
      </c>
      <c r="L292" s="17">
        <v>2.3595505617977526E-2</v>
      </c>
      <c r="N292">
        <v>1</v>
      </c>
      <c r="P292">
        <v>0.54364396360954015</v>
      </c>
      <c r="R292">
        <v>0.73329425556858141</v>
      </c>
      <c r="T292" s="18">
        <v>0.72854335007643589</v>
      </c>
      <c r="V292">
        <v>0.26942878156410888</v>
      </c>
      <c r="X292">
        <v>0.77251615508885307</v>
      </c>
    </row>
    <row r="293" spans="4:24" x14ac:dyDescent="0.25">
      <c r="D293">
        <v>1</v>
      </c>
      <c r="F293">
        <v>1</v>
      </c>
      <c r="H293">
        <v>1</v>
      </c>
      <c r="J293">
        <v>1</v>
      </c>
      <c r="L293" s="19">
        <v>2.3595505617977526E-2</v>
      </c>
      <c r="N293">
        <v>1</v>
      </c>
      <c r="P293">
        <v>0.54358249323825913</v>
      </c>
      <c r="R293">
        <v>0.73292790152403275</v>
      </c>
      <c r="T293" s="20">
        <v>0.72817936958579021</v>
      </c>
      <c r="V293">
        <v>0.26624172591321404</v>
      </c>
      <c r="X293">
        <v>0.77019386106623589</v>
      </c>
    </row>
    <row r="294" spans="4:24" x14ac:dyDescent="0.25">
      <c r="D294">
        <v>1</v>
      </c>
      <c r="F294">
        <v>1</v>
      </c>
      <c r="H294">
        <v>1</v>
      </c>
      <c r="J294">
        <v>1</v>
      </c>
      <c r="L294" s="19">
        <v>2.3595505617977526E-2</v>
      </c>
      <c r="N294">
        <v>1</v>
      </c>
      <c r="P294">
        <v>0.54259896729776247</v>
      </c>
      <c r="R294">
        <v>0.73292790152403275</v>
      </c>
      <c r="T294" s="20">
        <v>0.72817936958579021</v>
      </c>
      <c r="V294">
        <v>0.26256435400833539</v>
      </c>
      <c r="X294">
        <v>0.76989095315024236</v>
      </c>
    </row>
    <row r="295" spans="4:24" x14ac:dyDescent="0.25">
      <c r="D295">
        <v>1</v>
      </c>
      <c r="F295">
        <v>1</v>
      </c>
      <c r="H295">
        <v>1</v>
      </c>
      <c r="J295">
        <v>1</v>
      </c>
      <c r="L295" s="17">
        <v>2.3595505617977526E-2</v>
      </c>
      <c r="N295">
        <v>1</v>
      </c>
      <c r="P295">
        <v>0.54229161544135729</v>
      </c>
      <c r="R295">
        <v>0.73292790152403275</v>
      </c>
      <c r="T295" s="20">
        <v>0.72817936958579021</v>
      </c>
      <c r="V295">
        <v>0.26231919588134345</v>
      </c>
      <c r="X295">
        <v>0.76923465266558977</v>
      </c>
    </row>
    <row r="296" spans="4:24" x14ac:dyDescent="0.25">
      <c r="D296">
        <v>1</v>
      </c>
      <c r="F296">
        <v>1</v>
      </c>
      <c r="H296">
        <v>1</v>
      </c>
      <c r="J296">
        <v>1</v>
      </c>
      <c r="L296" s="19">
        <v>2.3595505617977526E-2</v>
      </c>
      <c r="N296">
        <v>1</v>
      </c>
      <c r="P296">
        <v>0.54229161544135729</v>
      </c>
      <c r="R296">
        <v>0.73263481828839394</v>
      </c>
      <c r="T296" s="20">
        <v>0.7278881851932737</v>
      </c>
      <c r="V296">
        <v>0.25888698210345673</v>
      </c>
      <c r="X296">
        <v>0.76893174474959614</v>
      </c>
    </row>
    <row r="297" spans="4:24" x14ac:dyDescent="0.25">
      <c r="D297">
        <v>1</v>
      </c>
      <c r="F297">
        <v>1</v>
      </c>
      <c r="H297">
        <v>1</v>
      </c>
      <c r="J297">
        <v>1</v>
      </c>
      <c r="L297" s="19">
        <v>2.3595505617977526E-2</v>
      </c>
      <c r="N297">
        <v>1</v>
      </c>
      <c r="P297">
        <v>0.54204573395623312</v>
      </c>
      <c r="R297" s="36">
        <v>0.73234173505275502</v>
      </c>
      <c r="T297" s="18">
        <v>0.72759700080075718</v>
      </c>
      <c r="V297">
        <v>0.25520961019857807</v>
      </c>
      <c r="X297">
        <v>0.76358037156704361</v>
      </c>
    </row>
    <row r="298" spans="4:24" x14ac:dyDescent="0.25">
      <c r="D298">
        <v>1</v>
      </c>
      <c r="F298">
        <v>1</v>
      </c>
      <c r="H298">
        <v>1</v>
      </c>
      <c r="J298">
        <v>1</v>
      </c>
      <c r="L298" s="19">
        <v>2.3595505617977526E-2</v>
      </c>
      <c r="N298">
        <v>1</v>
      </c>
      <c r="P298">
        <v>0.54173838209982783</v>
      </c>
      <c r="R298">
        <v>0.73175556858147717</v>
      </c>
      <c r="T298" s="18">
        <v>0.72701463201572403</v>
      </c>
      <c r="V298">
        <v>0.21549399362588872</v>
      </c>
      <c r="X298">
        <v>0.76287358642972547</v>
      </c>
    </row>
    <row r="299" spans="4:24" x14ac:dyDescent="0.25">
      <c r="D299">
        <v>1</v>
      </c>
      <c r="F299">
        <v>1</v>
      </c>
      <c r="H299">
        <v>1</v>
      </c>
      <c r="J299">
        <v>1</v>
      </c>
      <c r="L299" s="19">
        <v>2.3595505617977526E-2</v>
      </c>
      <c r="N299">
        <v>1</v>
      </c>
      <c r="P299">
        <v>0.54106220801573635</v>
      </c>
      <c r="R299">
        <v>0.73087631887456039</v>
      </c>
      <c r="T299" s="18">
        <v>0.72614107883817436</v>
      </c>
      <c r="V299">
        <v>0.21230693797499386</v>
      </c>
      <c r="X299">
        <v>0.76024838449111476</v>
      </c>
    </row>
    <row r="300" spans="4:24" x14ac:dyDescent="0.25">
      <c r="D300">
        <v>1</v>
      </c>
      <c r="F300">
        <v>1</v>
      </c>
      <c r="H300">
        <v>1</v>
      </c>
      <c r="J300">
        <v>1</v>
      </c>
      <c r="L300" s="17">
        <v>2.3595505617977526E-2</v>
      </c>
      <c r="N300">
        <v>1</v>
      </c>
      <c r="P300">
        <v>0.54093926727317432</v>
      </c>
      <c r="R300">
        <v>0.72992379835873389</v>
      </c>
      <c r="T300" s="20">
        <v>0.72519472956249542</v>
      </c>
      <c r="V300">
        <v>0.21181662172101007</v>
      </c>
      <c r="X300">
        <v>0.75939014539579974</v>
      </c>
    </row>
    <row r="301" spans="4:24" x14ac:dyDescent="0.25">
      <c r="D301">
        <v>1</v>
      </c>
      <c r="F301">
        <v>1</v>
      </c>
      <c r="H301">
        <v>1</v>
      </c>
      <c r="J301">
        <v>1</v>
      </c>
      <c r="L301" s="17">
        <v>2.2471910112359553E-2</v>
      </c>
      <c r="N301">
        <v>1</v>
      </c>
      <c r="P301">
        <v>0.54093926727317432</v>
      </c>
      <c r="R301">
        <v>0.72992379835873389</v>
      </c>
      <c r="T301" s="20">
        <v>0.72519472956249542</v>
      </c>
      <c r="V301">
        <v>0.20421671978426084</v>
      </c>
      <c r="X301">
        <v>0.75933966074313408</v>
      </c>
    </row>
    <row r="302" spans="4:24" x14ac:dyDescent="0.25">
      <c r="D302">
        <v>1</v>
      </c>
      <c r="F302">
        <v>1</v>
      </c>
      <c r="H302">
        <v>1</v>
      </c>
      <c r="J302">
        <v>1</v>
      </c>
      <c r="L302" s="19">
        <v>2.2471910112359553E-2</v>
      </c>
      <c r="N302">
        <v>1</v>
      </c>
      <c r="P302">
        <v>0.54081632653061229</v>
      </c>
      <c r="R302">
        <v>0.7294841735052755</v>
      </c>
      <c r="T302" s="20">
        <v>0.7247579529737207</v>
      </c>
      <c r="V302">
        <v>0.20078450600637412</v>
      </c>
      <c r="X302">
        <v>0.7582289983844912</v>
      </c>
    </row>
    <row r="303" spans="4:24" x14ac:dyDescent="0.25">
      <c r="D303">
        <v>1</v>
      </c>
      <c r="F303">
        <v>1</v>
      </c>
      <c r="H303">
        <v>1</v>
      </c>
      <c r="J303">
        <v>1</v>
      </c>
      <c r="L303" s="19">
        <v>2.2471910112359553E-2</v>
      </c>
      <c r="N303">
        <v>1</v>
      </c>
      <c r="P303">
        <v>0.54020162281780182</v>
      </c>
      <c r="R303">
        <v>0.72926436107854631</v>
      </c>
      <c r="T303" s="18">
        <v>0.72453956467933323</v>
      </c>
      <c r="V303">
        <v>0.19416523657759258</v>
      </c>
      <c r="X303">
        <v>0.75817851373182554</v>
      </c>
    </row>
    <row r="304" spans="4:24" x14ac:dyDescent="0.25">
      <c r="D304">
        <v>1</v>
      </c>
      <c r="F304">
        <v>1</v>
      </c>
      <c r="H304">
        <v>1</v>
      </c>
      <c r="J304">
        <v>1</v>
      </c>
      <c r="L304" s="19">
        <v>2.2471910112359553E-2</v>
      </c>
      <c r="N304">
        <v>1</v>
      </c>
      <c r="P304">
        <v>0.54020162281780182</v>
      </c>
      <c r="R304">
        <v>0.728531652989449</v>
      </c>
      <c r="T304" s="20">
        <v>0.72381160369804176</v>
      </c>
      <c r="V304">
        <v>0.19122333905368963</v>
      </c>
      <c r="X304">
        <v>0.75762318255250405</v>
      </c>
    </row>
    <row r="305" spans="4:24" x14ac:dyDescent="0.25">
      <c r="D305">
        <v>1</v>
      </c>
      <c r="F305">
        <v>1</v>
      </c>
      <c r="H305">
        <v>1</v>
      </c>
      <c r="J305">
        <v>1</v>
      </c>
      <c r="L305" s="19">
        <v>2.2471910112359553E-2</v>
      </c>
      <c r="N305">
        <v>1</v>
      </c>
      <c r="P305">
        <v>0.5401401524465208</v>
      </c>
      <c r="R305">
        <v>0.72750586166471276</v>
      </c>
      <c r="T305" s="20">
        <v>0.72279245832423389</v>
      </c>
      <c r="V305">
        <v>0.19024270654572201</v>
      </c>
      <c r="X305" s="36">
        <v>0.7575726978998385</v>
      </c>
    </row>
    <row r="306" spans="4:24" x14ac:dyDescent="0.25">
      <c r="D306">
        <v>1</v>
      </c>
      <c r="F306">
        <v>1</v>
      </c>
      <c r="H306">
        <v>1</v>
      </c>
      <c r="J306">
        <v>1</v>
      </c>
      <c r="L306" s="19">
        <v>2.2471910112359553E-2</v>
      </c>
      <c r="N306">
        <v>1</v>
      </c>
      <c r="P306">
        <v>0.53995574133267765</v>
      </c>
      <c r="R306">
        <v>0.72662661195779599</v>
      </c>
      <c r="T306" s="20">
        <v>0.72191890514668422</v>
      </c>
      <c r="V306">
        <v>0.18950723216474624</v>
      </c>
      <c r="X306">
        <v>0.75726978998384498</v>
      </c>
    </row>
    <row r="307" spans="4:24" x14ac:dyDescent="0.25">
      <c r="D307">
        <v>1</v>
      </c>
      <c r="F307">
        <v>1</v>
      </c>
      <c r="H307">
        <v>1</v>
      </c>
      <c r="J307">
        <v>1</v>
      </c>
      <c r="L307" s="19">
        <v>2.2471910112359553E-2</v>
      </c>
      <c r="N307">
        <v>1</v>
      </c>
      <c r="P307">
        <v>0.53989427096139653</v>
      </c>
      <c r="R307">
        <v>0.72648007033997664</v>
      </c>
      <c r="T307" s="18">
        <v>0.7217733129504259</v>
      </c>
      <c r="V307">
        <v>0.187545967148811</v>
      </c>
      <c r="X307">
        <v>0.75726978998384498</v>
      </c>
    </row>
    <row r="308" spans="4:24" x14ac:dyDescent="0.25">
      <c r="D308">
        <v>1</v>
      </c>
      <c r="F308">
        <v>1</v>
      </c>
      <c r="H308">
        <v>1</v>
      </c>
      <c r="J308">
        <v>1</v>
      </c>
      <c r="L308" s="19">
        <v>2.2471910112359553E-2</v>
      </c>
      <c r="N308">
        <v>1</v>
      </c>
      <c r="P308">
        <v>0.53983280059011551</v>
      </c>
      <c r="R308">
        <v>0.72648007033997664</v>
      </c>
      <c r="T308" s="18">
        <v>0.7217733129504259</v>
      </c>
      <c r="V308">
        <v>0.18019122333905369</v>
      </c>
      <c r="X308">
        <v>0.75726978998384498</v>
      </c>
    </row>
    <row r="309" spans="4:24" x14ac:dyDescent="0.25">
      <c r="D309">
        <v>1</v>
      </c>
      <c r="F309">
        <v>1</v>
      </c>
      <c r="H309">
        <v>1</v>
      </c>
      <c r="J309">
        <v>1</v>
      </c>
      <c r="L309" s="19">
        <v>2.2471910112359553E-2</v>
      </c>
      <c r="N309">
        <v>1</v>
      </c>
      <c r="P309">
        <v>0.53946397836242932</v>
      </c>
      <c r="R309">
        <v>0.72567409144196948</v>
      </c>
      <c r="T309" s="18">
        <v>0.72097255587100528</v>
      </c>
      <c r="V309">
        <v>0.17700416768815888</v>
      </c>
      <c r="X309">
        <v>0.75726978998384498</v>
      </c>
    </row>
    <row r="310" spans="4:24" x14ac:dyDescent="0.25">
      <c r="D310">
        <v>1</v>
      </c>
      <c r="F310">
        <v>1</v>
      </c>
      <c r="H310">
        <v>1</v>
      </c>
      <c r="J310">
        <v>1</v>
      </c>
      <c r="L310" s="19">
        <v>2.2471910112359553E-2</v>
      </c>
      <c r="N310">
        <v>1</v>
      </c>
      <c r="P310">
        <v>0.53921809687730515</v>
      </c>
      <c r="R310">
        <v>0.72538100820633056</v>
      </c>
      <c r="T310" s="18">
        <v>0.72068137147848876</v>
      </c>
      <c r="V310">
        <v>0.17455258641823976</v>
      </c>
      <c r="X310">
        <v>0.75726978998384498</v>
      </c>
    </row>
    <row r="311" spans="4:24" x14ac:dyDescent="0.25">
      <c r="D311">
        <v>1</v>
      </c>
      <c r="F311">
        <v>1</v>
      </c>
      <c r="H311">
        <v>1</v>
      </c>
      <c r="J311">
        <v>1</v>
      </c>
      <c r="L311" s="19">
        <v>2.2471910112359553E-2</v>
      </c>
      <c r="N311">
        <v>1</v>
      </c>
      <c r="P311">
        <v>0.53915662650602403</v>
      </c>
      <c r="R311">
        <v>0.72516119577960136</v>
      </c>
      <c r="T311" s="18">
        <v>0.7204629831841014</v>
      </c>
      <c r="V311">
        <v>0.17038489825937733</v>
      </c>
      <c r="X311">
        <v>0.75726978998384498</v>
      </c>
    </row>
    <row r="312" spans="4:24" x14ac:dyDescent="0.25">
      <c r="D312">
        <v>1</v>
      </c>
      <c r="F312">
        <v>1</v>
      </c>
      <c r="H312">
        <v>1</v>
      </c>
      <c r="J312">
        <v>1</v>
      </c>
      <c r="L312" s="19">
        <v>2.1348314606741574E-2</v>
      </c>
      <c r="N312">
        <v>1</v>
      </c>
      <c r="P312">
        <v>0.53909515613474301</v>
      </c>
      <c r="R312">
        <v>0.72398886283704567</v>
      </c>
      <c r="T312" s="20">
        <v>0.7192982456140351</v>
      </c>
      <c r="V312">
        <v>0.16989458200539348</v>
      </c>
      <c r="X312">
        <v>0.75726978998384498</v>
      </c>
    </row>
    <row r="313" spans="4:24" x14ac:dyDescent="0.25">
      <c r="D313">
        <v>1</v>
      </c>
      <c r="F313">
        <v>1</v>
      </c>
      <c r="H313">
        <v>1</v>
      </c>
      <c r="J313">
        <v>1</v>
      </c>
      <c r="L313" s="17">
        <v>2.1348314606741574E-2</v>
      </c>
      <c r="N313">
        <v>1</v>
      </c>
      <c r="P313">
        <v>0.53909515613474301</v>
      </c>
      <c r="R313">
        <v>0.72391559202813593</v>
      </c>
      <c r="T313" s="18">
        <v>0.71922544951590595</v>
      </c>
      <c r="V313">
        <v>0.15837215003677374</v>
      </c>
      <c r="X313">
        <v>0.71703352180936997</v>
      </c>
    </row>
    <row r="314" spans="4:24" x14ac:dyDescent="0.25">
      <c r="D314">
        <v>1</v>
      </c>
      <c r="F314">
        <v>1</v>
      </c>
      <c r="H314">
        <v>1</v>
      </c>
      <c r="J314">
        <v>1</v>
      </c>
      <c r="L314" s="19">
        <v>2.1348314606741574E-2</v>
      </c>
      <c r="N314">
        <v>1</v>
      </c>
      <c r="P314">
        <v>0.53891074502089997</v>
      </c>
      <c r="R314">
        <v>0.72376905041031658</v>
      </c>
      <c r="T314" s="20">
        <v>0.71907985731964774</v>
      </c>
      <c r="V314">
        <v>0.15420446187791126</v>
      </c>
      <c r="X314">
        <v>0.67710016155088859</v>
      </c>
    </row>
    <row r="315" spans="4:24" x14ac:dyDescent="0.25">
      <c r="D315">
        <v>1</v>
      </c>
      <c r="F315">
        <v>1</v>
      </c>
      <c r="H315">
        <v>1</v>
      </c>
      <c r="J315">
        <v>1</v>
      </c>
      <c r="L315" s="19">
        <v>2.1348314606741574E-2</v>
      </c>
      <c r="N315">
        <v>1</v>
      </c>
      <c r="P315">
        <v>0.53817310056552736</v>
      </c>
      <c r="R315">
        <v>0.72376905041031658</v>
      </c>
      <c r="T315" s="20">
        <v>0.71907985731964774</v>
      </c>
      <c r="V315">
        <v>0.15273351311595981</v>
      </c>
      <c r="X315">
        <v>0.66321688206785145</v>
      </c>
    </row>
    <row r="316" spans="4:24" x14ac:dyDescent="0.25">
      <c r="D316">
        <v>1</v>
      </c>
      <c r="F316">
        <v>1</v>
      </c>
      <c r="H316">
        <v>1</v>
      </c>
      <c r="J316">
        <v>1</v>
      </c>
      <c r="L316" s="19">
        <v>2.0224719101123594E-2</v>
      </c>
      <c r="N316">
        <v>1</v>
      </c>
      <c r="P316">
        <v>0.53780427833784117</v>
      </c>
      <c r="R316">
        <v>0.72347596717467766</v>
      </c>
      <c r="T316" s="20">
        <v>0.71878867292713122</v>
      </c>
      <c r="V316">
        <v>0.15199803873498408</v>
      </c>
      <c r="X316">
        <v>0.66134894991922466</v>
      </c>
    </row>
    <row r="317" spans="4:24" x14ac:dyDescent="0.25">
      <c r="D317">
        <v>1</v>
      </c>
      <c r="F317">
        <v>1</v>
      </c>
      <c r="H317">
        <v>1</v>
      </c>
      <c r="J317">
        <v>1</v>
      </c>
      <c r="L317" s="19">
        <v>2.0224719101123594E-2</v>
      </c>
      <c r="N317">
        <v>1</v>
      </c>
      <c r="P317">
        <v>0.53780427833784117</v>
      </c>
      <c r="R317">
        <v>0.72318288393903862</v>
      </c>
      <c r="T317" s="20">
        <v>0.71849748853461459</v>
      </c>
      <c r="V317">
        <v>0.14464329492522676</v>
      </c>
      <c r="X317">
        <v>0.62712035541195477</v>
      </c>
    </row>
    <row r="318" spans="4:24" x14ac:dyDescent="0.25">
      <c r="D318">
        <v>1</v>
      </c>
      <c r="F318">
        <v>1</v>
      </c>
      <c r="H318">
        <v>1</v>
      </c>
      <c r="J318">
        <v>1</v>
      </c>
      <c r="L318" s="17">
        <v>1.7977528089887642E-2</v>
      </c>
      <c r="N318">
        <v>1</v>
      </c>
      <c r="P318">
        <v>0.53706663388246867</v>
      </c>
      <c r="R318">
        <v>0.72259671746776077</v>
      </c>
      <c r="T318" s="20">
        <v>0.71791511974958144</v>
      </c>
      <c r="V318">
        <v>0.14072076489335622</v>
      </c>
      <c r="X318">
        <v>0.61969911147011314</v>
      </c>
    </row>
    <row r="319" spans="4:24" x14ac:dyDescent="0.25">
      <c r="D319">
        <v>1</v>
      </c>
      <c r="F319">
        <v>1</v>
      </c>
      <c r="H319">
        <v>1</v>
      </c>
      <c r="J319">
        <v>1</v>
      </c>
      <c r="L319" s="17">
        <v>1.5730337078651686E-2</v>
      </c>
      <c r="N319">
        <v>1</v>
      </c>
      <c r="P319">
        <v>0.53688222276862552</v>
      </c>
      <c r="R319">
        <v>0.72237690504103169</v>
      </c>
      <c r="T319" s="20">
        <v>0.71769673145519408</v>
      </c>
      <c r="V319">
        <v>0.13459181171855847</v>
      </c>
      <c r="X319">
        <v>0.58309773828756062</v>
      </c>
    </row>
    <row r="320" spans="4:24" x14ac:dyDescent="0.25">
      <c r="D320">
        <v>1</v>
      </c>
      <c r="F320">
        <v>1</v>
      </c>
      <c r="H320">
        <v>1</v>
      </c>
      <c r="J320">
        <v>1</v>
      </c>
      <c r="L320" s="19">
        <v>1.5730337078651686E-2</v>
      </c>
      <c r="N320">
        <v>1</v>
      </c>
      <c r="P320">
        <v>0.53596016719940986</v>
      </c>
      <c r="R320">
        <v>0.72201055099648304</v>
      </c>
      <c r="T320" s="20">
        <v>0.7173327509645484</v>
      </c>
      <c r="V320">
        <v>0.13410149546457464</v>
      </c>
      <c r="X320">
        <v>0.58057350565428112</v>
      </c>
    </row>
    <row r="321" spans="4:24" x14ac:dyDescent="0.25">
      <c r="D321">
        <v>1</v>
      </c>
      <c r="F321">
        <v>1</v>
      </c>
      <c r="H321">
        <v>1</v>
      </c>
      <c r="J321">
        <v>1</v>
      </c>
      <c r="L321" s="19">
        <v>1.4606741573033709E-2</v>
      </c>
      <c r="N321">
        <v>1</v>
      </c>
      <c r="P321">
        <v>0.53540693385788052</v>
      </c>
      <c r="R321">
        <v>0.72186400937866346</v>
      </c>
      <c r="T321" s="18">
        <v>0.71718715876829009</v>
      </c>
      <c r="V321">
        <v>0.13042412355969601</v>
      </c>
      <c r="X321">
        <v>0.58057350565428112</v>
      </c>
    </row>
    <row r="322" spans="4:24" x14ac:dyDescent="0.25">
      <c r="D322">
        <v>1</v>
      </c>
      <c r="F322">
        <v>1</v>
      </c>
      <c r="H322">
        <v>1</v>
      </c>
      <c r="J322">
        <v>1</v>
      </c>
      <c r="L322" s="17">
        <v>1.2359550561797755E-2</v>
      </c>
      <c r="N322">
        <v>1</v>
      </c>
      <c r="P322">
        <v>0.5353454634865995</v>
      </c>
      <c r="R322">
        <v>0.72069167643610788</v>
      </c>
      <c r="T322" s="18">
        <v>0.71602242119822379</v>
      </c>
      <c r="V322">
        <v>0.12919833292473645</v>
      </c>
      <c r="X322">
        <v>0.55280694668820685</v>
      </c>
    </row>
    <row r="323" spans="4:24" x14ac:dyDescent="0.25">
      <c r="D323">
        <v>1</v>
      </c>
      <c r="F323">
        <v>1</v>
      </c>
      <c r="H323">
        <v>1</v>
      </c>
      <c r="J323">
        <v>1</v>
      </c>
      <c r="L323" s="19">
        <v>1.2359550561797755E-2</v>
      </c>
      <c r="N323">
        <v>1</v>
      </c>
      <c r="P323">
        <v>0.53485370051635106</v>
      </c>
      <c r="R323">
        <v>0.72069167643610788</v>
      </c>
      <c r="T323" s="20">
        <v>0.71602242119822379</v>
      </c>
      <c r="V323">
        <v>0.12821770041676883</v>
      </c>
      <c r="X323">
        <v>0.54634491114701134</v>
      </c>
    </row>
    <row r="324" spans="4:24" x14ac:dyDescent="0.25">
      <c r="D324">
        <v>1</v>
      </c>
      <c r="F324">
        <v>1</v>
      </c>
      <c r="H324">
        <v>1</v>
      </c>
      <c r="J324">
        <v>1</v>
      </c>
      <c r="L324" s="17">
        <v>1.2359550561797755E-2</v>
      </c>
      <c r="N324">
        <v>1</v>
      </c>
      <c r="P324">
        <v>0.53430046717482171</v>
      </c>
      <c r="R324">
        <v>0.7200322391559203</v>
      </c>
      <c r="T324" s="20">
        <v>0.71536725631506159</v>
      </c>
      <c r="V324">
        <v>0.12576611914684971</v>
      </c>
      <c r="X324">
        <v>0.54558764135702753</v>
      </c>
    </row>
    <row r="325" spans="4:24" x14ac:dyDescent="0.25">
      <c r="D325">
        <v>1</v>
      </c>
      <c r="F325">
        <v>1</v>
      </c>
      <c r="H325">
        <v>1</v>
      </c>
      <c r="J325">
        <v>1</v>
      </c>
      <c r="L325" s="19">
        <v>1.1235955056179777E-2</v>
      </c>
      <c r="N325">
        <v>1</v>
      </c>
      <c r="P325">
        <v>0.5342389968035407</v>
      </c>
      <c r="R325">
        <v>0.71973915592028137</v>
      </c>
      <c r="T325" s="20">
        <v>0.71507607192254496</v>
      </c>
      <c r="V325">
        <v>0.12576611914684971</v>
      </c>
      <c r="X325">
        <v>0.54271001615508885</v>
      </c>
    </row>
    <row r="326" spans="4:24" x14ac:dyDescent="0.25">
      <c r="D326">
        <v>1</v>
      </c>
      <c r="F326">
        <v>1</v>
      </c>
      <c r="H326">
        <v>1</v>
      </c>
      <c r="J326">
        <v>1</v>
      </c>
      <c r="L326" s="17">
        <v>7.8651685393258432E-3</v>
      </c>
      <c r="N326">
        <v>1</v>
      </c>
      <c r="P326">
        <v>0.5342389968035407</v>
      </c>
      <c r="R326">
        <v>0.71944607268464245</v>
      </c>
      <c r="T326" s="20">
        <v>0.71478488753002845</v>
      </c>
      <c r="V326">
        <v>0.12576611914684971</v>
      </c>
      <c r="X326">
        <v>0.54271001615508885</v>
      </c>
    </row>
    <row r="327" spans="4:24" x14ac:dyDescent="0.25">
      <c r="D327">
        <v>1</v>
      </c>
      <c r="F327">
        <v>1</v>
      </c>
      <c r="H327">
        <v>1</v>
      </c>
      <c r="J327">
        <v>1</v>
      </c>
      <c r="L327" s="19">
        <v>6.7415730337078653E-3</v>
      </c>
      <c r="N327">
        <v>1</v>
      </c>
      <c r="P327">
        <v>0.53393164494713552</v>
      </c>
      <c r="R327">
        <v>0.71929953106682298</v>
      </c>
      <c r="T327" s="18">
        <v>0.71463929533377013</v>
      </c>
      <c r="V327">
        <v>0.12184358911497917</v>
      </c>
      <c r="X327">
        <v>0.54271001615508885</v>
      </c>
    </row>
    <row r="328" spans="4:24" x14ac:dyDescent="0.25">
      <c r="D328">
        <v>1</v>
      </c>
      <c r="F328">
        <v>1</v>
      </c>
      <c r="H328">
        <v>1</v>
      </c>
      <c r="J328">
        <v>1</v>
      </c>
      <c r="L328" s="19">
        <v>0</v>
      </c>
      <c r="N328">
        <v>1</v>
      </c>
      <c r="P328">
        <v>0.53368576346201124</v>
      </c>
      <c r="R328">
        <v>0.71849355216881594</v>
      </c>
      <c r="T328" s="20">
        <v>0.71383853825434962</v>
      </c>
      <c r="V328">
        <v>0.12135327286099536</v>
      </c>
      <c r="X328">
        <v>0.54271001615508885</v>
      </c>
    </row>
    <row r="329" spans="4:24" x14ac:dyDescent="0.25">
      <c r="D329">
        <v>1</v>
      </c>
      <c r="F329">
        <v>1</v>
      </c>
      <c r="H329">
        <v>1</v>
      </c>
      <c r="J329">
        <v>1</v>
      </c>
      <c r="L329" s="19">
        <v>0</v>
      </c>
      <c r="N329">
        <v>1</v>
      </c>
      <c r="P329">
        <v>0.53362429309073023</v>
      </c>
      <c r="R329">
        <v>0.71790738569753809</v>
      </c>
      <c r="T329" s="20">
        <v>0.71325616946931647</v>
      </c>
      <c r="V329">
        <v>0.11865653346408433</v>
      </c>
      <c r="X329">
        <v>0.54271001615508885</v>
      </c>
    </row>
    <row r="330" spans="4:24" x14ac:dyDescent="0.25">
      <c r="D330">
        <v>1</v>
      </c>
      <c r="F330">
        <v>1</v>
      </c>
      <c r="H330">
        <v>1</v>
      </c>
      <c r="J330">
        <v>1</v>
      </c>
      <c r="L330" s="17">
        <v>0</v>
      </c>
      <c r="N330">
        <v>1</v>
      </c>
      <c r="P330">
        <v>0.53362429309073023</v>
      </c>
      <c r="R330">
        <v>0.71790738569753809</v>
      </c>
      <c r="T330" s="20">
        <v>0.71325616946931647</v>
      </c>
      <c r="V330">
        <v>0.11841137533709244</v>
      </c>
      <c r="X330">
        <v>0.54271001615508885</v>
      </c>
    </row>
    <row r="331" spans="4:24" x14ac:dyDescent="0.25">
      <c r="D331">
        <v>1</v>
      </c>
      <c r="F331">
        <v>1</v>
      </c>
      <c r="H331">
        <v>1</v>
      </c>
      <c r="J331">
        <v>1</v>
      </c>
      <c r="L331" s="19">
        <v>0</v>
      </c>
      <c r="N331">
        <v>1</v>
      </c>
      <c r="P331">
        <v>0.53337841160560606</v>
      </c>
      <c r="R331">
        <v>0.71724794841735051</v>
      </c>
      <c r="T331" s="20">
        <v>0.71260100458615416</v>
      </c>
      <c r="V331">
        <v>0.11620495219416524</v>
      </c>
      <c r="X331">
        <v>0.54271001615508885</v>
      </c>
    </row>
    <row r="332" spans="4:24" x14ac:dyDescent="0.25">
      <c r="D332">
        <v>1</v>
      </c>
      <c r="F332">
        <v>1</v>
      </c>
      <c r="H332">
        <v>1</v>
      </c>
      <c r="J332">
        <v>1</v>
      </c>
      <c r="L332" s="19">
        <v>0</v>
      </c>
      <c r="N332">
        <v>1</v>
      </c>
      <c r="P332">
        <v>0.53300958937791987</v>
      </c>
      <c r="R332">
        <v>0.7165152403282532</v>
      </c>
      <c r="T332" s="20">
        <v>0.71187304360486281</v>
      </c>
      <c r="V332">
        <v>0.11595979406717334</v>
      </c>
      <c r="X332">
        <v>0.54271001615508885</v>
      </c>
    </row>
    <row r="333" spans="4:24" x14ac:dyDescent="0.25">
      <c r="D333">
        <v>1</v>
      </c>
      <c r="F333">
        <v>1</v>
      </c>
      <c r="H333">
        <v>1</v>
      </c>
      <c r="J333">
        <v>1</v>
      </c>
      <c r="L333" s="17">
        <v>0</v>
      </c>
      <c r="N333">
        <v>1</v>
      </c>
      <c r="P333">
        <v>0.53270223752151469</v>
      </c>
      <c r="R333">
        <v>0.71622215709261428</v>
      </c>
      <c r="T333" s="20">
        <v>0.71158185921234629</v>
      </c>
      <c r="V333">
        <v>0.1152243196861976</v>
      </c>
      <c r="X333">
        <v>0.54271001615508885</v>
      </c>
    </row>
    <row r="334" spans="4:24" x14ac:dyDescent="0.25">
      <c r="D334">
        <v>1</v>
      </c>
      <c r="F334">
        <v>1</v>
      </c>
      <c r="H334">
        <v>1</v>
      </c>
      <c r="J334">
        <v>1</v>
      </c>
      <c r="L334" s="19">
        <v>0</v>
      </c>
      <c r="N334">
        <v>1</v>
      </c>
      <c r="P334">
        <v>0.53257929677895255</v>
      </c>
      <c r="R334">
        <v>0.71592907385697535</v>
      </c>
      <c r="T334" s="18">
        <v>0.71129067481982966</v>
      </c>
      <c r="V334">
        <v>0.11203726403530277</v>
      </c>
      <c r="X334">
        <v>0.54271001615508885</v>
      </c>
    </row>
    <row r="335" spans="4:24" x14ac:dyDescent="0.25">
      <c r="D335">
        <v>1</v>
      </c>
      <c r="F335">
        <v>1</v>
      </c>
      <c r="H335">
        <v>1</v>
      </c>
      <c r="J335">
        <v>1</v>
      </c>
      <c r="L335" s="19">
        <v>0</v>
      </c>
      <c r="N335">
        <v>1</v>
      </c>
      <c r="P335">
        <v>0.5316572412097369</v>
      </c>
      <c r="R335">
        <v>0.71578253223915589</v>
      </c>
      <c r="T335" s="20">
        <v>0.71114508262357146</v>
      </c>
      <c r="V335">
        <v>0.11203726403530277</v>
      </c>
      <c r="X335">
        <v>0.53639943457189021</v>
      </c>
    </row>
    <row r="336" spans="4:24" x14ac:dyDescent="0.25">
      <c r="D336">
        <v>1</v>
      </c>
      <c r="F336">
        <v>1</v>
      </c>
      <c r="H336">
        <v>1</v>
      </c>
      <c r="J336">
        <v>1</v>
      </c>
      <c r="L336" s="19">
        <v>0</v>
      </c>
      <c r="N336">
        <v>1</v>
      </c>
      <c r="P336">
        <v>0.5316572412097369</v>
      </c>
      <c r="R336">
        <v>0.71563599062133643</v>
      </c>
      <c r="T336" s="20">
        <v>0.71099949042731314</v>
      </c>
      <c r="V336">
        <v>0.11179210590831087</v>
      </c>
      <c r="X336">
        <v>0.53513731825525046</v>
      </c>
    </row>
    <row r="337" spans="4:24" x14ac:dyDescent="0.25">
      <c r="D337">
        <v>1</v>
      </c>
      <c r="F337">
        <v>1</v>
      </c>
      <c r="H337">
        <v>1</v>
      </c>
      <c r="J337">
        <v>1</v>
      </c>
      <c r="L337" s="19">
        <v>0</v>
      </c>
      <c r="N337">
        <v>1</v>
      </c>
      <c r="P337">
        <v>0.53153430046717487</v>
      </c>
      <c r="R337">
        <v>0.71526963657678777</v>
      </c>
      <c r="T337" s="20">
        <v>0.71063550993666735</v>
      </c>
      <c r="V337">
        <v>0.11130178965432705</v>
      </c>
      <c r="X337">
        <v>0.53008885298869146</v>
      </c>
    </row>
    <row r="338" spans="4:24" x14ac:dyDescent="0.25">
      <c r="D338">
        <v>1</v>
      </c>
      <c r="F338">
        <v>1</v>
      </c>
      <c r="H338">
        <v>1</v>
      </c>
      <c r="J338">
        <v>1</v>
      </c>
      <c r="L338" s="19">
        <v>0</v>
      </c>
      <c r="N338">
        <v>1</v>
      </c>
      <c r="P338">
        <v>0.53104253749692643</v>
      </c>
      <c r="R338">
        <v>0.71526963657678777</v>
      </c>
      <c r="T338" s="18">
        <v>0.71063550993666735</v>
      </c>
      <c r="V338">
        <v>0.11056631527335131</v>
      </c>
      <c r="X338">
        <v>0.53008885298869146</v>
      </c>
    </row>
    <row r="339" spans="4:24" x14ac:dyDescent="0.25">
      <c r="D339">
        <v>1</v>
      </c>
      <c r="F339">
        <v>1</v>
      </c>
      <c r="H339">
        <v>1</v>
      </c>
      <c r="J339">
        <v>1</v>
      </c>
      <c r="L339" s="17">
        <v>0</v>
      </c>
      <c r="N339">
        <v>1</v>
      </c>
      <c r="P339">
        <v>0.53104253749692643</v>
      </c>
      <c r="R339">
        <v>0.71512309495896831</v>
      </c>
      <c r="T339" s="20">
        <v>0.71048991774040915</v>
      </c>
      <c r="V339">
        <v>0.10835989213042413</v>
      </c>
      <c r="X339">
        <v>0.53008885298869146</v>
      </c>
    </row>
    <row r="340" spans="4:24" x14ac:dyDescent="0.25">
      <c r="D340">
        <v>1</v>
      </c>
      <c r="F340">
        <v>1</v>
      </c>
      <c r="H340">
        <v>1</v>
      </c>
      <c r="J340">
        <v>1</v>
      </c>
      <c r="L340" s="19">
        <v>0</v>
      </c>
      <c r="N340">
        <v>1</v>
      </c>
      <c r="P340">
        <v>0.53036636341283505</v>
      </c>
      <c r="R340">
        <v>0.71504982415005858</v>
      </c>
      <c r="T340" s="20">
        <v>0.71041712164227999</v>
      </c>
      <c r="V340">
        <v>0.10713410149546458</v>
      </c>
      <c r="X340">
        <v>0.52771607431340872</v>
      </c>
    </row>
    <row r="341" spans="4:24" x14ac:dyDescent="0.25">
      <c r="D341">
        <v>1</v>
      </c>
      <c r="F341">
        <v>1</v>
      </c>
      <c r="H341">
        <v>1</v>
      </c>
      <c r="J341">
        <v>1</v>
      </c>
      <c r="L341" s="19">
        <v>0</v>
      </c>
      <c r="N341">
        <v>1</v>
      </c>
      <c r="P341">
        <v>0.53005901155642976</v>
      </c>
      <c r="R341">
        <v>0.71431711606096127</v>
      </c>
      <c r="T341" s="20">
        <v>0.70968916066098864</v>
      </c>
      <c r="V341">
        <v>0.10688894336847267</v>
      </c>
      <c r="X341">
        <v>0.52504038772213246</v>
      </c>
    </row>
    <row r="342" spans="4:24" x14ac:dyDescent="0.25">
      <c r="D342">
        <v>1</v>
      </c>
      <c r="F342">
        <v>1</v>
      </c>
      <c r="H342">
        <v>1</v>
      </c>
      <c r="J342">
        <v>1</v>
      </c>
      <c r="L342" s="19">
        <v>0</v>
      </c>
      <c r="N342">
        <v>1</v>
      </c>
      <c r="P342">
        <v>0.52938283747233827</v>
      </c>
      <c r="R342">
        <v>0.71365767878077369</v>
      </c>
      <c r="T342" s="20">
        <v>0.70903399577782633</v>
      </c>
      <c r="V342">
        <v>0.10688894336847267</v>
      </c>
      <c r="X342">
        <v>0.52125403877221321</v>
      </c>
    </row>
    <row r="343" spans="4:24" x14ac:dyDescent="0.25">
      <c r="D343">
        <v>1</v>
      </c>
      <c r="F343">
        <v>1</v>
      </c>
      <c r="H343">
        <v>1</v>
      </c>
      <c r="J343">
        <v>1</v>
      </c>
      <c r="L343" s="17">
        <v>0</v>
      </c>
      <c r="N343">
        <v>1</v>
      </c>
      <c r="P343">
        <v>0.52919842635849523</v>
      </c>
      <c r="R343">
        <v>0.71351113716295422</v>
      </c>
      <c r="T343" s="20">
        <v>0.70888840358156802</v>
      </c>
      <c r="V343">
        <v>0.10615346898749693</v>
      </c>
      <c r="X343">
        <v>0.51494345718901458</v>
      </c>
    </row>
    <row r="344" spans="4:24" x14ac:dyDescent="0.25">
      <c r="D344">
        <v>1</v>
      </c>
      <c r="F344">
        <v>1</v>
      </c>
      <c r="H344">
        <v>1</v>
      </c>
      <c r="J344">
        <v>1</v>
      </c>
      <c r="L344" s="19">
        <v>0</v>
      </c>
      <c r="N344">
        <v>1</v>
      </c>
      <c r="P344">
        <v>0.5283378411605606</v>
      </c>
      <c r="R344">
        <v>0.71329132473622514</v>
      </c>
      <c r="T344" s="20">
        <v>0.70867001528718065</v>
      </c>
      <c r="V344">
        <v>9.3895562637901456E-2</v>
      </c>
      <c r="X344">
        <v>0.51494345718901458</v>
      </c>
    </row>
    <row r="345" spans="4:24" x14ac:dyDescent="0.25">
      <c r="D345">
        <v>1</v>
      </c>
      <c r="F345">
        <v>1</v>
      </c>
      <c r="H345">
        <v>1</v>
      </c>
      <c r="J345">
        <v>1</v>
      </c>
      <c r="L345" s="19">
        <v>0</v>
      </c>
      <c r="N345">
        <v>1</v>
      </c>
      <c r="P345">
        <v>0.52784607819031226</v>
      </c>
      <c r="R345">
        <v>0.71263188745603756</v>
      </c>
      <c r="T345" s="18">
        <v>0.70801485040401835</v>
      </c>
      <c r="V345">
        <v>9.3405246383917631E-2</v>
      </c>
      <c r="X345">
        <v>0.51494345718901458</v>
      </c>
    </row>
    <row r="346" spans="4:24" x14ac:dyDescent="0.25">
      <c r="D346">
        <v>1</v>
      </c>
      <c r="F346">
        <v>1</v>
      </c>
      <c r="H346">
        <v>1</v>
      </c>
      <c r="J346">
        <v>1</v>
      </c>
      <c r="L346" s="17">
        <v>0</v>
      </c>
      <c r="N346">
        <v>1</v>
      </c>
      <c r="P346">
        <v>0.52778460781903125</v>
      </c>
      <c r="R346">
        <v>0.71263188745603756</v>
      </c>
      <c r="T346" s="18">
        <v>0.70801485040401835</v>
      </c>
      <c r="V346">
        <v>9.1934297621966171E-2</v>
      </c>
      <c r="X346">
        <v>0.51494345718901458</v>
      </c>
    </row>
    <row r="347" spans="4:24" x14ac:dyDescent="0.25">
      <c r="D347">
        <v>1</v>
      </c>
      <c r="F347">
        <v>1</v>
      </c>
      <c r="H347">
        <v>1</v>
      </c>
      <c r="J347">
        <v>1</v>
      </c>
      <c r="L347" s="19">
        <v>0</v>
      </c>
      <c r="N347">
        <v>1</v>
      </c>
      <c r="P347">
        <v>0.52778460781903125</v>
      </c>
      <c r="R347">
        <v>0.71263188745603756</v>
      </c>
      <c r="T347" s="18">
        <v>0.70801485040401835</v>
      </c>
      <c r="V347">
        <v>9.0953665113998536E-2</v>
      </c>
      <c r="X347">
        <v>0.51494345718901458</v>
      </c>
    </row>
    <row r="348" spans="4:24" x14ac:dyDescent="0.25">
      <c r="D348">
        <v>1</v>
      </c>
      <c r="F348">
        <v>1</v>
      </c>
      <c r="H348">
        <v>1</v>
      </c>
      <c r="J348">
        <v>1</v>
      </c>
      <c r="L348" s="19">
        <v>0</v>
      </c>
      <c r="N348">
        <v>1</v>
      </c>
      <c r="P348">
        <v>0.52753872633390697</v>
      </c>
      <c r="R348">
        <v>0.71255861664712783</v>
      </c>
      <c r="T348" s="18">
        <v>0.7079420543058893</v>
      </c>
      <c r="V348">
        <v>8.99730326060309E-2</v>
      </c>
      <c r="X348">
        <v>0.51146001615508885</v>
      </c>
    </row>
    <row r="349" spans="4:24" x14ac:dyDescent="0.25">
      <c r="D349">
        <v>1</v>
      </c>
      <c r="F349">
        <v>1</v>
      </c>
      <c r="H349">
        <v>1</v>
      </c>
      <c r="J349">
        <v>1</v>
      </c>
      <c r="L349" s="19">
        <v>0</v>
      </c>
      <c r="N349">
        <v>1</v>
      </c>
      <c r="P349">
        <v>0.52716990410622078</v>
      </c>
      <c r="R349">
        <v>0.7124853458382181</v>
      </c>
      <c r="T349" s="20">
        <v>0.70786925820776014</v>
      </c>
      <c r="V349">
        <v>8.8502083844079441E-2</v>
      </c>
      <c r="X349">
        <v>0.50989499192245558</v>
      </c>
    </row>
    <row r="350" spans="4:24" x14ac:dyDescent="0.25">
      <c r="D350">
        <v>1</v>
      </c>
      <c r="F350">
        <v>1</v>
      </c>
      <c r="H350">
        <v>1</v>
      </c>
      <c r="J350">
        <v>1</v>
      </c>
      <c r="L350" s="19">
        <v>0</v>
      </c>
      <c r="N350">
        <v>1</v>
      </c>
      <c r="P350">
        <v>0.52680108187853458</v>
      </c>
      <c r="R350">
        <v>0.71233880422039852</v>
      </c>
      <c r="T350" s="20">
        <v>0.70772366601150183</v>
      </c>
      <c r="V350">
        <v>8.3108605050257411E-2</v>
      </c>
      <c r="X350">
        <v>0.50989499192245558</v>
      </c>
    </row>
    <row r="351" spans="4:24" x14ac:dyDescent="0.25">
      <c r="D351">
        <v>1</v>
      </c>
      <c r="F351">
        <v>1</v>
      </c>
      <c r="H351">
        <v>1</v>
      </c>
      <c r="J351">
        <v>1</v>
      </c>
      <c r="L351" s="17">
        <v>0</v>
      </c>
      <c r="N351">
        <v>1</v>
      </c>
      <c r="P351">
        <v>0.52680108187853458</v>
      </c>
      <c r="R351">
        <v>0.71233880422039852</v>
      </c>
      <c r="T351" s="20">
        <v>0.70772366601150183</v>
      </c>
      <c r="V351">
        <v>8.1637656288305965E-2</v>
      </c>
      <c r="X351">
        <v>0.50989499192245558</v>
      </c>
    </row>
    <row r="352" spans="4:24" x14ac:dyDescent="0.25">
      <c r="D352">
        <v>1</v>
      </c>
      <c r="F352">
        <v>1</v>
      </c>
      <c r="H352">
        <v>1</v>
      </c>
      <c r="J352">
        <v>1</v>
      </c>
      <c r="L352" s="17">
        <v>0</v>
      </c>
      <c r="N352">
        <v>1</v>
      </c>
      <c r="P352">
        <v>0.52680108187853458</v>
      </c>
      <c r="R352">
        <v>0.71233880422039852</v>
      </c>
      <c r="T352" s="20">
        <v>0.70772366601150183</v>
      </c>
      <c r="V352">
        <v>7.9676391272370681E-2</v>
      </c>
      <c r="X352">
        <v>0.50989499192245558</v>
      </c>
    </row>
    <row r="353" spans="4:24" x14ac:dyDescent="0.25">
      <c r="D353">
        <v>1</v>
      </c>
      <c r="F353">
        <v>1</v>
      </c>
      <c r="H353">
        <v>1</v>
      </c>
      <c r="J353">
        <v>1</v>
      </c>
      <c r="L353" s="19">
        <v>0</v>
      </c>
      <c r="N353">
        <v>1</v>
      </c>
      <c r="P353">
        <v>0.5264937300221294</v>
      </c>
      <c r="R353">
        <v>0.71233880422039852</v>
      </c>
      <c r="T353" s="20">
        <v>0.70772366601150183</v>
      </c>
      <c r="V353">
        <v>7.7960284383427322E-2</v>
      </c>
      <c r="X353">
        <v>0.50989499192245558</v>
      </c>
    </row>
    <row r="354" spans="4:24" x14ac:dyDescent="0.25">
      <c r="D354">
        <v>0.75</v>
      </c>
      <c r="F354">
        <v>1</v>
      </c>
      <c r="H354">
        <v>1</v>
      </c>
      <c r="J354">
        <v>1</v>
      </c>
      <c r="L354" s="19">
        <v>0</v>
      </c>
      <c r="N354">
        <v>1</v>
      </c>
      <c r="P354">
        <v>0.52606343742316208</v>
      </c>
      <c r="R354">
        <v>0.71233880422039852</v>
      </c>
      <c r="T354" s="20">
        <v>0.70772366601150183</v>
      </c>
      <c r="V354">
        <v>7.3792596224564841E-2</v>
      </c>
      <c r="X354">
        <v>0.50671445880452348</v>
      </c>
    </row>
    <row r="355" spans="4:24" x14ac:dyDescent="0.25">
      <c r="D355">
        <v>0.75</v>
      </c>
      <c r="F355">
        <v>1</v>
      </c>
      <c r="H355">
        <v>1</v>
      </c>
      <c r="J355">
        <v>1</v>
      </c>
      <c r="L355" s="19">
        <v>0</v>
      </c>
      <c r="N355">
        <v>1</v>
      </c>
      <c r="P355">
        <v>0.52587902630931893</v>
      </c>
      <c r="R355">
        <v>0.71233880422039852</v>
      </c>
      <c r="T355" s="18">
        <v>0.70772366601150183</v>
      </c>
      <c r="V355">
        <v>7.3057121843589118E-2</v>
      </c>
      <c r="X355">
        <v>0.50671445880452348</v>
      </c>
    </row>
    <row r="356" spans="4:24" x14ac:dyDescent="0.25">
      <c r="D356">
        <v>0.75</v>
      </c>
      <c r="F356">
        <v>1</v>
      </c>
      <c r="H356">
        <v>1</v>
      </c>
      <c r="J356">
        <v>1</v>
      </c>
      <c r="L356" s="19">
        <v>0</v>
      </c>
      <c r="N356">
        <v>1</v>
      </c>
      <c r="P356">
        <v>0.52520285222522745</v>
      </c>
      <c r="R356">
        <v>0.71233880422039852</v>
      </c>
      <c r="T356" s="20">
        <v>0.70772366601150183</v>
      </c>
      <c r="V356">
        <v>7.1095856827653847E-2</v>
      </c>
      <c r="X356">
        <v>0.50610864297253633</v>
      </c>
    </row>
    <row r="357" spans="4:24" x14ac:dyDescent="0.25">
      <c r="D357">
        <v>0.75</v>
      </c>
      <c r="F357">
        <v>1</v>
      </c>
      <c r="H357">
        <v>1</v>
      </c>
      <c r="J357">
        <v>1</v>
      </c>
      <c r="L357" s="17">
        <v>0</v>
      </c>
      <c r="N357">
        <v>1</v>
      </c>
      <c r="P357">
        <v>0.52452667814113596</v>
      </c>
      <c r="R357">
        <v>0.71233880422039852</v>
      </c>
      <c r="T357" s="20">
        <v>0.70772366601150183</v>
      </c>
      <c r="V357">
        <v>7.0115224319686198E-2</v>
      </c>
      <c r="X357">
        <v>0.50484652665589669</v>
      </c>
    </row>
    <row r="358" spans="4:24" x14ac:dyDescent="0.25">
      <c r="D358">
        <v>0.75</v>
      </c>
      <c r="F358">
        <v>1</v>
      </c>
      <c r="H358">
        <v>1</v>
      </c>
      <c r="J358">
        <v>1</v>
      </c>
      <c r="L358" s="17">
        <v>0</v>
      </c>
      <c r="N358">
        <v>1</v>
      </c>
      <c r="P358">
        <v>0.52360462257192031</v>
      </c>
      <c r="R358">
        <v>0.71233880422039852</v>
      </c>
      <c r="T358" s="20">
        <v>0.70772366601150183</v>
      </c>
      <c r="V358">
        <v>6.9624908065702387E-2</v>
      </c>
      <c r="X358">
        <v>0.50484652665589669</v>
      </c>
    </row>
    <row r="359" spans="4:24" x14ac:dyDescent="0.25">
      <c r="D359">
        <v>0.75</v>
      </c>
      <c r="F359">
        <v>1</v>
      </c>
      <c r="H359">
        <v>1</v>
      </c>
      <c r="J359">
        <v>1</v>
      </c>
      <c r="L359" s="19">
        <v>0</v>
      </c>
      <c r="N359">
        <v>1</v>
      </c>
      <c r="P359">
        <v>0.52059257437914919</v>
      </c>
      <c r="R359">
        <v>0.54088511137162953</v>
      </c>
      <c r="T359" s="20">
        <v>0.53738079638931358</v>
      </c>
      <c r="V359">
        <v>6.9134591811718563E-2</v>
      </c>
      <c r="X359">
        <v>0.50484652665589669</v>
      </c>
    </row>
    <row r="360" spans="4:24" x14ac:dyDescent="0.25">
      <c r="D360">
        <v>0.75</v>
      </c>
      <c r="F360">
        <v>1</v>
      </c>
      <c r="H360">
        <v>1</v>
      </c>
      <c r="J360">
        <v>1</v>
      </c>
      <c r="L360" s="19">
        <v>0</v>
      </c>
      <c r="N360">
        <v>0.5</v>
      </c>
      <c r="P360">
        <v>0.52034669289402513</v>
      </c>
      <c r="R360">
        <v>0.53297186400937868</v>
      </c>
      <c r="T360" s="20">
        <v>0.52951881779136645</v>
      </c>
      <c r="V360">
        <v>6.692816866879138E-2</v>
      </c>
      <c r="X360">
        <v>0.50484652665589669</v>
      </c>
    </row>
    <row r="361" spans="4:24" x14ac:dyDescent="0.25">
      <c r="D361">
        <v>0.75</v>
      </c>
      <c r="F361">
        <v>1</v>
      </c>
      <c r="H361">
        <v>1</v>
      </c>
      <c r="J361">
        <v>1</v>
      </c>
      <c r="L361" s="19">
        <v>0</v>
      </c>
      <c r="N361">
        <v>0.5</v>
      </c>
      <c r="P361">
        <v>0.52003934103761984</v>
      </c>
      <c r="R361">
        <v>0.53128663540445487</v>
      </c>
      <c r="T361" s="20">
        <v>0.52784450753439616</v>
      </c>
      <c r="V361">
        <v>6.594753616082373E-2</v>
      </c>
      <c r="X361">
        <v>0.50484652665589669</v>
      </c>
    </row>
    <row r="362" spans="4:24" x14ac:dyDescent="0.25">
      <c r="D362">
        <v>0.5</v>
      </c>
      <c r="F362">
        <v>1</v>
      </c>
      <c r="H362">
        <v>1</v>
      </c>
      <c r="J362">
        <v>1</v>
      </c>
      <c r="L362" s="19">
        <v>0</v>
      </c>
      <c r="N362">
        <v>0.5</v>
      </c>
      <c r="P362">
        <v>0.51967051880993365</v>
      </c>
      <c r="R362">
        <v>0.52835580304806562</v>
      </c>
      <c r="T362" s="20">
        <v>0.52493266360923052</v>
      </c>
      <c r="V362">
        <v>6.1534689874969357E-2</v>
      </c>
      <c r="X362">
        <v>0.50484652665589669</v>
      </c>
    </row>
    <row r="363" spans="4:24" x14ac:dyDescent="0.25">
      <c r="D363">
        <v>0.5</v>
      </c>
      <c r="F363">
        <v>1</v>
      </c>
      <c r="H363">
        <v>1</v>
      </c>
      <c r="J363">
        <v>1</v>
      </c>
      <c r="L363" s="17">
        <v>0</v>
      </c>
      <c r="N363">
        <v>0.5</v>
      </c>
      <c r="P363">
        <v>0.51936316695352835</v>
      </c>
      <c r="R363">
        <v>0.52469226260257906</v>
      </c>
      <c r="T363" s="20">
        <v>0.52129285870277353</v>
      </c>
      <c r="V363">
        <v>5.9818582986025992E-2</v>
      </c>
      <c r="X363">
        <v>0.50484652665589669</v>
      </c>
    </row>
    <row r="364" spans="4:24" x14ac:dyDescent="0.25">
      <c r="D364">
        <v>0.5</v>
      </c>
      <c r="F364">
        <v>1</v>
      </c>
      <c r="H364">
        <v>1</v>
      </c>
      <c r="J364">
        <v>1</v>
      </c>
      <c r="L364" s="19">
        <v>0</v>
      </c>
      <c r="N364">
        <v>0.5</v>
      </c>
      <c r="P364">
        <v>0.51844111138431281</v>
      </c>
      <c r="R364">
        <v>0.51861078546307149</v>
      </c>
      <c r="T364" s="18">
        <v>0.5152507825580549</v>
      </c>
      <c r="V364">
        <v>5.736700171610689E-2</v>
      </c>
      <c r="X364">
        <v>0.50484652665589669</v>
      </c>
    </row>
    <row r="365" spans="4:24" x14ac:dyDescent="0.25">
      <c r="D365">
        <v>0.5</v>
      </c>
      <c r="F365">
        <v>1</v>
      </c>
      <c r="H365">
        <v>1</v>
      </c>
      <c r="J365">
        <v>1</v>
      </c>
      <c r="L365" s="17">
        <v>0</v>
      </c>
      <c r="N365">
        <v>0.5</v>
      </c>
      <c r="P365">
        <v>0.51813375952790752</v>
      </c>
      <c r="R365">
        <v>0.51861078546307149</v>
      </c>
      <c r="T365" s="20">
        <v>0.5152507825580549</v>
      </c>
      <c r="V365">
        <v>5.1973522922284875E-2</v>
      </c>
      <c r="X365">
        <v>0.50484652665589669</v>
      </c>
    </row>
    <row r="366" spans="4:24" x14ac:dyDescent="0.25">
      <c r="D366">
        <v>0.5</v>
      </c>
      <c r="F366">
        <v>1</v>
      </c>
      <c r="H366">
        <v>1</v>
      </c>
      <c r="J366">
        <v>1</v>
      </c>
      <c r="L366" s="19">
        <v>0</v>
      </c>
      <c r="N366">
        <v>0.5</v>
      </c>
      <c r="P366">
        <v>0.51579788541922789</v>
      </c>
      <c r="R366">
        <v>0.51787807737397418</v>
      </c>
      <c r="T366" s="20">
        <v>0.51452282157676354</v>
      </c>
      <c r="V366">
        <v>5.1483206668301057E-2</v>
      </c>
      <c r="X366">
        <v>0.50484652665589669</v>
      </c>
    </row>
    <row r="367" spans="4:24" x14ac:dyDescent="0.25">
      <c r="D367">
        <v>0.5</v>
      </c>
      <c r="F367">
        <v>1</v>
      </c>
      <c r="H367">
        <v>0</v>
      </c>
      <c r="J367">
        <v>1</v>
      </c>
      <c r="L367" s="19">
        <v>0</v>
      </c>
      <c r="N367">
        <v>0.5</v>
      </c>
      <c r="P367">
        <v>0.51579788541922789</v>
      </c>
      <c r="R367">
        <v>0.51780480656506445</v>
      </c>
      <c r="T367" s="20">
        <v>0.51445002547863439</v>
      </c>
      <c r="V367">
        <v>5.0747732287325327E-2</v>
      </c>
      <c r="X367">
        <v>0.50484652665589669</v>
      </c>
    </row>
    <row r="368" spans="4:24" x14ac:dyDescent="0.25">
      <c r="D368">
        <v>0.5</v>
      </c>
      <c r="F368">
        <v>1</v>
      </c>
      <c r="H368">
        <v>0</v>
      </c>
      <c r="J368">
        <v>1</v>
      </c>
      <c r="L368" s="19">
        <v>0</v>
      </c>
      <c r="N368">
        <v>0.5</v>
      </c>
      <c r="P368">
        <v>0.51579788541922789</v>
      </c>
      <c r="R368">
        <v>0.5172186400937866</v>
      </c>
      <c r="T368" s="20">
        <v>0.51386765669360124</v>
      </c>
      <c r="V368">
        <v>4.8786467271390049E-2</v>
      </c>
      <c r="X368">
        <v>0.3928210823909532</v>
      </c>
    </row>
    <row r="369" spans="4:24" x14ac:dyDescent="0.25">
      <c r="D369">
        <v>0.5</v>
      </c>
      <c r="F369">
        <v>1</v>
      </c>
      <c r="H369">
        <v>0</v>
      </c>
      <c r="J369">
        <v>1</v>
      </c>
      <c r="L369" s="19">
        <v>0</v>
      </c>
      <c r="N369">
        <v>0.5</v>
      </c>
      <c r="P369">
        <v>0.51487582985001235</v>
      </c>
      <c r="R369">
        <v>0.5117966002344666</v>
      </c>
      <c r="T369" s="20">
        <v>0.50848074543204491</v>
      </c>
      <c r="V369">
        <v>3.9470458445697479E-2</v>
      </c>
      <c r="X369">
        <v>0.32815024232633283</v>
      </c>
    </row>
    <row r="370" spans="4:24" x14ac:dyDescent="0.25">
      <c r="D370">
        <v>0.5</v>
      </c>
      <c r="F370">
        <v>1</v>
      </c>
      <c r="H370">
        <v>0</v>
      </c>
      <c r="J370">
        <v>1</v>
      </c>
      <c r="L370" s="19">
        <v>0</v>
      </c>
      <c r="N370">
        <v>0.5</v>
      </c>
      <c r="P370">
        <v>0.51253995574133271</v>
      </c>
      <c r="R370">
        <v>0.51157678780773741</v>
      </c>
      <c r="T370" s="20">
        <v>0.50826235713765744</v>
      </c>
      <c r="V370">
        <v>3.2115714635940186E-2</v>
      </c>
      <c r="X370">
        <v>0.29250807754442654</v>
      </c>
    </row>
    <row r="371" spans="4:24" x14ac:dyDescent="0.25">
      <c r="D371">
        <v>0.5</v>
      </c>
      <c r="F371">
        <v>1</v>
      </c>
      <c r="H371">
        <v>0</v>
      </c>
      <c r="J371">
        <v>1</v>
      </c>
      <c r="L371" s="19">
        <v>0</v>
      </c>
      <c r="N371">
        <v>0.5</v>
      </c>
      <c r="P371">
        <v>0.51223260388492753</v>
      </c>
      <c r="R371">
        <v>0.51040445486518171</v>
      </c>
      <c r="T371" s="20">
        <v>0.50709761956759125</v>
      </c>
      <c r="V371">
        <v>3.2115714635940186E-2</v>
      </c>
      <c r="X371">
        <v>0.29028675282714056</v>
      </c>
    </row>
    <row r="372" spans="4:24" x14ac:dyDescent="0.25">
      <c r="D372">
        <v>0.25</v>
      </c>
      <c r="F372">
        <v>1</v>
      </c>
      <c r="H372">
        <v>0</v>
      </c>
      <c r="J372">
        <v>0</v>
      </c>
      <c r="L372" s="19">
        <v>0</v>
      </c>
      <c r="N372">
        <v>0.5</v>
      </c>
      <c r="P372">
        <v>0.51223260388492753</v>
      </c>
      <c r="R372">
        <v>0.51018464243845252</v>
      </c>
      <c r="T372" s="37">
        <v>0.50687923127320378</v>
      </c>
      <c r="V372">
        <v>3.1870556508948274E-2</v>
      </c>
      <c r="X372">
        <v>0.28271405492730212</v>
      </c>
    </row>
    <row r="373" spans="4:24" x14ac:dyDescent="0.25">
      <c r="D373">
        <v>0.25</v>
      </c>
      <c r="F373">
        <v>0.8</v>
      </c>
      <c r="H373">
        <v>0</v>
      </c>
      <c r="J373">
        <v>0</v>
      </c>
      <c r="L373" s="19">
        <v>0</v>
      </c>
      <c r="N373">
        <v>0.5</v>
      </c>
      <c r="P373">
        <v>0.51223260388492753</v>
      </c>
      <c r="R373">
        <v>0.50974501758499413</v>
      </c>
      <c r="T373" s="20">
        <v>0.50644245468442894</v>
      </c>
      <c r="V373">
        <v>3.1135082127972544E-2</v>
      </c>
      <c r="X373">
        <v>0.28039176090468498</v>
      </c>
    </row>
    <row r="374" spans="4:24" x14ac:dyDescent="0.25">
      <c r="D374">
        <v>0.25</v>
      </c>
      <c r="F374">
        <v>0.8</v>
      </c>
      <c r="H374">
        <v>0</v>
      </c>
      <c r="J374">
        <v>0</v>
      </c>
      <c r="L374" s="19">
        <v>0</v>
      </c>
      <c r="N374">
        <v>0.5</v>
      </c>
      <c r="P374">
        <v>0.51223260388492753</v>
      </c>
      <c r="R374">
        <v>0.50879249706916763</v>
      </c>
      <c r="T374" s="20">
        <v>0.50549610540875012</v>
      </c>
      <c r="V374">
        <v>3.0889924000980635E-2</v>
      </c>
      <c r="X374">
        <v>0.28018982229402267</v>
      </c>
    </row>
    <row r="375" spans="4:24" x14ac:dyDescent="0.25">
      <c r="D375">
        <v>0</v>
      </c>
      <c r="F375">
        <v>0.8</v>
      </c>
      <c r="H375">
        <v>0</v>
      </c>
      <c r="J375">
        <v>0</v>
      </c>
      <c r="L375" s="19">
        <v>0</v>
      </c>
      <c r="N375">
        <v>0.5</v>
      </c>
      <c r="P375">
        <v>0.29850012294074252</v>
      </c>
      <c r="R375">
        <v>0.50879249706916763</v>
      </c>
      <c r="T375" s="18">
        <v>0.50549610540875012</v>
      </c>
      <c r="V375">
        <v>3.0399607746996814E-2</v>
      </c>
      <c r="X375">
        <v>0.26756865912762523</v>
      </c>
    </row>
    <row r="376" spans="4:24" x14ac:dyDescent="0.25">
      <c r="D376">
        <v>0</v>
      </c>
      <c r="F376">
        <v>0.8</v>
      </c>
      <c r="H376">
        <v>0</v>
      </c>
      <c r="J376">
        <v>0</v>
      </c>
      <c r="L376" s="19">
        <v>0</v>
      </c>
      <c r="N376">
        <v>0.5</v>
      </c>
      <c r="P376">
        <v>0.27145315957708382</v>
      </c>
      <c r="R376">
        <v>0.50879249706916763</v>
      </c>
      <c r="T376" s="20">
        <v>0.50549610540875012</v>
      </c>
      <c r="V376">
        <v>2.329002206423143E-2</v>
      </c>
      <c r="X376">
        <v>0.25242326332794834</v>
      </c>
    </row>
    <row r="377" spans="4:24" x14ac:dyDescent="0.25">
      <c r="D377">
        <v>0</v>
      </c>
      <c r="F377">
        <v>0.8</v>
      </c>
      <c r="H377">
        <v>0</v>
      </c>
      <c r="J377">
        <v>0</v>
      </c>
      <c r="L377" s="19">
        <v>0</v>
      </c>
      <c r="N377">
        <v>0</v>
      </c>
      <c r="P377">
        <v>0.27010081140890091</v>
      </c>
      <c r="R377">
        <v>0.50879249706916763</v>
      </c>
      <c r="T377" s="18">
        <v>0.50549610540875012</v>
      </c>
      <c r="V377">
        <v>0</v>
      </c>
      <c r="X377">
        <v>0.25242326332794834</v>
      </c>
    </row>
    <row r="378" spans="4:24" x14ac:dyDescent="0.25">
      <c r="D378">
        <v>0</v>
      </c>
      <c r="F378">
        <v>0.8</v>
      </c>
      <c r="H378">
        <v>0</v>
      </c>
      <c r="J378">
        <v>0</v>
      </c>
      <c r="L378" s="19">
        <v>0</v>
      </c>
      <c r="N378">
        <v>0</v>
      </c>
      <c r="P378">
        <v>6.6879763953774277E-2</v>
      </c>
      <c r="R378">
        <v>0.41683763188745598</v>
      </c>
      <c r="T378" s="20">
        <v>0.41413700225667904</v>
      </c>
      <c r="V378">
        <v>0</v>
      </c>
      <c r="X378">
        <v>7.5726978998384487E-2</v>
      </c>
    </row>
    <row r="379" spans="4:24" x14ac:dyDescent="0.25">
      <c r="D379">
        <v>0</v>
      </c>
      <c r="F379">
        <v>0.6</v>
      </c>
      <c r="H379">
        <v>0</v>
      </c>
      <c r="J379">
        <v>0</v>
      </c>
      <c r="L379" s="19">
        <v>0</v>
      </c>
      <c r="N379">
        <v>0</v>
      </c>
      <c r="P379">
        <v>1.06958446029014E-2</v>
      </c>
      <c r="R379">
        <v>0.20354630715123095</v>
      </c>
      <c r="T379" s="18">
        <v>0.20222756060275171</v>
      </c>
      <c r="V379">
        <v>0</v>
      </c>
      <c r="X379">
        <v>2.5242326332794832E-2</v>
      </c>
    </row>
    <row r="380" spans="4:24" x14ac:dyDescent="0.25">
      <c r="D380">
        <v>0</v>
      </c>
      <c r="F380">
        <v>0.6</v>
      </c>
      <c r="H380">
        <v>0</v>
      </c>
      <c r="J380">
        <v>0</v>
      </c>
      <c r="L380" s="19">
        <v>0</v>
      </c>
      <c r="N380">
        <v>0</v>
      </c>
      <c r="P380">
        <v>1.06958446029014E-2</v>
      </c>
      <c r="R380">
        <v>1.3921453692848768E-3</v>
      </c>
      <c r="T380" s="20">
        <v>1.3831258644536654E-3</v>
      </c>
      <c r="V380">
        <v>0</v>
      </c>
      <c r="X380">
        <v>0</v>
      </c>
    </row>
    <row r="381" spans="4:24" x14ac:dyDescent="0.25">
      <c r="D381">
        <v>0</v>
      </c>
      <c r="F381">
        <v>0.4</v>
      </c>
      <c r="H381">
        <v>0</v>
      </c>
      <c r="J381">
        <v>0</v>
      </c>
      <c r="L381" s="19">
        <v>0</v>
      </c>
      <c r="N381">
        <v>0</v>
      </c>
      <c r="P381">
        <v>0</v>
      </c>
      <c r="R381">
        <v>0</v>
      </c>
      <c r="T381" s="20">
        <v>0</v>
      </c>
      <c r="V381">
        <v>0</v>
      </c>
      <c r="X381">
        <v>0</v>
      </c>
    </row>
    <row r="382" spans="4:24" x14ac:dyDescent="0.25">
      <c r="D382">
        <v>0</v>
      </c>
      <c r="F382">
        <v>0.4</v>
      </c>
      <c r="H382">
        <v>0</v>
      </c>
      <c r="J382">
        <v>0</v>
      </c>
      <c r="L382" s="17">
        <v>0</v>
      </c>
      <c r="N382">
        <v>0</v>
      </c>
      <c r="P382">
        <v>0</v>
      </c>
      <c r="R382">
        <v>0</v>
      </c>
      <c r="T382" s="20">
        <v>0</v>
      </c>
      <c r="V382">
        <v>0</v>
      </c>
      <c r="X382">
        <v>0</v>
      </c>
    </row>
    <row r="383" spans="4:24" x14ac:dyDescent="0.25">
      <c r="D383">
        <v>0</v>
      </c>
      <c r="F383">
        <v>0</v>
      </c>
      <c r="H383">
        <v>0</v>
      </c>
      <c r="J383">
        <v>0</v>
      </c>
      <c r="L383" s="19">
        <v>0</v>
      </c>
      <c r="N383">
        <v>0</v>
      </c>
      <c r="P383">
        <v>0</v>
      </c>
      <c r="R383">
        <v>0</v>
      </c>
      <c r="T383" s="18">
        <v>0</v>
      </c>
      <c r="V383">
        <v>0</v>
      </c>
      <c r="X383">
        <v>0</v>
      </c>
    </row>
    <row r="384" spans="4:24" x14ac:dyDescent="0.25">
      <c r="D384">
        <v>0</v>
      </c>
      <c r="F384">
        <v>0</v>
      </c>
      <c r="H384">
        <v>0</v>
      </c>
      <c r="J384">
        <v>0</v>
      </c>
      <c r="L384" s="19">
        <v>0</v>
      </c>
      <c r="N384">
        <v>0</v>
      </c>
      <c r="P384">
        <v>0</v>
      </c>
      <c r="R384">
        <v>0</v>
      </c>
      <c r="T384" s="38">
        <v>0</v>
      </c>
      <c r="V384">
        <v>0</v>
      </c>
      <c r="X384">
        <v>0</v>
      </c>
    </row>
    <row r="394" spans="4:21" x14ac:dyDescent="0.25">
      <c r="D394">
        <v>1</v>
      </c>
      <c r="E394">
        <v>16.065000000000001</v>
      </c>
      <c r="G394">
        <v>0.99999999999999967</v>
      </c>
      <c r="I394">
        <v>30.127500000000001</v>
      </c>
      <c r="K394">
        <v>0.99999999999999967</v>
      </c>
      <c r="O394">
        <v>2</v>
      </c>
    </row>
    <row r="395" spans="4:21" x14ac:dyDescent="0.25">
      <c r="D395">
        <v>2</v>
      </c>
      <c r="E395">
        <v>15.51075</v>
      </c>
      <c r="G395">
        <v>0.95228564049586761</v>
      </c>
      <c r="I395">
        <v>29.107500000000002</v>
      </c>
      <c r="K395">
        <v>0.9175674310536418</v>
      </c>
      <c r="N395">
        <v>20.287749999999999</v>
      </c>
      <c r="O395">
        <v>1</v>
      </c>
      <c r="P395">
        <v>1.0000000000000002</v>
      </c>
      <c r="S395" s="36">
        <v>41.027500000000003</v>
      </c>
      <c r="T395">
        <v>1</v>
      </c>
      <c r="U395" s="36">
        <v>0.99999999999999978</v>
      </c>
    </row>
    <row r="396" spans="4:21" x14ac:dyDescent="0.25">
      <c r="D396">
        <v>3</v>
      </c>
      <c r="E396">
        <v>14.522499999999999</v>
      </c>
      <c r="G396">
        <v>0.86720902203856731</v>
      </c>
      <c r="I396">
        <v>28.605250000000002</v>
      </c>
      <c r="K396">
        <v>0.87697747247196689</v>
      </c>
      <c r="N396">
        <v>17.442249999999998</v>
      </c>
      <c r="O396">
        <v>2</v>
      </c>
      <c r="P396">
        <v>0.79873746750835495</v>
      </c>
      <c r="S396">
        <v>40.917500000000004</v>
      </c>
      <c r="T396">
        <v>2</v>
      </c>
      <c r="U396">
        <v>0.99644461682665897</v>
      </c>
    </row>
    <row r="397" spans="4:21" x14ac:dyDescent="0.25">
      <c r="D397">
        <v>4</v>
      </c>
      <c r="E397">
        <v>14.11675</v>
      </c>
      <c r="G397">
        <v>0.83227875344352609</v>
      </c>
      <c r="I397">
        <v>28.554499999999994</v>
      </c>
      <c r="K397">
        <v>0.87287604808566466</v>
      </c>
      <c r="N397">
        <v>16.725749999999998</v>
      </c>
      <c r="O397">
        <v>3</v>
      </c>
      <c r="P397">
        <v>0.74805934256361284</v>
      </c>
      <c r="S397">
        <v>40.59975</v>
      </c>
      <c r="T397">
        <v>3</v>
      </c>
      <c r="U397">
        <v>0.98617440770548492</v>
      </c>
    </row>
    <row r="398" spans="4:21" x14ac:dyDescent="0.25">
      <c r="D398">
        <v>5</v>
      </c>
      <c r="E398">
        <v>13.354999999999997</v>
      </c>
      <c r="G398">
        <v>0.76670110192837426</v>
      </c>
      <c r="I398">
        <v>28.227</v>
      </c>
      <c r="K398">
        <v>0.84640872815435897</v>
      </c>
      <c r="N398">
        <v>16.509999999999998</v>
      </c>
      <c r="O398">
        <v>4</v>
      </c>
      <c r="P398">
        <v>0.73279932099092882</v>
      </c>
      <c r="S398">
        <v>40.564500000000002</v>
      </c>
      <c r="T398">
        <v>4</v>
      </c>
      <c r="U398">
        <v>0.98503506900675519</v>
      </c>
    </row>
    <row r="399" spans="4:21" x14ac:dyDescent="0.25">
      <c r="D399">
        <v>6</v>
      </c>
      <c r="E399">
        <v>13.18675</v>
      </c>
      <c r="G399">
        <v>0.75221676997245168</v>
      </c>
      <c r="I399">
        <v>28.181500000000003</v>
      </c>
      <c r="K399">
        <v>0.84273158904939915</v>
      </c>
      <c r="N399">
        <v>16.464250000000003</v>
      </c>
      <c r="O399">
        <v>5</v>
      </c>
      <c r="P399">
        <v>0.72956341838629279</v>
      </c>
      <c r="S399">
        <v>40.549500000000002</v>
      </c>
      <c r="T399">
        <v>5</v>
      </c>
      <c r="U399">
        <v>0.98455024402857227</v>
      </c>
    </row>
    <row r="400" spans="4:21" x14ac:dyDescent="0.25">
      <c r="D400">
        <v>7</v>
      </c>
      <c r="E400">
        <v>13.091000000000001</v>
      </c>
      <c r="G400">
        <v>0.74397382920110189</v>
      </c>
      <c r="I400">
        <v>28.114499999999996</v>
      </c>
      <c r="K400">
        <v>0.83731690069703968</v>
      </c>
      <c r="N400" s="36">
        <v>16.389000000000003</v>
      </c>
      <c r="O400">
        <v>6</v>
      </c>
      <c r="P400" s="36">
        <v>0.72424097749014227</v>
      </c>
      <c r="S400">
        <v>40.547249999999998</v>
      </c>
      <c r="T400">
        <v>6</v>
      </c>
      <c r="U400">
        <v>0.98447752028184476</v>
      </c>
    </row>
    <row r="401" spans="4:21" x14ac:dyDescent="0.25">
      <c r="D401">
        <v>8</v>
      </c>
      <c r="E401">
        <v>12.9785</v>
      </c>
      <c r="G401">
        <v>0.73428891184572997</v>
      </c>
      <c r="I401">
        <v>28.090250000000001</v>
      </c>
      <c r="K401">
        <v>0.83535710677846242</v>
      </c>
      <c r="N401">
        <v>16.215499999999999</v>
      </c>
      <c r="O401">
        <v>7</v>
      </c>
      <c r="P401">
        <v>0.71196930313157569</v>
      </c>
      <c r="S401">
        <v>40.363250000000001</v>
      </c>
      <c r="T401">
        <v>7</v>
      </c>
      <c r="U401">
        <v>0.97853033388280153</v>
      </c>
    </row>
    <row r="402" spans="4:21" x14ac:dyDescent="0.25">
      <c r="D402">
        <v>9</v>
      </c>
      <c r="E402">
        <v>12.890749999999999</v>
      </c>
      <c r="G402">
        <v>0.72673467630853972</v>
      </c>
      <c r="I402">
        <v>27.813499999999998</v>
      </c>
      <c r="K402">
        <v>0.81299121123345763</v>
      </c>
      <c r="N402">
        <v>16.176499999999997</v>
      </c>
      <c r="O402">
        <v>8</v>
      </c>
      <c r="P402">
        <v>0.70921082878008224</v>
      </c>
      <c r="S402">
        <v>40.360250000000001</v>
      </c>
      <c r="T402">
        <v>8</v>
      </c>
      <c r="U402">
        <v>0.97843336888716503</v>
      </c>
    </row>
    <row r="403" spans="4:21" s="36" customFormat="1" x14ac:dyDescent="0.25">
      <c r="D403" s="36">
        <v>10</v>
      </c>
      <c r="E403" s="36">
        <v>12.747499999999999</v>
      </c>
      <c r="G403" s="36">
        <v>0.714402548209366</v>
      </c>
      <c r="I403" s="36">
        <v>27.790249999999997</v>
      </c>
      <c r="K403" s="36">
        <v>0.81111223355894502</v>
      </c>
      <c r="N403">
        <v>16.173249999999999</v>
      </c>
      <c r="O403">
        <v>9</v>
      </c>
      <c r="P403">
        <v>0.70898095591745802</v>
      </c>
      <c r="S403">
        <v>40.268250000000009</v>
      </c>
      <c r="T403">
        <v>9</v>
      </c>
      <c r="U403">
        <v>0.97545977568764364</v>
      </c>
    </row>
    <row r="404" spans="4:21" x14ac:dyDescent="0.25">
      <c r="E404">
        <v>12.518249999999998</v>
      </c>
      <c r="G404">
        <v>0.69466683884297498</v>
      </c>
      <c r="I404">
        <v>27.5745</v>
      </c>
      <c r="K404">
        <v>0.79367612890190919</v>
      </c>
      <c r="N404">
        <v>15.796750000000001</v>
      </c>
      <c r="O404">
        <v>10</v>
      </c>
      <c r="P404">
        <v>0.68235106890881103</v>
      </c>
      <c r="S404">
        <v>40.248000000000005</v>
      </c>
      <c r="T404">
        <v>10</v>
      </c>
      <c r="U404">
        <v>0.97480526196709705</v>
      </c>
    </row>
    <row r="405" spans="4:21" x14ac:dyDescent="0.25">
      <c r="E405">
        <v>12.361000000000001</v>
      </c>
      <c r="G405">
        <v>0.68112947658402201</v>
      </c>
      <c r="I405">
        <v>27.540999999999997</v>
      </c>
      <c r="K405">
        <v>0.79096878472572951</v>
      </c>
      <c r="N405">
        <v>15.735249999999999</v>
      </c>
      <c r="P405">
        <v>0.67800116704684099</v>
      </c>
      <c r="S405">
        <v>40.243250000000003</v>
      </c>
      <c r="U405">
        <v>0.97465173405733863</v>
      </c>
    </row>
    <row r="406" spans="4:21" x14ac:dyDescent="0.25">
      <c r="E406">
        <v>12.070499999999999</v>
      </c>
      <c r="G406">
        <v>0.65612086776859491</v>
      </c>
      <c r="I406">
        <v>27.4375</v>
      </c>
      <c r="K406">
        <v>0.78260430346499643</v>
      </c>
      <c r="N406">
        <v>15.55125</v>
      </c>
      <c r="P406">
        <v>0.66498682651671881</v>
      </c>
      <c r="S406">
        <v>40.243249999999996</v>
      </c>
      <c r="U406">
        <v>0.9746517340573384</v>
      </c>
    </row>
    <row r="407" spans="4:21" x14ac:dyDescent="0.25">
      <c r="E407">
        <v>11.899000000000003</v>
      </c>
      <c r="G407">
        <v>0.64135674931129494</v>
      </c>
      <c r="I407">
        <v>27.415250000000004</v>
      </c>
      <c r="K407">
        <v>0.78080614203454912</v>
      </c>
      <c r="N407">
        <v>15.459499999999998</v>
      </c>
      <c r="P407">
        <v>0.65849733877955186</v>
      </c>
      <c r="S407">
        <v>40.204999999999998</v>
      </c>
      <c r="U407">
        <v>0.97341543036297218</v>
      </c>
    </row>
    <row r="408" spans="4:21" x14ac:dyDescent="0.25">
      <c r="E408">
        <v>11.876000000000001</v>
      </c>
      <c r="G408">
        <v>0.63937672176308546</v>
      </c>
      <c r="I408">
        <v>27.297000000000001</v>
      </c>
      <c r="K408">
        <v>0.77124962117385587</v>
      </c>
      <c r="N408">
        <v>15.457000000000001</v>
      </c>
      <c r="P408">
        <v>0.65832051350061016</v>
      </c>
      <c r="S408">
        <v>40.199750000000002</v>
      </c>
      <c r="U408">
        <v>0.97324574162060828</v>
      </c>
    </row>
    <row r="409" spans="4:21" x14ac:dyDescent="0.25">
      <c r="E409">
        <v>11.849749999999998</v>
      </c>
      <c r="G409">
        <v>0.63711690771349838</v>
      </c>
      <c r="I409">
        <v>27.217500000000001</v>
      </c>
      <c r="K409">
        <v>0.76482472977068394</v>
      </c>
      <c r="N409">
        <v>15.446999999999999</v>
      </c>
      <c r="P409">
        <v>0.65761321238484249</v>
      </c>
      <c r="S409">
        <v>40.193250000000006</v>
      </c>
      <c r="U409">
        <v>0.97303565079672916</v>
      </c>
    </row>
    <row r="410" spans="4:21" x14ac:dyDescent="0.25">
      <c r="E410">
        <v>11.781499999999999</v>
      </c>
      <c r="G410">
        <v>0.6312413911845729</v>
      </c>
      <c r="I410">
        <v>27.16225</v>
      </c>
      <c r="K410">
        <v>0.76035963228608949</v>
      </c>
      <c r="N410">
        <v>15.4095</v>
      </c>
      <c r="P410">
        <v>0.65496083320071441</v>
      </c>
      <c r="S410">
        <v>40.14050000000001</v>
      </c>
      <c r="U410">
        <v>0.97133068295678615</v>
      </c>
    </row>
    <row r="411" spans="4:21" x14ac:dyDescent="0.25">
      <c r="E411">
        <v>11.68225</v>
      </c>
      <c r="G411">
        <v>0.62269714187327818</v>
      </c>
      <c r="I411">
        <v>27.04025</v>
      </c>
      <c r="K411">
        <v>0.75050005051015245</v>
      </c>
      <c r="N411">
        <v>15.398500000000002</v>
      </c>
      <c r="P411">
        <v>0.65418280197337031</v>
      </c>
      <c r="S411">
        <v>40.122000000000007</v>
      </c>
      <c r="U411">
        <v>0.97073273215036049</v>
      </c>
    </row>
    <row r="412" spans="4:21" x14ac:dyDescent="0.25">
      <c r="E412">
        <v>11.654999999999999</v>
      </c>
      <c r="G412">
        <v>0.62035123966942141</v>
      </c>
      <c r="I412">
        <v>26.8155</v>
      </c>
      <c r="K412">
        <v>0.73233659965653086</v>
      </c>
      <c r="N412">
        <v>15.395000000000001</v>
      </c>
      <c r="P412">
        <v>0.65393524658285163</v>
      </c>
      <c r="S412">
        <v>40.110750000000003</v>
      </c>
      <c r="U412">
        <v>0.97036911341672327</v>
      </c>
    </row>
    <row r="413" spans="4:21" x14ac:dyDescent="0.25">
      <c r="E413">
        <v>11.638</v>
      </c>
      <c r="G413">
        <v>0.61888774104683186</v>
      </c>
      <c r="I413">
        <v>26.549000000000003</v>
      </c>
      <c r="K413">
        <v>0.71079907061319347</v>
      </c>
      <c r="N413">
        <v>15.356750000000002</v>
      </c>
      <c r="P413">
        <v>0.65122981981504091</v>
      </c>
      <c r="S413">
        <v>40.083674999999999</v>
      </c>
      <c r="U413">
        <v>0.969494004331103</v>
      </c>
    </row>
    <row r="414" spans="4:21" x14ac:dyDescent="0.25">
      <c r="E414">
        <v>11.62725</v>
      </c>
      <c r="G414">
        <v>0.61796229338842967</v>
      </c>
      <c r="I414">
        <v>26.4025</v>
      </c>
      <c r="K414">
        <v>0.69895949085766229</v>
      </c>
      <c r="N414">
        <v>15.147</v>
      </c>
      <c r="P414">
        <v>0.63639417891181727</v>
      </c>
      <c r="S414">
        <v>40.077250000000006</v>
      </c>
      <c r="U414">
        <v>0.96928633763211491</v>
      </c>
    </row>
    <row r="415" spans="4:21" x14ac:dyDescent="0.25">
      <c r="E415">
        <v>11.6265</v>
      </c>
      <c r="G415">
        <v>0.61789772727272718</v>
      </c>
      <c r="I415">
        <v>26.395250000000004</v>
      </c>
      <c r="K415">
        <v>0.69837357308819104</v>
      </c>
      <c r="N415">
        <v>15.101750000000001</v>
      </c>
      <c r="P415">
        <v>0.63319364136296941</v>
      </c>
      <c r="S415">
        <v>40.050000000000004</v>
      </c>
      <c r="U415">
        <v>0.96840557225508261</v>
      </c>
    </row>
    <row r="416" spans="4:21" x14ac:dyDescent="0.25">
      <c r="E416">
        <v>11.6035</v>
      </c>
      <c r="G416">
        <v>0.61591769972451793</v>
      </c>
      <c r="I416">
        <v>26.31925</v>
      </c>
      <c r="K416">
        <v>0.69223153853924635</v>
      </c>
      <c r="N416">
        <v>15.079000000000001</v>
      </c>
      <c r="P416">
        <v>0.63158453132459824</v>
      </c>
      <c r="S416">
        <v>40.033499999999989</v>
      </c>
      <c r="U416">
        <v>0.96787226477908095</v>
      </c>
    </row>
    <row r="417" spans="5:21" x14ac:dyDescent="0.25">
      <c r="E417">
        <v>11.582749999999997</v>
      </c>
      <c r="G417">
        <v>0.61413137052341571</v>
      </c>
      <c r="I417">
        <v>26.307749999999999</v>
      </c>
      <c r="K417">
        <v>0.69130215173249809</v>
      </c>
      <c r="N417">
        <v>15.061250000000001</v>
      </c>
      <c r="P417">
        <v>0.63032907184411091</v>
      </c>
      <c r="S417">
        <v>40.024249999999995</v>
      </c>
      <c r="U417">
        <v>0.9675732893758684</v>
      </c>
    </row>
    <row r="418" spans="5:21" x14ac:dyDescent="0.25">
      <c r="E418">
        <v>11.5205</v>
      </c>
      <c r="G418">
        <v>0.60877238292011016</v>
      </c>
      <c r="I418">
        <v>26.254249999999999</v>
      </c>
      <c r="K418">
        <v>0.68697848267501749</v>
      </c>
      <c r="N418">
        <v>15.032</v>
      </c>
      <c r="P418">
        <v>0.62826021608049087</v>
      </c>
      <c r="S418">
        <v>39.994500000000002</v>
      </c>
      <c r="U418">
        <v>0.96661171983580585</v>
      </c>
    </row>
    <row r="419" spans="5:21" x14ac:dyDescent="0.25">
      <c r="E419">
        <v>11.503500000000001</v>
      </c>
      <c r="G419">
        <v>0.60730888429752061</v>
      </c>
      <c r="I419">
        <v>26.240999999999996</v>
      </c>
      <c r="K419">
        <v>0.68590766744115528</v>
      </c>
      <c r="N419">
        <v>15.027000000000001</v>
      </c>
      <c r="P419">
        <v>0.62790656552260726</v>
      </c>
      <c r="S419">
        <v>39.971250000000005</v>
      </c>
      <c r="U419">
        <v>0.96586024111962254</v>
      </c>
    </row>
    <row r="420" spans="5:21" x14ac:dyDescent="0.25">
      <c r="E420">
        <v>11.488750000000001</v>
      </c>
      <c r="G420">
        <v>0.60603908402203865</v>
      </c>
      <c r="I420">
        <v>25.949000000000005</v>
      </c>
      <c r="K420">
        <v>0.66230932417415933</v>
      </c>
      <c r="N420">
        <v>14.955499999999999</v>
      </c>
      <c r="P420">
        <v>0.62284936254486933</v>
      </c>
      <c r="S420">
        <v>39.959000000000003</v>
      </c>
      <c r="U420">
        <v>0.96546430072077316</v>
      </c>
    </row>
    <row r="421" spans="5:21" x14ac:dyDescent="0.25">
      <c r="E421">
        <v>11.438250000000002</v>
      </c>
      <c r="G421">
        <v>0.60169163223140509</v>
      </c>
      <c r="I421">
        <v>25.852500000000003</v>
      </c>
      <c r="K421">
        <v>0.65451055662188118</v>
      </c>
      <c r="N421">
        <v>14.937999999999999</v>
      </c>
      <c r="P421">
        <v>0.62161158559227625</v>
      </c>
      <c r="S421">
        <v>39.923250000000003</v>
      </c>
      <c r="U421">
        <v>0.96430880118943729</v>
      </c>
    </row>
    <row r="422" spans="5:21" x14ac:dyDescent="0.25">
      <c r="E422">
        <v>11.43525</v>
      </c>
      <c r="G422">
        <v>0.60143336776859502</v>
      </c>
      <c r="I422">
        <v>25.84225</v>
      </c>
      <c r="K422">
        <v>0.65368219012021411</v>
      </c>
      <c r="N422">
        <v>14.919250000000002</v>
      </c>
      <c r="P422">
        <v>0.62028539600021237</v>
      </c>
      <c r="S422">
        <v>39.913750000000007</v>
      </c>
      <c r="U422">
        <v>0.96400174536992156</v>
      </c>
    </row>
    <row r="423" spans="5:21" x14ac:dyDescent="0.25">
      <c r="E423">
        <v>11.406250000000002</v>
      </c>
      <c r="G423">
        <v>0.59893681129476595</v>
      </c>
      <c r="I423">
        <v>25.763500000000004</v>
      </c>
      <c r="K423">
        <v>0.64731791090009116</v>
      </c>
      <c r="N423">
        <v>14.866749999999998</v>
      </c>
      <c r="P423">
        <v>0.61657206514243268</v>
      </c>
      <c r="S423">
        <v>39.780499999999996</v>
      </c>
      <c r="U423">
        <v>0.95969488348039667</v>
      </c>
    </row>
    <row r="424" spans="5:21" x14ac:dyDescent="0.25">
      <c r="E424">
        <v>11.38875</v>
      </c>
      <c r="G424">
        <v>0.59743026859504123</v>
      </c>
      <c r="I424">
        <v>25.600750000000005</v>
      </c>
      <c r="K424">
        <v>0.63416506717850318</v>
      </c>
      <c r="N424">
        <v>14.788999999999998</v>
      </c>
      <c r="P424">
        <v>0.61107279896734024</v>
      </c>
      <c r="S424">
        <v>39.629500000000007</v>
      </c>
      <c r="U424">
        <v>0.95481431203335609</v>
      </c>
    </row>
    <row r="425" spans="5:21" x14ac:dyDescent="0.25">
      <c r="E425">
        <v>11.349250000000001</v>
      </c>
      <c r="G425">
        <v>0.5940297865013775</v>
      </c>
      <c r="I425">
        <v>25.537500000000001</v>
      </c>
      <c r="K425">
        <v>0.62905343974138805</v>
      </c>
      <c r="N425">
        <v>14.783750000000001</v>
      </c>
      <c r="P425">
        <v>0.6107014658815626</v>
      </c>
      <c r="S425">
        <v>39.622</v>
      </c>
      <c r="U425">
        <v>0.95457189954426436</v>
      </c>
    </row>
    <row r="426" spans="5:21" x14ac:dyDescent="0.25">
      <c r="E426">
        <v>11.314250000000001</v>
      </c>
      <c r="G426">
        <v>0.59101670110192839</v>
      </c>
      <c r="I426">
        <v>25.490750000000002</v>
      </c>
      <c r="K426">
        <v>0.62527528033134672</v>
      </c>
      <c r="N426">
        <v>14.73325</v>
      </c>
      <c r="P426">
        <v>0.60712959524693655</v>
      </c>
      <c r="S426">
        <v>39.576000000000001</v>
      </c>
      <c r="U426">
        <v>0.95308510294450366</v>
      </c>
    </row>
    <row r="427" spans="5:21" x14ac:dyDescent="0.25">
      <c r="E427">
        <v>11.249749999999999</v>
      </c>
      <c r="G427">
        <v>0.58546401515151503</v>
      </c>
      <c r="I427">
        <v>25.475999999999999</v>
      </c>
      <c r="K427">
        <v>0.62408324073138688</v>
      </c>
      <c r="N427">
        <v>14.706499999999998</v>
      </c>
      <c r="P427">
        <v>0.60523756476225832</v>
      </c>
      <c r="S427">
        <v>39.506249999999994</v>
      </c>
      <c r="U427">
        <v>0.95083066679595307</v>
      </c>
    </row>
    <row r="428" spans="5:21" x14ac:dyDescent="0.25">
      <c r="E428">
        <v>11.17075</v>
      </c>
      <c r="G428">
        <v>0.57866305096418724</v>
      </c>
      <c r="I428">
        <v>25.430499999999999</v>
      </c>
      <c r="K428">
        <v>0.62040610162642673</v>
      </c>
      <c r="N428">
        <v>14.5975</v>
      </c>
      <c r="P428">
        <v>0.59752798260039264</v>
      </c>
      <c r="S428">
        <v>39.472499999999997</v>
      </c>
      <c r="U428">
        <v>0.94973981059504164</v>
      </c>
    </row>
    <row r="429" spans="5:21" x14ac:dyDescent="0.25">
      <c r="E429">
        <v>11.1685</v>
      </c>
      <c r="G429">
        <v>0.57846935261707977</v>
      </c>
      <c r="I429">
        <v>25.410250000000001</v>
      </c>
      <c r="K429">
        <v>0.61876957268410959</v>
      </c>
      <c r="N429">
        <v>14.511249999999999</v>
      </c>
      <c r="P429">
        <v>0.59142751047689768</v>
      </c>
      <c r="S429">
        <v>39.241250000000001</v>
      </c>
      <c r="U429">
        <v>0.94226542551472248</v>
      </c>
    </row>
    <row r="430" spans="5:21" x14ac:dyDescent="0.25">
      <c r="E430">
        <v>11.09525</v>
      </c>
      <c r="G430">
        <v>0.57216339531680438</v>
      </c>
      <c r="I430">
        <v>25.378750000000004</v>
      </c>
      <c r="K430">
        <v>0.61622386099606041</v>
      </c>
      <c r="N430">
        <v>14.487999999999998</v>
      </c>
      <c r="P430">
        <v>0.58978303538273824</v>
      </c>
      <c r="S430">
        <v>39.214000000000006</v>
      </c>
      <c r="U430">
        <v>0.9413846601376904</v>
      </c>
    </row>
    <row r="431" spans="5:21" x14ac:dyDescent="0.25">
      <c r="E431">
        <v>11.081999999999999</v>
      </c>
      <c r="G431">
        <v>0.57102272727272707</v>
      </c>
      <c r="I431">
        <v>25.288000000000004</v>
      </c>
      <c r="K431">
        <v>0.60888978684715656</v>
      </c>
      <c r="N431">
        <v>14.483000000000001</v>
      </c>
      <c r="P431">
        <v>0.58942938482485463</v>
      </c>
      <c r="S431">
        <v>39.178749999999994</v>
      </c>
      <c r="U431">
        <v>0.94024532143896022</v>
      </c>
    </row>
    <row r="432" spans="5:21" x14ac:dyDescent="0.25">
      <c r="E432">
        <v>11.08</v>
      </c>
      <c r="G432">
        <v>0.57085055096418724</v>
      </c>
      <c r="I432">
        <v>25.273</v>
      </c>
      <c r="K432">
        <v>0.60767754318618028</v>
      </c>
      <c r="N432">
        <v>14.472000000000001</v>
      </c>
      <c r="P432">
        <v>0.58865135359751042</v>
      </c>
      <c r="S432">
        <v>39.09225</v>
      </c>
      <c r="U432">
        <v>0.93744949739810579</v>
      </c>
    </row>
    <row r="433" spans="5:21" x14ac:dyDescent="0.25">
      <c r="E433">
        <v>11.050249999999998</v>
      </c>
      <c r="G433">
        <v>0.56828942837465546</v>
      </c>
      <c r="I433">
        <v>25.208749999999998</v>
      </c>
      <c r="K433">
        <v>0.60248509950500029</v>
      </c>
      <c r="N433">
        <v>14.465499999999999</v>
      </c>
      <c r="P433">
        <v>0.58819160787226132</v>
      </c>
      <c r="S433">
        <v>39.079749999999997</v>
      </c>
      <c r="U433">
        <v>0.93704547658295334</v>
      </c>
    </row>
    <row r="434" spans="5:21" x14ac:dyDescent="0.25">
      <c r="E434">
        <v>11.014000000000001</v>
      </c>
      <c r="G434">
        <v>0.56516873278236923</v>
      </c>
      <c r="I434">
        <v>25.168750000000003</v>
      </c>
      <c r="K434">
        <v>0.59925244974239833</v>
      </c>
      <c r="N434">
        <v>14.350249999999999</v>
      </c>
      <c r="P434">
        <v>0.5800399625130408</v>
      </c>
      <c r="S434">
        <v>38.91675</v>
      </c>
      <c r="U434">
        <v>0.93177704515336623</v>
      </c>
    </row>
    <row r="435" spans="5:21" x14ac:dyDescent="0.25">
      <c r="E435">
        <v>10.98925</v>
      </c>
      <c r="G435">
        <v>0.56303805096418724</v>
      </c>
      <c r="I435">
        <v>25.039750000000002</v>
      </c>
      <c r="K435">
        <v>0.58882715425800591</v>
      </c>
      <c r="N435">
        <v>14.332999999999998</v>
      </c>
      <c r="P435">
        <v>0.57881986808834185</v>
      </c>
      <c r="S435">
        <v>38.913249999999998</v>
      </c>
      <c r="U435">
        <v>0.93166391932512349</v>
      </c>
    </row>
    <row r="436" spans="5:21" x14ac:dyDescent="0.25">
      <c r="E436">
        <v>10.89475</v>
      </c>
      <c r="G436">
        <v>0.5549027203856749</v>
      </c>
      <c r="I436">
        <v>24.983000000000001</v>
      </c>
      <c r="K436">
        <v>0.58424083240731384</v>
      </c>
      <c r="N436">
        <v>14.302249999999999</v>
      </c>
      <c r="P436">
        <v>0.57664491715735677</v>
      </c>
      <c r="S436">
        <v>38.768250000000002</v>
      </c>
      <c r="U436">
        <v>0.9269772778693558</v>
      </c>
    </row>
    <row r="437" spans="5:21" x14ac:dyDescent="0.25">
      <c r="E437">
        <v>10.85825</v>
      </c>
      <c r="G437">
        <v>0.55176050275482091</v>
      </c>
      <c r="I437">
        <v>24.924500000000002</v>
      </c>
      <c r="K437">
        <v>0.57951308212950814</v>
      </c>
      <c r="N437">
        <v>14.241249999999997</v>
      </c>
      <c r="P437">
        <v>0.57233038035117489</v>
      </c>
      <c r="S437">
        <v>38.708500000000008</v>
      </c>
      <c r="U437">
        <v>0.92504605837292753</v>
      </c>
    </row>
    <row r="438" spans="5:21" x14ac:dyDescent="0.25">
      <c r="E438">
        <v>10.853250000000001</v>
      </c>
      <c r="G438">
        <v>0.55133006198347112</v>
      </c>
      <c r="I438">
        <v>24.897249999999996</v>
      </c>
      <c r="K438">
        <v>0.57731083947873485</v>
      </c>
      <c r="N438">
        <v>14.240000000000002</v>
      </c>
      <c r="P438">
        <v>0.57224196771170421</v>
      </c>
      <c r="S438">
        <v>38.651000000000003</v>
      </c>
      <c r="U438">
        <v>0.92318756262322632</v>
      </c>
    </row>
    <row r="439" spans="5:21" x14ac:dyDescent="0.25">
      <c r="E439">
        <v>10.853</v>
      </c>
      <c r="G439">
        <v>0.55130853994490348</v>
      </c>
      <c r="I439">
        <v>24.852</v>
      </c>
      <c r="K439">
        <v>0.57365390443479136</v>
      </c>
      <c r="N439">
        <v>14.227499999999999</v>
      </c>
      <c r="P439">
        <v>0.57135784131699463</v>
      </c>
      <c r="S439">
        <v>38.608499999999999</v>
      </c>
      <c r="U439">
        <v>0.92181389185170803</v>
      </c>
    </row>
    <row r="440" spans="5:21" x14ac:dyDescent="0.25">
      <c r="E440">
        <v>10.84075</v>
      </c>
      <c r="G440">
        <v>0.5502539600550963</v>
      </c>
      <c r="I440">
        <v>24.762250000000009</v>
      </c>
      <c r="K440">
        <v>0.56640064652995314</v>
      </c>
      <c r="N440">
        <v>14.199</v>
      </c>
      <c r="P440">
        <v>0.56934203313705734</v>
      </c>
      <c r="S440">
        <v>38.53425</v>
      </c>
      <c r="U440">
        <v>0.91941400820970287</v>
      </c>
    </row>
    <row r="441" spans="5:21" x14ac:dyDescent="0.25">
      <c r="E441">
        <v>10.791750000000002</v>
      </c>
      <c r="G441">
        <v>0.54603564049586795</v>
      </c>
      <c r="I441">
        <v>24.638250000000003</v>
      </c>
      <c r="K441">
        <v>0.5563794322658856</v>
      </c>
      <c r="N441">
        <v>14.184999999999999</v>
      </c>
      <c r="P441">
        <v>0.56835181157498271</v>
      </c>
      <c r="S441">
        <v>38.527750000000005</v>
      </c>
      <c r="U441">
        <v>0.91920391738582374</v>
      </c>
    </row>
    <row r="442" spans="5:21" x14ac:dyDescent="0.25">
      <c r="E442">
        <v>10.779249999999999</v>
      </c>
      <c r="G442">
        <v>0.54495953856749302</v>
      </c>
      <c r="I442">
        <v>24.623500000000003</v>
      </c>
      <c r="K442">
        <v>0.55518739266592609</v>
      </c>
      <c r="N442">
        <v>14.165249999999999</v>
      </c>
      <c r="P442">
        <v>0.56695489187134185</v>
      </c>
      <c r="S442">
        <v>38.475999999999999</v>
      </c>
      <c r="U442">
        <v>0.91753127121109268</v>
      </c>
    </row>
    <row r="443" spans="5:21" x14ac:dyDescent="0.25">
      <c r="E443">
        <v>10.751249999999999</v>
      </c>
      <c r="G443">
        <v>0.54254907024793375</v>
      </c>
      <c r="I443">
        <v>24.578999999999997</v>
      </c>
      <c r="K443">
        <v>0.55159106980503048</v>
      </c>
      <c r="N443">
        <v>14.153500000000001</v>
      </c>
      <c r="P443">
        <v>0.56612381306031523</v>
      </c>
      <c r="S443">
        <v>38.426249999999996</v>
      </c>
      <c r="U443">
        <v>0.91592326836678606</v>
      </c>
    </row>
    <row r="444" spans="5:21" x14ac:dyDescent="0.25">
      <c r="E444">
        <v>10.718249999999999</v>
      </c>
      <c r="G444">
        <v>0.53970816115702469</v>
      </c>
      <c r="I444">
        <v>24.510499999999997</v>
      </c>
      <c r="K444">
        <v>0.54605515708657404</v>
      </c>
      <c r="N444">
        <v>14.134499999999999</v>
      </c>
      <c r="P444">
        <v>0.56477994094035677</v>
      </c>
      <c r="S444">
        <v>38.361499999999999</v>
      </c>
      <c r="U444">
        <v>0.91383044054429674</v>
      </c>
    </row>
    <row r="445" spans="5:21" x14ac:dyDescent="0.25">
      <c r="E445">
        <v>10.707749999999999</v>
      </c>
      <c r="G445">
        <v>0.53880423553718992</v>
      </c>
      <c r="I445">
        <v>24.456749999999996</v>
      </c>
      <c r="K445">
        <v>0.54171128396807722</v>
      </c>
      <c r="N445">
        <v>14.108000000000001</v>
      </c>
      <c r="P445">
        <v>0.56290559298357301</v>
      </c>
      <c r="S445">
        <v>38.346249999999998</v>
      </c>
      <c r="U445">
        <v>0.91333753514981075</v>
      </c>
    </row>
    <row r="446" spans="5:21" x14ac:dyDescent="0.25">
      <c r="E446">
        <v>10.676750000000002</v>
      </c>
      <c r="G446">
        <v>0.53613550275482103</v>
      </c>
      <c r="I446">
        <v>24.376499999999997</v>
      </c>
      <c r="K446">
        <v>0.53522578038185642</v>
      </c>
      <c r="N446">
        <v>14.102499999999999</v>
      </c>
      <c r="P446">
        <v>0.56251657736990079</v>
      </c>
      <c r="S446">
        <v>38.058749999999996</v>
      </c>
      <c r="U446">
        <v>0.90404505640130561</v>
      </c>
    </row>
    <row r="447" spans="5:21" x14ac:dyDescent="0.25">
      <c r="E447">
        <v>10.646750000000001</v>
      </c>
      <c r="G447">
        <v>0.53355285812672182</v>
      </c>
      <c r="I447">
        <v>24.310249999999996</v>
      </c>
      <c r="K447">
        <v>0.52987170421254637</v>
      </c>
      <c r="N447">
        <v>14.098249999999998</v>
      </c>
      <c r="P447">
        <v>0.56221597439569959</v>
      </c>
      <c r="S447">
        <v>37.682249999999996</v>
      </c>
      <c r="U447">
        <v>0.89187594944891535</v>
      </c>
    </row>
    <row r="448" spans="5:21" x14ac:dyDescent="0.25">
      <c r="E448">
        <v>10.636749999999999</v>
      </c>
      <c r="G448">
        <v>0.5326919765840219</v>
      </c>
      <c r="I448">
        <v>24.298250000000003</v>
      </c>
      <c r="K448">
        <v>0.52890190928376624</v>
      </c>
      <c r="N448">
        <v>14.072500000000002</v>
      </c>
      <c r="P448">
        <v>0.56039467402259846</v>
      </c>
      <c r="S448">
        <v>37.648499999999999</v>
      </c>
      <c r="U448">
        <v>0.89078509324800403</v>
      </c>
    </row>
    <row r="449" spans="5:21" x14ac:dyDescent="0.25">
      <c r="E449">
        <v>10.6355</v>
      </c>
      <c r="G449">
        <v>0.53258436639118456</v>
      </c>
      <c r="I449">
        <v>24.255750000000003</v>
      </c>
      <c r="K449">
        <v>0.52546721891100123</v>
      </c>
      <c r="N449">
        <v>14.069500000000001</v>
      </c>
      <c r="P449">
        <v>0.56018248368786816</v>
      </c>
      <c r="S449">
        <v>37.594250000000002</v>
      </c>
      <c r="U449">
        <v>0.88903164291024273</v>
      </c>
    </row>
    <row r="450" spans="5:21" x14ac:dyDescent="0.25">
      <c r="E450">
        <v>10.624000000000002</v>
      </c>
      <c r="G450">
        <v>0.53159435261707999</v>
      </c>
      <c r="I450">
        <v>24.247749999999996</v>
      </c>
      <c r="K450">
        <v>0.52482068895848033</v>
      </c>
      <c r="N450">
        <v>14.063000000000002</v>
      </c>
      <c r="P450">
        <v>0.5597227379626194</v>
      </c>
      <c r="S450">
        <v>37.558750000000003</v>
      </c>
      <c r="U450">
        <v>0.88788422379520993</v>
      </c>
    </row>
    <row r="451" spans="5:21" x14ac:dyDescent="0.25">
      <c r="E451">
        <v>10.603</v>
      </c>
      <c r="G451">
        <v>0.52978650137741035</v>
      </c>
      <c r="I451">
        <v>24.155000000000001</v>
      </c>
      <c r="K451">
        <v>0.51732498232144664</v>
      </c>
      <c r="N451">
        <v>14.04275</v>
      </c>
      <c r="P451">
        <v>0.55829045320318993</v>
      </c>
      <c r="S451">
        <v>37.485000000000007</v>
      </c>
      <c r="U451">
        <v>0.8855005009858109</v>
      </c>
    </row>
    <row r="452" spans="5:21" x14ac:dyDescent="0.25">
      <c r="E452">
        <v>10.576750000000001</v>
      </c>
      <c r="G452">
        <v>0.52752668732782371</v>
      </c>
      <c r="I452">
        <v>24.151</v>
      </c>
      <c r="K452">
        <v>0.5170017173451863</v>
      </c>
      <c r="N452">
        <v>14.037999999999998</v>
      </c>
      <c r="P452">
        <v>0.55795448517320034</v>
      </c>
      <c r="S452">
        <v>37.374499999999998</v>
      </c>
      <c r="U452">
        <v>0.8819289569798634</v>
      </c>
    </row>
    <row r="453" spans="5:21" x14ac:dyDescent="0.25">
      <c r="E453">
        <v>10.543749999999999</v>
      </c>
      <c r="G453">
        <v>0.52468577823691454</v>
      </c>
      <c r="I453">
        <v>24.130250000000004</v>
      </c>
      <c r="K453">
        <v>0.51532478028083673</v>
      </c>
      <c r="N453">
        <v>14.034250000000002</v>
      </c>
      <c r="P453">
        <v>0.55768924725478775</v>
      </c>
      <c r="S453">
        <v>37.332749999999997</v>
      </c>
      <c r="U453">
        <v>0.88057952745725443</v>
      </c>
    </row>
    <row r="454" spans="5:21" x14ac:dyDescent="0.25">
      <c r="E454">
        <v>10.378500000000001</v>
      </c>
      <c r="G454">
        <v>0.5104597107438017</v>
      </c>
      <c r="I454">
        <v>24.112000000000002</v>
      </c>
      <c r="K454">
        <v>0.5138498838266492</v>
      </c>
      <c r="N454">
        <v>14.006499999999999</v>
      </c>
      <c r="P454">
        <v>0.55572648665853264</v>
      </c>
      <c r="S454">
        <v>37.269999999999996</v>
      </c>
      <c r="U454">
        <v>0.87855134296518933</v>
      </c>
    </row>
    <row r="455" spans="5:21" x14ac:dyDescent="0.25">
      <c r="E455">
        <v>10.356249999999999</v>
      </c>
      <c r="G455">
        <v>0.5085442493112946</v>
      </c>
      <c r="I455">
        <v>23.954000000000004</v>
      </c>
      <c r="K455">
        <v>0.50108091726437043</v>
      </c>
      <c r="N455">
        <v>13.978999999999999</v>
      </c>
      <c r="P455">
        <v>0.553781408590172</v>
      </c>
      <c r="S455">
        <v>37.193000000000005</v>
      </c>
      <c r="U455">
        <v>0.87606257474385085</v>
      </c>
    </row>
    <row r="456" spans="5:21" x14ac:dyDescent="0.25">
      <c r="E456">
        <v>10.35375</v>
      </c>
      <c r="G456">
        <v>0.50832902892561982</v>
      </c>
      <c r="I456">
        <v>23.818749999999998</v>
      </c>
      <c r="K456">
        <v>0.49015052025457095</v>
      </c>
      <c r="N456">
        <v>13.953999999999999</v>
      </c>
      <c r="P456">
        <v>0.55201315580075327</v>
      </c>
      <c r="S456">
        <v>37.191249999999997</v>
      </c>
      <c r="U456">
        <v>0.87600601182972926</v>
      </c>
    </row>
    <row r="457" spans="5:21" x14ac:dyDescent="0.25">
      <c r="E457">
        <v>10.3345</v>
      </c>
      <c r="G457">
        <v>0.5066718319559228</v>
      </c>
      <c r="I457">
        <v>23.807750000000006</v>
      </c>
      <c r="K457">
        <v>0.48926154156985596</v>
      </c>
      <c r="N457">
        <v>13.951749999999999</v>
      </c>
      <c r="P457">
        <v>0.55185401304970549</v>
      </c>
      <c r="S457">
        <v>37.173749999999998</v>
      </c>
      <c r="U457">
        <v>0.87544038268851598</v>
      </c>
    </row>
    <row r="458" spans="5:21" x14ac:dyDescent="0.25">
      <c r="E458">
        <v>10.325249999999999</v>
      </c>
      <c r="G458">
        <v>0.50587551652892548</v>
      </c>
      <c r="I458">
        <v>23.735749999999999</v>
      </c>
      <c r="K458">
        <v>0.48344277199717134</v>
      </c>
      <c r="N458">
        <v>13.913499999999997</v>
      </c>
      <c r="P458">
        <v>0.54914858628189467</v>
      </c>
      <c r="S458">
        <v>37.013500000000001</v>
      </c>
      <c r="U458">
        <v>0.8702608358382623</v>
      </c>
    </row>
    <row r="459" spans="5:21" x14ac:dyDescent="0.25">
      <c r="E459">
        <v>10.324749999999998</v>
      </c>
      <c r="G459">
        <v>0.50583247245179042</v>
      </c>
      <c r="I459">
        <v>23.710249999999998</v>
      </c>
      <c r="K459">
        <v>0.48138195777351228</v>
      </c>
      <c r="N459">
        <v>13.86525</v>
      </c>
      <c r="P459">
        <v>0.54573585839831662</v>
      </c>
      <c r="S459">
        <v>36.983750000000001</v>
      </c>
      <c r="U459">
        <v>0.86929926629819965</v>
      </c>
    </row>
    <row r="460" spans="5:21" x14ac:dyDescent="0.25">
      <c r="E460">
        <v>10.181500000000002</v>
      </c>
      <c r="G460">
        <v>0.49350034435261719</v>
      </c>
      <c r="I460">
        <v>23.695999999999998</v>
      </c>
      <c r="K460">
        <v>0.48023032629558521</v>
      </c>
      <c r="N460">
        <v>13.839500000000001</v>
      </c>
      <c r="P460">
        <v>0.54391455802521538</v>
      </c>
      <c r="S460">
        <v>36.922499999999999</v>
      </c>
      <c r="U460">
        <v>0.86731956430395285</v>
      </c>
    </row>
    <row r="461" spans="5:21" x14ac:dyDescent="0.25">
      <c r="E461">
        <v>10.151750000000002</v>
      </c>
      <c r="G461">
        <v>0.49093922176308546</v>
      </c>
      <c r="I461">
        <v>23.678750000000004</v>
      </c>
      <c r="K461">
        <v>0.47883624608546349</v>
      </c>
      <c r="N461">
        <v>13.817</v>
      </c>
      <c r="P461">
        <v>0.54232313051473846</v>
      </c>
      <c r="S461">
        <v>36.856000000000002</v>
      </c>
      <c r="U461">
        <v>0.86517017356734216</v>
      </c>
    </row>
    <row r="462" spans="5:21" x14ac:dyDescent="0.25">
      <c r="E462">
        <v>10.132750000000001</v>
      </c>
      <c r="G462">
        <v>0.48930354683195598</v>
      </c>
      <c r="I462">
        <v>23.600499999999997</v>
      </c>
      <c r="K462">
        <v>0.47251237498737214</v>
      </c>
      <c r="N462">
        <v>13.74675</v>
      </c>
      <c r="P462">
        <v>0.53735434017647166</v>
      </c>
      <c r="S462">
        <v>36.781750000000002</v>
      </c>
      <c r="U462">
        <v>0.86277028992533689</v>
      </c>
    </row>
    <row r="463" spans="5:21" x14ac:dyDescent="0.25">
      <c r="E463">
        <v>10.12425</v>
      </c>
      <c r="G463">
        <v>0.4885717975206611</v>
      </c>
      <c r="I463">
        <v>23.528999999999996</v>
      </c>
      <c r="K463">
        <v>0.46673401353672056</v>
      </c>
      <c r="N463">
        <v>13.736250000000002</v>
      </c>
      <c r="P463">
        <v>0.53661167400491594</v>
      </c>
      <c r="S463">
        <v>36.674750000000003</v>
      </c>
      <c r="U463">
        <v>0.85931187174763246</v>
      </c>
    </row>
    <row r="464" spans="5:21" x14ac:dyDescent="0.25">
      <c r="E464">
        <v>10.08675</v>
      </c>
      <c r="G464">
        <v>0.48534349173553715</v>
      </c>
      <c r="I464">
        <v>23.5075</v>
      </c>
      <c r="K464">
        <v>0.46499646428932212</v>
      </c>
      <c r="N464">
        <v>13.711250000000001</v>
      </c>
      <c r="P464">
        <v>0.53484342121549711</v>
      </c>
      <c r="S464">
        <v>36.537500000000001</v>
      </c>
      <c r="U464">
        <v>0.85487572319725913</v>
      </c>
    </row>
    <row r="465" spans="5:21" x14ac:dyDescent="0.25">
      <c r="E465">
        <v>10.079750000000001</v>
      </c>
      <c r="G465">
        <v>0.48474087465564741</v>
      </c>
      <c r="I465">
        <v>23.435749999999999</v>
      </c>
      <c r="K465">
        <v>0.45919789877765416</v>
      </c>
      <c r="N465">
        <v>13.709</v>
      </c>
      <c r="P465">
        <v>0.53468427846444933</v>
      </c>
      <c r="S465">
        <v>36.520000000000003</v>
      </c>
      <c r="U465">
        <v>0.85431009405604574</v>
      </c>
    </row>
    <row r="466" spans="5:21" x14ac:dyDescent="0.25">
      <c r="E466">
        <v>10.0535</v>
      </c>
      <c r="G466">
        <v>0.48248106060606055</v>
      </c>
      <c r="I466">
        <v>23.391750000000002</v>
      </c>
      <c r="K466">
        <v>0.45564198403879191</v>
      </c>
      <c r="N466">
        <v>13.645500000000002</v>
      </c>
      <c r="P466">
        <v>0.53019291637932575</v>
      </c>
      <c r="S466">
        <v>36.314499999999995</v>
      </c>
      <c r="U466">
        <v>0.84766799185494013</v>
      </c>
    </row>
    <row r="467" spans="5:21" x14ac:dyDescent="0.25">
      <c r="E467">
        <v>10.007250000000003</v>
      </c>
      <c r="G467">
        <v>0.47849948347107457</v>
      </c>
      <c r="I467">
        <v>23.383500000000002</v>
      </c>
      <c r="K467">
        <v>0.45497525002525513</v>
      </c>
      <c r="N467">
        <v>13.630249999999998</v>
      </c>
      <c r="P467">
        <v>0.52911428217778012</v>
      </c>
      <c r="S467">
        <v>36.122</v>
      </c>
      <c r="U467">
        <v>0.84144607130159332</v>
      </c>
    </row>
    <row r="468" spans="5:21" x14ac:dyDescent="0.25">
      <c r="E468">
        <v>9.9580000000000002</v>
      </c>
      <c r="G468">
        <v>0.47425964187327818</v>
      </c>
      <c r="I468">
        <v>23.252500000000001</v>
      </c>
      <c r="K468">
        <v>0.44438832205273265</v>
      </c>
      <c r="N468">
        <v>13.6205</v>
      </c>
      <c r="P468">
        <v>0.52842466358990681</v>
      </c>
      <c r="S468">
        <v>36.080000000000005</v>
      </c>
      <c r="U468">
        <v>0.84008856136268151</v>
      </c>
    </row>
    <row r="469" spans="5:21" x14ac:dyDescent="0.25">
      <c r="E469">
        <v>9.9287499999999973</v>
      </c>
      <c r="G469">
        <v>0.47174156336088124</v>
      </c>
      <c r="I469">
        <v>23.205749999999995</v>
      </c>
      <c r="K469">
        <v>0.44061016264269071</v>
      </c>
      <c r="N469">
        <v>13.6145</v>
      </c>
      <c r="P469">
        <v>0.52800028292044632</v>
      </c>
      <c r="S469">
        <v>35.989249999999998</v>
      </c>
      <c r="U469">
        <v>0.8371553702446749</v>
      </c>
    </row>
    <row r="470" spans="5:21" x14ac:dyDescent="0.25">
      <c r="E470">
        <v>9.911249999999999</v>
      </c>
      <c r="G470">
        <v>0.47023502066115691</v>
      </c>
      <c r="I470">
        <v>23.182000000000006</v>
      </c>
      <c r="K470">
        <v>0.43869077684614649</v>
      </c>
      <c r="N470">
        <v>13.5815</v>
      </c>
      <c r="P470">
        <v>0.52566618923841357</v>
      </c>
      <c r="S470">
        <v>35.848999999999997</v>
      </c>
      <c r="U470">
        <v>0.83262225669866496</v>
      </c>
    </row>
    <row r="471" spans="5:21" x14ac:dyDescent="0.25">
      <c r="E471">
        <v>9.754999999999999</v>
      </c>
      <c r="G471">
        <v>0.45678374655647369</v>
      </c>
      <c r="I471">
        <v>23.153750000000002</v>
      </c>
      <c r="K471">
        <v>0.43640771795130834</v>
      </c>
      <c r="N471">
        <v>13.5585</v>
      </c>
      <c r="P471">
        <v>0.52403939667214827</v>
      </c>
      <c r="S471">
        <v>35.763750000000002</v>
      </c>
      <c r="U471">
        <v>0.82986683473932576</v>
      </c>
    </row>
    <row r="472" spans="5:21" x14ac:dyDescent="0.25">
      <c r="E472">
        <v>9.7520000000000007</v>
      </c>
      <c r="G472">
        <v>0.45652548209366395</v>
      </c>
      <c r="I472">
        <v>22.954999999999998</v>
      </c>
      <c r="K472">
        <v>0.42034548944337791</v>
      </c>
      <c r="N472">
        <v>13.55775</v>
      </c>
      <c r="P472">
        <v>0.52398634908846575</v>
      </c>
      <c r="S472">
        <v>35.413749999999993</v>
      </c>
      <c r="U472">
        <v>0.81855425191505837</v>
      </c>
    </row>
    <row r="473" spans="5:21" x14ac:dyDescent="0.25">
      <c r="E473">
        <v>9.5940000000000012</v>
      </c>
      <c r="G473">
        <v>0.44292355371900832</v>
      </c>
      <c r="I473">
        <v>22.94575</v>
      </c>
      <c r="K473">
        <v>0.41959793918577631</v>
      </c>
      <c r="N473">
        <v>13.547000000000001</v>
      </c>
      <c r="P473">
        <v>0.52322600038901568</v>
      </c>
      <c r="S473">
        <v>35.406750000000002</v>
      </c>
      <c r="U473">
        <v>0.81832800025857333</v>
      </c>
    </row>
    <row r="474" spans="5:21" x14ac:dyDescent="0.25">
      <c r="E474">
        <v>9.583750000000002</v>
      </c>
      <c r="G474">
        <v>0.4420411501377412</v>
      </c>
      <c r="I474">
        <v>22.904250000000005</v>
      </c>
      <c r="K474">
        <v>0.41624406505707678</v>
      </c>
      <c r="N474">
        <v>13.538000000000002</v>
      </c>
      <c r="P474">
        <v>0.522589429384825</v>
      </c>
      <c r="S474">
        <v>35.308749999999996</v>
      </c>
      <c r="U474">
        <v>0.81516047706777828</v>
      </c>
    </row>
    <row r="475" spans="5:21" x14ac:dyDescent="0.25">
      <c r="E475">
        <v>9.5507499999999972</v>
      </c>
      <c r="G475">
        <v>0.4392002410468317</v>
      </c>
      <c r="I475">
        <v>22.852750000000004</v>
      </c>
      <c r="K475">
        <v>0.41208202848772629</v>
      </c>
      <c r="N475">
        <v>13.521750000000003</v>
      </c>
      <c r="P475">
        <v>0.52144006507170293</v>
      </c>
      <c r="S475">
        <v>35.275999999999996</v>
      </c>
      <c r="U475">
        <v>0.81410194253207901</v>
      </c>
    </row>
    <row r="476" spans="5:21" x14ac:dyDescent="0.25">
      <c r="E476">
        <v>9.48325</v>
      </c>
      <c r="G476">
        <v>0.43338929063360876</v>
      </c>
      <c r="I476">
        <v>22.832000000000001</v>
      </c>
      <c r="K476">
        <v>0.41040509142337611</v>
      </c>
      <c r="N476">
        <v>13.515999999999998</v>
      </c>
      <c r="P476">
        <v>0.52103336693013624</v>
      </c>
      <c r="S476">
        <v>34.622500000000002</v>
      </c>
      <c r="U476">
        <v>0.79297973431591195</v>
      </c>
    </row>
    <row r="477" spans="5:21" x14ac:dyDescent="0.25">
      <c r="E477">
        <v>9.4124999999999996</v>
      </c>
      <c r="G477">
        <v>0.42729855371900821</v>
      </c>
      <c r="I477">
        <v>22.741249999999997</v>
      </c>
      <c r="K477">
        <v>0.40307101727447192</v>
      </c>
      <c r="N477">
        <v>13.475</v>
      </c>
      <c r="P477">
        <v>0.51813343235548959</v>
      </c>
      <c r="S477">
        <v>34.559250000000006</v>
      </c>
      <c r="U477">
        <v>0.79093538899124094</v>
      </c>
    </row>
    <row r="478" spans="5:21" x14ac:dyDescent="0.25">
      <c r="E478">
        <v>9.386750000000001</v>
      </c>
      <c r="G478">
        <v>0.42508178374655653</v>
      </c>
      <c r="I478">
        <v>22.741249999999997</v>
      </c>
      <c r="K478">
        <v>0.40307101727447192</v>
      </c>
      <c r="N478">
        <v>13.46875</v>
      </c>
      <c r="P478">
        <v>0.51769136915813485</v>
      </c>
      <c r="S478">
        <v>34.423999999999999</v>
      </c>
      <c r="U478">
        <v>0.78656388377129183</v>
      </c>
    </row>
    <row r="479" spans="5:21" x14ac:dyDescent="0.25">
      <c r="E479">
        <v>9.3864999999999998</v>
      </c>
      <c r="G479">
        <v>0.42506026170798894</v>
      </c>
      <c r="I479">
        <v>22.705749999999998</v>
      </c>
      <c r="K479">
        <v>0.40020204061016246</v>
      </c>
      <c r="N479">
        <v>13.452999999999999</v>
      </c>
      <c r="P479">
        <v>0.51657736990080105</v>
      </c>
      <c r="S479">
        <v>34.41375</v>
      </c>
      <c r="U479">
        <v>0.78623258670286689</v>
      </c>
    </row>
    <row r="480" spans="5:21" x14ac:dyDescent="0.25">
      <c r="E480">
        <v>9.3767499999999995</v>
      </c>
      <c r="G480">
        <v>0.42422090220385666</v>
      </c>
      <c r="I480">
        <v>22.569499999999998</v>
      </c>
      <c r="K480">
        <v>0.3891908273562984</v>
      </c>
      <c r="N480">
        <v>13.438249999999998</v>
      </c>
      <c r="P480">
        <v>0.51553410075504391</v>
      </c>
      <c r="S480">
        <v>34.133250000000004</v>
      </c>
      <c r="U480">
        <v>0.77716635961084723</v>
      </c>
    </row>
    <row r="481" spans="5:21" x14ac:dyDescent="0.25">
      <c r="E481">
        <v>9.3462500000000013</v>
      </c>
      <c r="G481">
        <v>0.42159521349862267</v>
      </c>
      <c r="I481">
        <v>22.472749999999998</v>
      </c>
      <c r="K481">
        <v>0.38137185574300414</v>
      </c>
      <c r="N481">
        <v>13.424750000000001</v>
      </c>
      <c r="P481">
        <v>0.51457924424875789</v>
      </c>
      <c r="S481">
        <v>33.795500000000004</v>
      </c>
      <c r="U481">
        <v>0.76624971718542945</v>
      </c>
    </row>
    <row r="482" spans="5:21" x14ac:dyDescent="0.25">
      <c r="E482">
        <v>9.2664999999999988</v>
      </c>
      <c r="G482">
        <v>0.41472968319559217</v>
      </c>
      <c r="I482">
        <v>22.4345</v>
      </c>
      <c r="K482">
        <v>0.37828063440751586</v>
      </c>
      <c r="N482">
        <v>13.419</v>
      </c>
      <c r="P482">
        <v>0.51417254610719154</v>
      </c>
      <c r="S482">
        <v>33.744999999999997</v>
      </c>
      <c r="U482">
        <v>0.76461747309221351</v>
      </c>
    </row>
    <row r="483" spans="5:21" x14ac:dyDescent="0.25">
      <c r="E483">
        <v>9.2567500000000003</v>
      </c>
      <c r="G483">
        <v>0.41389032369146006</v>
      </c>
      <c r="I483">
        <v>22.033000000000005</v>
      </c>
      <c r="K483">
        <v>0.34583291241539582</v>
      </c>
      <c r="N483">
        <v>13.398999999999999</v>
      </c>
      <c r="P483">
        <v>0.51275794387565643</v>
      </c>
      <c r="S483">
        <v>33.548500000000004</v>
      </c>
      <c r="U483">
        <v>0.75826626587801804</v>
      </c>
    </row>
    <row r="484" spans="5:21" x14ac:dyDescent="0.25">
      <c r="E484">
        <v>9.2442499999999992</v>
      </c>
      <c r="G484">
        <v>0.4128142217630853</v>
      </c>
      <c r="I484">
        <v>22.027000000000001</v>
      </c>
      <c r="K484">
        <v>0.3453480149510052</v>
      </c>
      <c r="N484">
        <v>13.374999999999998</v>
      </c>
      <c r="P484">
        <v>0.51106042119781436</v>
      </c>
      <c r="S484">
        <v>33.293999999999997</v>
      </c>
      <c r="U484">
        <v>0.75004040208151501</v>
      </c>
    </row>
    <row r="485" spans="5:21" x14ac:dyDescent="0.25">
      <c r="E485">
        <v>9.2412499999999991</v>
      </c>
      <c r="G485">
        <v>0.41255595730027539</v>
      </c>
      <c r="I485">
        <v>21.901499999999999</v>
      </c>
      <c r="K485">
        <v>0.33520557632084036</v>
      </c>
      <c r="N485">
        <v>13.35075</v>
      </c>
      <c r="P485">
        <v>0.50934521599207827</v>
      </c>
      <c r="S485">
        <v>33.27825</v>
      </c>
      <c r="U485">
        <v>0.74953133585442311</v>
      </c>
    </row>
    <row r="486" spans="5:21" x14ac:dyDescent="0.25">
      <c r="E486">
        <v>9.1895000000000007</v>
      </c>
      <c r="G486">
        <v>0.40810089531680444</v>
      </c>
      <c r="I486">
        <v>21.756</v>
      </c>
      <c r="K486">
        <v>0.32344681280937465</v>
      </c>
      <c r="N486">
        <v>13.312750000000001</v>
      </c>
      <c r="P486">
        <v>0.5066574717521618</v>
      </c>
      <c r="S486">
        <v>33.096249999999998</v>
      </c>
      <c r="U486">
        <v>0.7436487927858042</v>
      </c>
    </row>
    <row r="487" spans="5:21" x14ac:dyDescent="0.25">
      <c r="E487">
        <v>9.1699999999999982</v>
      </c>
      <c r="G487">
        <v>0.40642217630853977</v>
      </c>
      <c r="I487">
        <v>21.752500000000001</v>
      </c>
      <c r="K487">
        <v>0.32316395595514702</v>
      </c>
      <c r="N487">
        <v>13.273249999999999</v>
      </c>
      <c r="P487">
        <v>0.50386363234487996</v>
      </c>
      <c r="S487">
        <v>32.953749999999999</v>
      </c>
      <c r="U487">
        <v>0.73904295549306687</v>
      </c>
    </row>
    <row r="488" spans="5:21" x14ac:dyDescent="0.25">
      <c r="E488">
        <v>9.1165000000000003</v>
      </c>
      <c r="G488">
        <v>0.40181646005509641</v>
      </c>
      <c r="I488">
        <v>21.650000000000002</v>
      </c>
      <c r="K488">
        <v>0.31488029093847875</v>
      </c>
      <c r="N488">
        <v>13.2645</v>
      </c>
      <c r="P488">
        <v>0.50324474386858353</v>
      </c>
      <c r="S488">
        <v>32.856499999999997</v>
      </c>
      <c r="U488">
        <v>0.73589967355118113</v>
      </c>
    </row>
    <row r="489" spans="5:21" x14ac:dyDescent="0.25">
      <c r="E489">
        <v>9.0967500000000001</v>
      </c>
      <c r="G489">
        <v>0.40011621900826444</v>
      </c>
      <c r="I489">
        <v>21.648</v>
      </c>
      <c r="K489">
        <v>0.31471865845034847</v>
      </c>
      <c r="N489">
        <v>13.19225</v>
      </c>
      <c r="P489">
        <v>0.4981344933071632</v>
      </c>
      <c r="S489">
        <v>32.703000000000003</v>
      </c>
      <c r="U489">
        <v>0.73093829794110998</v>
      </c>
    </row>
    <row r="490" spans="5:21" x14ac:dyDescent="0.25">
      <c r="E490">
        <v>8.98475</v>
      </c>
      <c r="G490">
        <v>0.39047434573002754</v>
      </c>
      <c r="I490">
        <v>21.551749999999998</v>
      </c>
      <c r="K490">
        <v>0.30694009495908658</v>
      </c>
      <c r="N490">
        <v>13.167249999999999</v>
      </c>
      <c r="P490">
        <v>0.49636624051774442</v>
      </c>
      <c r="S490">
        <v>32.693249999999999</v>
      </c>
      <c r="U490">
        <v>0.73062316170529096</v>
      </c>
    </row>
    <row r="491" spans="5:21" x14ac:dyDescent="0.25">
      <c r="E491">
        <v>8.8212499999999991</v>
      </c>
      <c r="G491">
        <v>0.37639893250688694</v>
      </c>
      <c r="I491">
        <v>21.457500000000003</v>
      </c>
      <c r="K491">
        <v>0.29932316395595537</v>
      </c>
      <c r="N491">
        <v>13.128500000000001</v>
      </c>
      <c r="P491">
        <v>0.49362544869414543</v>
      </c>
      <c r="S491">
        <v>32.686499999999995</v>
      </c>
      <c r="U491">
        <v>0.73040499046510854</v>
      </c>
    </row>
    <row r="492" spans="5:21" x14ac:dyDescent="0.25">
      <c r="E492">
        <v>8.5760000000000005</v>
      </c>
      <c r="G492">
        <v>0.35528581267217635</v>
      </c>
      <c r="I492">
        <v>21.164999999999999</v>
      </c>
      <c r="K492">
        <v>0.27568441256692583</v>
      </c>
      <c r="N492">
        <v>13.100749999999998</v>
      </c>
      <c r="P492">
        <v>0.49166268809789038</v>
      </c>
      <c r="S492">
        <v>32.65925</v>
      </c>
      <c r="U492">
        <v>0.72952422508807646</v>
      </c>
    </row>
    <row r="493" spans="5:21" x14ac:dyDescent="0.25">
      <c r="E493">
        <v>8.4954999999999998</v>
      </c>
      <c r="G493">
        <v>0.34835571625344347</v>
      </c>
      <c r="I493">
        <v>21.129000000000001</v>
      </c>
      <c r="K493">
        <v>0.27277502778058399</v>
      </c>
      <c r="N493">
        <v>13.081</v>
      </c>
      <c r="P493">
        <v>0.49026576839424962</v>
      </c>
      <c r="S493">
        <v>32.64425</v>
      </c>
      <c r="U493">
        <v>0.72903940010989354</v>
      </c>
    </row>
    <row r="494" spans="5:21" x14ac:dyDescent="0.25">
      <c r="E494">
        <v>8.4847500000000018</v>
      </c>
      <c r="G494">
        <v>0.34743026859504145</v>
      </c>
      <c r="I494">
        <v>21.091000000000005</v>
      </c>
      <c r="K494">
        <v>0.26970401050611209</v>
      </c>
      <c r="N494">
        <v>13.05925</v>
      </c>
      <c r="P494">
        <v>0.48872738846745539</v>
      </c>
      <c r="S494">
        <v>32.612499999999997</v>
      </c>
      <c r="U494">
        <v>0.72801318723940645</v>
      </c>
    </row>
    <row r="495" spans="5:21" x14ac:dyDescent="0.25">
      <c r="E495">
        <v>8.4570000000000007</v>
      </c>
      <c r="G495">
        <v>0.3450413223140496</v>
      </c>
      <c r="I495">
        <v>21.024750000000004</v>
      </c>
      <c r="K495">
        <v>0.26434993433680204</v>
      </c>
      <c r="N495">
        <v>13.024500000000002</v>
      </c>
      <c r="P495">
        <v>0.48626951709016336</v>
      </c>
      <c r="S495">
        <v>32.356999999999999</v>
      </c>
      <c r="U495">
        <v>0.71975500177769147</v>
      </c>
    </row>
    <row r="496" spans="5:21" x14ac:dyDescent="0.25">
      <c r="E496">
        <v>8.3605</v>
      </c>
      <c r="G496">
        <v>0.33673381542699721</v>
      </c>
      <c r="I496">
        <v>20.983249999999998</v>
      </c>
      <c r="K496">
        <v>0.26099606020810162</v>
      </c>
      <c r="N496">
        <v>13.016749999999998</v>
      </c>
      <c r="P496">
        <v>0.48572135872544331</v>
      </c>
      <c r="S496">
        <v>32.101500000000001</v>
      </c>
      <c r="U496">
        <v>0.71149681631597661</v>
      </c>
    </row>
    <row r="497" spans="5:21" x14ac:dyDescent="0.25">
      <c r="E497">
        <v>8.348749999999999</v>
      </c>
      <c r="G497">
        <v>0.33572227961432494</v>
      </c>
      <c r="I497">
        <v>20.883000000000003</v>
      </c>
      <c r="K497">
        <v>0.25289423174058001</v>
      </c>
      <c r="N497">
        <v>13.011750000000001</v>
      </c>
      <c r="P497">
        <v>0.48536770816755975</v>
      </c>
      <c r="S497">
        <v>32.051249999999996</v>
      </c>
      <c r="U497">
        <v>0.70987265263906374</v>
      </c>
    </row>
    <row r="498" spans="5:21" x14ac:dyDescent="0.25">
      <c r="E498">
        <v>7.9262499999999996</v>
      </c>
      <c r="G498">
        <v>0.29935003443526165</v>
      </c>
      <c r="I498">
        <v>20.758750000000003</v>
      </c>
      <c r="K498">
        <v>0.24285281341549669</v>
      </c>
      <c r="N498">
        <v>13.009250000000002</v>
      </c>
      <c r="P498">
        <v>0.48519088288861789</v>
      </c>
      <c r="S498">
        <v>31.96125</v>
      </c>
      <c r="U498">
        <v>0.70696370276996667</v>
      </c>
    </row>
    <row r="499" spans="5:21" x14ac:dyDescent="0.25">
      <c r="E499">
        <v>7.9035000000000002</v>
      </c>
      <c r="G499">
        <v>0.29739152892561982</v>
      </c>
      <c r="I499">
        <v>20.376499999999997</v>
      </c>
      <c r="K499">
        <v>0.21196080412162813</v>
      </c>
      <c r="N499">
        <v>12.93525</v>
      </c>
      <c r="P499">
        <v>0.47995685463193821</v>
      </c>
      <c r="S499">
        <v>31.662000000000003</v>
      </c>
      <c r="U499">
        <v>0.69729144445521829</v>
      </c>
    </row>
    <row r="500" spans="5:21" x14ac:dyDescent="0.25">
      <c r="E500">
        <v>7.8620000000000001</v>
      </c>
      <c r="G500">
        <v>0.29381887052341599</v>
      </c>
      <c r="I500">
        <v>20.349250000000001</v>
      </c>
      <c r="K500">
        <v>0.20975856147085573</v>
      </c>
      <c r="N500">
        <v>12.811749999999998</v>
      </c>
      <c r="P500">
        <v>0.47122168585220936</v>
      </c>
      <c r="S500">
        <v>31.580499999999997</v>
      </c>
      <c r="U500">
        <v>0.69465722874042457</v>
      </c>
    </row>
    <row r="501" spans="5:21" x14ac:dyDescent="0.25">
      <c r="E501">
        <v>7.8560000000000008</v>
      </c>
      <c r="G501">
        <v>0.29330234159779617</v>
      </c>
      <c r="I501">
        <v>20.22925</v>
      </c>
      <c r="K501">
        <v>0.2000606121830488</v>
      </c>
      <c r="N501">
        <v>12.81025</v>
      </c>
      <c r="P501">
        <v>0.47111559068484432</v>
      </c>
      <c r="S501">
        <v>31.310250000000003</v>
      </c>
      <c r="U501">
        <v>0.68592229871682997</v>
      </c>
    </row>
    <row r="502" spans="5:21" x14ac:dyDescent="0.25">
      <c r="E502">
        <v>7.8445</v>
      </c>
      <c r="G502">
        <v>0.29231232782369143</v>
      </c>
      <c r="I502">
        <v>20.228000000000002</v>
      </c>
      <c r="K502">
        <v>0.19995959187796755</v>
      </c>
      <c r="N502">
        <v>12.781499999999998</v>
      </c>
      <c r="P502">
        <v>0.46908209997701261</v>
      </c>
      <c r="S502">
        <v>30.980249999999998</v>
      </c>
      <c r="U502">
        <v>0.67525614919680643</v>
      </c>
    </row>
    <row r="503" spans="5:21" x14ac:dyDescent="0.25">
      <c r="E503">
        <v>7.7292500000000013</v>
      </c>
      <c r="G503">
        <v>0.2823906680440772</v>
      </c>
      <c r="I503">
        <v>20.215500000000002</v>
      </c>
      <c r="K503">
        <v>0.19894938882715441</v>
      </c>
      <c r="N503">
        <v>12.686500000000001</v>
      </c>
      <c r="P503">
        <v>0.46236273937722144</v>
      </c>
      <c r="S503">
        <v>29.326749999999997</v>
      </c>
      <c r="U503">
        <v>0.62181227576844744</v>
      </c>
    </row>
    <row r="504" spans="5:21" x14ac:dyDescent="0.25">
      <c r="E504">
        <v>7.6172500000000003</v>
      </c>
      <c r="G504">
        <v>0.27274879476584024</v>
      </c>
      <c r="I504">
        <v>20.159500000000001</v>
      </c>
      <c r="K504">
        <v>0.19442367915951114</v>
      </c>
      <c r="N504">
        <v>12.681249999999999</v>
      </c>
      <c r="P504">
        <v>0.46199140629144336</v>
      </c>
      <c r="S504">
        <v>29.24925</v>
      </c>
      <c r="U504">
        <v>0.61930734671450272</v>
      </c>
    </row>
    <row r="505" spans="5:21" x14ac:dyDescent="0.25">
      <c r="E505">
        <v>7.5109999999999992</v>
      </c>
      <c r="G505">
        <v>0.26360192837465557</v>
      </c>
      <c r="I505">
        <v>20.118749999999999</v>
      </c>
      <c r="K505">
        <v>0.19113041721385984</v>
      </c>
      <c r="N505">
        <v>12.609499999999999</v>
      </c>
      <c r="P505">
        <v>0.45691652078581152</v>
      </c>
      <c r="S505">
        <v>29.209500000000002</v>
      </c>
      <c r="U505">
        <v>0.61802256052231808</v>
      </c>
    </row>
    <row r="506" spans="5:21" x14ac:dyDescent="0.25">
      <c r="E506">
        <v>7.4845000000000006</v>
      </c>
      <c r="G506">
        <v>0.2613205922865014</v>
      </c>
      <c r="I506">
        <v>19.723500000000001</v>
      </c>
      <c r="K506">
        <v>0.15918779674714625</v>
      </c>
      <c r="N506">
        <v>12.299749999999996</v>
      </c>
      <c r="P506">
        <v>0.43500786872491265</v>
      </c>
      <c r="S506">
        <v>27.579749999999997</v>
      </c>
      <c r="U506">
        <v>0.56534632664274853</v>
      </c>
    </row>
    <row r="507" spans="5:21" x14ac:dyDescent="0.25">
      <c r="E507">
        <v>7.4499999999999984</v>
      </c>
      <c r="G507">
        <v>0.25835055096418719</v>
      </c>
      <c r="I507">
        <v>19.676250000000003</v>
      </c>
      <c r="K507">
        <v>0.15536922921507246</v>
      </c>
      <c r="N507">
        <v>11.9785</v>
      </c>
      <c r="P507">
        <v>0.41228582038088174</v>
      </c>
      <c r="S507">
        <v>27.410499999999999</v>
      </c>
      <c r="U507">
        <v>0.55987588480558514</v>
      </c>
    </row>
    <row r="508" spans="5:21" x14ac:dyDescent="0.25">
      <c r="E508">
        <v>7.3209999999999997</v>
      </c>
      <c r="G508">
        <v>0.24724517906336085</v>
      </c>
      <c r="I508">
        <v>19.578999999999994</v>
      </c>
      <c r="K508">
        <v>0.14750984947974488</v>
      </c>
      <c r="N508">
        <v>11.91525</v>
      </c>
      <c r="P508">
        <v>0.40781214082365219</v>
      </c>
      <c r="S508">
        <v>27.2545</v>
      </c>
      <c r="U508">
        <v>0.55483370503248319</v>
      </c>
    </row>
    <row r="509" spans="5:21" x14ac:dyDescent="0.25">
      <c r="E509">
        <v>6.9997500000000015</v>
      </c>
      <c r="G509">
        <v>0.21958935950413233</v>
      </c>
      <c r="I509">
        <v>19.27525</v>
      </c>
      <c r="K509">
        <v>0.1229619153449843</v>
      </c>
      <c r="N509">
        <v>11.555250000000001</v>
      </c>
      <c r="P509">
        <v>0.38234930065602191</v>
      </c>
      <c r="S509">
        <v>27.047250000000002</v>
      </c>
      <c r="U509">
        <v>0.54813503991725654</v>
      </c>
    </row>
    <row r="510" spans="5:21" x14ac:dyDescent="0.25">
      <c r="E510">
        <v>6.6304999999999987</v>
      </c>
      <c r="G510">
        <v>0.18780130853994478</v>
      </c>
      <c r="I510">
        <v>19.126500000000004</v>
      </c>
      <c r="K510">
        <v>0.11094049904030737</v>
      </c>
      <c r="N510">
        <v>11.144749999999998</v>
      </c>
      <c r="P510">
        <v>0.3533145898537654</v>
      </c>
      <c r="S510">
        <v>26.572499999999998</v>
      </c>
      <c r="U510">
        <v>0.53279032935776838</v>
      </c>
    </row>
    <row r="511" spans="5:21" x14ac:dyDescent="0.25">
      <c r="E511">
        <v>6.3645000000000014</v>
      </c>
      <c r="G511">
        <v>0.16490185950413233</v>
      </c>
      <c r="I511">
        <v>18.832249999999998</v>
      </c>
      <c r="K511">
        <v>8.716031922416391E-2</v>
      </c>
      <c r="N511">
        <v>10.924500000000002</v>
      </c>
      <c r="P511">
        <v>0.33773628277898626</v>
      </c>
      <c r="S511">
        <v>25.766000000000002</v>
      </c>
      <c r="U511">
        <v>0.50672290636413586</v>
      </c>
    </row>
    <row r="512" spans="5:21" x14ac:dyDescent="0.25">
      <c r="E512">
        <v>6.1842500000000005</v>
      </c>
      <c r="G512">
        <v>0.14938446969696972</v>
      </c>
      <c r="I512">
        <v>18.510999999999999</v>
      </c>
      <c r="K512">
        <v>6.1198100818264392E-2</v>
      </c>
      <c r="N512">
        <v>10.753749999999998</v>
      </c>
      <c r="P512">
        <v>0.32565911622725574</v>
      </c>
      <c r="S512">
        <v>23.296499999999998</v>
      </c>
      <c r="U512">
        <v>0.42690455412262829</v>
      </c>
    </row>
    <row r="513" spans="5:21" x14ac:dyDescent="0.25">
      <c r="E513">
        <v>6.0292499999999993</v>
      </c>
      <c r="G513">
        <v>0.1360408057851239</v>
      </c>
      <c r="I513">
        <v>18.328500000000002</v>
      </c>
      <c r="K513">
        <v>4.6449136276391682E-2</v>
      </c>
      <c r="N513">
        <v>10.696</v>
      </c>
      <c r="P513">
        <v>0.32157445228369852</v>
      </c>
      <c r="S513">
        <v>19.540999999999997</v>
      </c>
      <c r="U513">
        <v>0.30552054041824223</v>
      </c>
    </row>
    <row r="514" spans="5:21" x14ac:dyDescent="0.25">
      <c r="E514">
        <v>5.5994999999999999</v>
      </c>
      <c r="G514">
        <v>9.9044421487603299E-2</v>
      </c>
      <c r="I514">
        <v>18.082249999999998</v>
      </c>
      <c r="K514">
        <v>2.6548136175371106E-2</v>
      </c>
      <c r="N514">
        <v>10.3995</v>
      </c>
      <c r="P514">
        <v>0.30060297420119181</v>
      </c>
      <c r="S514">
        <v>19.369</v>
      </c>
      <c r="U514">
        <v>0.29996121400174536</v>
      </c>
    </row>
    <row r="515" spans="5:21" x14ac:dyDescent="0.25">
      <c r="E515">
        <v>5.5589999999999993</v>
      </c>
      <c r="G515">
        <v>9.5557851239669367E-2</v>
      </c>
      <c r="I515">
        <v>17.893749999999997</v>
      </c>
      <c r="K515">
        <v>1.1314274169107748E-2</v>
      </c>
      <c r="N515">
        <v>9.9740000000000002</v>
      </c>
      <c r="P515">
        <v>0.27050731172528431</v>
      </c>
      <c r="S515">
        <v>18.75</v>
      </c>
      <c r="U515">
        <v>0.27995410323539865</v>
      </c>
    </row>
    <row r="516" spans="5:21" x14ac:dyDescent="0.25">
      <c r="E516">
        <v>5.4320000000000004</v>
      </c>
      <c r="G516">
        <v>8.462465564738296E-2</v>
      </c>
      <c r="I516">
        <v>17.876999999999999</v>
      </c>
      <c r="K516">
        <v>9.9606020810181824E-3</v>
      </c>
      <c r="N516">
        <v>9.2587500000000009</v>
      </c>
      <c r="P516">
        <v>0.21991759942001318</v>
      </c>
      <c r="S516">
        <v>16.7685</v>
      </c>
      <c r="U516">
        <v>0.21590872361744073</v>
      </c>
    </row>
    <row r="517" spans="5:21" x14ac:dyDescent="0.25">
      <c r="E517">
        <v>4.8392499999999998</v>
      </c>
      <c r="G517">
        <v>3.3595902203856741E-2</v>
      </c>
      <c r="I517">
        <v>17.824749999999998</v>
      </c>
      <c r="K517">
        <v>5.7379533286188869E-3</v>
      </c>
      <c r="N517">
        <v>9.0460000000000012</v>
      </c>
      <c r="P517">
        <v>0.2048697681820594</v>
      </c>
      <c r="S517">
        <v>12.656000000000001</v>
      </c>
      <c r="U517">
        <v>8.2985875432302292E-2</v>
      </c>
    </row>
    <row r="518" spans="5:21" x14ac:dyDescent="0.25">
      <c r="E518">
        <v>4.4490000000000007</v>
      </c>
      <c r="G518">
        <v>7.6461640814404716E-17</v>
      </c>
      <c r="I518">
        <v>17.75375</v>
      </c>
      <c r="K518">
        <v>0</v>
      </c>
      <c r="N518">
        <v>6.8777499999999998</v>
      </c>
      <c r="P518">
        <v>5.150920375576893E-2</v>
      </c>
      <c r="S518">
        <v>12.5585</v>
      </c>
      <c r="U518">
        <v>7.9834513074113586E-2</v>
      </c>
    </row>
    <row r="519" spans="5:21" x14ac:dyDescent="0.25">
      <c r="N519">
        <v>6.1494999999999997</v>
      </c>
      <c r="P519">
        <v>6.2820958725452254E-17</v>
      </c>
      <c r="S519">
        <v>10.0885</v>
      </c>
      <c r="U519">
        <v>0</v>
      </c>
    </row>
  </sheetData>
  <sortState ref="U395:U519">
    <sortCondition descending="1" ref="U3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Wynn Galleta</dc:creator>
  <cp:lastModifiedBy>SLY One</cp:lastModifiedBy>
  <cp:lastPrinted>2018-08-12T08:49:30Z</cp:lastPrinted>
  <dcterms:created xsi:type="dcterms:W3CDTF">2018-08-02T09:45:20Z</dcterms:created>
  <dcterms:modified xsi:type="dcterms:W3CDTF">2018-08-28T02:52:58Z</dcterms:modified>
</cp:coreProperties>
</file>