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filterPrivacy="1" codeName="ThisWorkbook"/>
  <xr:revisionPtr revIDLastSave="501" documentId="13_ncr:1_{9B371492-A4D6-43E9-9187-2172A4964CF7}" xr6:coauthVersionLast="47" xr6:coauthVersionMax="47" xr10:uidLastSave="{6EBF2DAE-8F5A-4D22-AA26-6B7A91F14180}"/>
  <bookViews>
    <workbookView xWindow="-40" yWindow="-21710" windowWidth="38620" windowHeight="21220" xr2:uid="{00000000-000D-0000-FFFF-FFFF00000000}"/>
  </bookViews>
  <sheets>
    <sheet name="ProjectSchedule" sheetId="11" r:id="rId1"/>
    <sheet name="About" sheetId="12" r:id="rId2"/>
  </sheets>
  <definedNames>
    <definedName name="Display_Week">ProjectSchedule!$E$3</definedName>
    <definedName name="_xlnm.Print_Titles" localSheetId="0">ProjectSchedule!$3:$5</definedName>
    <definedName name="Project_Start">ProjectSchedule!$E$2</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11" l="1"/>
  <c r="F10" i="11"/>
  <c r="E21" i="11"/>
  <c r="F21" i="11" s="1"/>
  <c r="E19" i="11"/>
  <c r="F19" i="11" s="1"/>
  <c r="H38" i="11"/>
  <c r="H37" i="11"/>
  <c r="H36" i="11"/>
  <c r="H35" i="11"/>
  <c r="H34" i="11"/>
  <c r="H33" i="11"/>
  <c r="H32" i="11"/>
  <c r="H31" i="11"/>
  <c r="H6" i="11"/>
  <c r="E8" i="11" l="1"/>
  <c r="E22" i="11" l="1"/>
  <c r="F8" i="11"/>
  <c r="E9" i="11" s="1"/>
  <c r="E15" i="11" s="1"/>
  <c r="I4" i="11"/>
  <c r="H30" i="11"/>
  <c r="H29" i="11"/>
  <c r="H28" i="11"/>
  <c r="H27" i="11"/>
  <c r="H21" i="11"/>
  <c r="H7" i="11"/>
  <c r="E23" i="11" l="1"/>
  <c r="E24" i="11" s="1"/>
  <c r="F24" i="11" s="1"/>
  <c r="F22" i="11"/>
  <c r="F9" i="11"/>
  <c r="E12" i="11"/>
  <c r="H8" i="11"/>
  <c r="I5" i="11"/>
  <c r="F23" i="11" l="1"/>
  <c r="H22" i="11"/>
  <c r="E14" i="11"/>
  <c r="F12" i="11"/>
  <c r="H26" i="11"/>
  <c r="H9" i="11"/>
  <c r="H23" i="11"/>
  <c r="J4" i="11"/>
  <c r="K4" i="11" s="1"/>
  <c r="L4" i="11" s="1"/>
  <c r="M4" i="11" s="1"/>
  <c r="N4" i="11" s="1"/>
  <c r="O4" i="11" s="1"/>
  <c r="P4" i="11" s="1"/>
  <c r="I3" i="11"/>
  <c r="F15" i="11" l="1"/>
  <c r="F14" i="11"/>
  <c r="H14" i="11" s="1"/>
  <c r="H13" i="11"/>
  <c r="H25" i="11"/>
  <c r="H15" i="11"/>
  <c r="P3" i="11"/>
  <c r="Q4" i="11"/>
  <c r="R4" i="11" s="1"/>
  <c r="S4" i="11" s="1"/>
  <c r="T4" i="11" s="1"/>
  <c r="U4" i="11" s="1"/>
  <c r="V4" i="11" s="1"/>
  <c r="W4" i="11" s="1"/>
  <c r="J5" i="11"/>
  <c r="H12" i="11" l="1"/>
  <c r="H24" i="11"/>
  <c r="W3" i="11"/>
  <c r="X4" i="11"/>
  <c r="Y4" i="11" s="1"/>
  <c r="Z4" i="11" s="1"/>
  <c r="AA4" i="11" s="1"/>
  <c r="AB4" i="11" s="1"/>
  <c r="AC4" i="11" s="1"/>
  <c r="AD4" i="11" s="1"/>
  <c r="K5" i="11"/>
  <c r="H19" i="11" l="1"/>
  <c r="H20" i="11"/>
  <c r="AE4" i="11"/>
  <c r="AF4" i="11" s="1"/>
  <c r="AG4" i="11" s="1"/>
  <c r="AH4" i="11" s="1"/>
  <c r="AI4" i="11" s="1"/>
  <c r="AJ4" i="11" s="1"/>
  <c r="AD3" i="11"/>
  <c r="L5" i="11"/>
  <c r="AK4" i="11" l="1"/>
  <c r="AL4" i="11" s="1"/>
  <c r="AM4" i="11" s="1"/>
  <c r="AN4" i="11" s="1"/>
  <c r="AO4" i="11" s="1"/>
  <c r="AP4" i="11" s="1"/>
  <c r="AQ4" i="11" s="1"/>
  <c r="M5" i="11"/>
  <c r="AR4" i="11" l="1"/>
  <c r="AS4" i="11" s="1"/>
  <c r="AK3" i="11"/>
  <c r="N5" i="11"/>
  <c r="AT4" i="11" l="1"/>
  <c r="AS5" i="11"/>
  <c r="AR3" i="11"/>
  <c r="O5" i="11"/>
  <c r="AU4" i="11" l="1"/>
  <c r="AT5" i="11"/>
  <c r="AV4" i="11" l="1"/>
  <c r="AU5" i="11"/>
  <c r="P5" i="11"/>
  <c r="Q5" i="11"/>
  <c r="AW4" i="11" l="1"/>
  <c r="AV5" i="11"/>
  <c r="R5" i="11"/>
  <c r="AX4" i="11" l="1"/>
  <c r="AY4" i="11" s="1"/>
  <c r="AW5" i="11"/>
  <c r="S5" i="11"/>
  <c r="AY5" i="11" l="1"/>
  <c r="AZ4" i="11"/>
  <c r="AY3" i="11"/>
  <c r="AX5" i="11"/>
  <c r="T5" i="11"/>
  <c r="BA4" i="11" l="1"/>
  <c r="AZ5" i="11"/>
  <c r="U5" i="11"/>
  <c r="BA5" i="11" l="1"/>
  <c r="BB4" i="11"/>
  <c r="V5" i="11"/>
  <c r="BB5" i="11" l="1"/>
  <c r="BC4" i="11"/>
  <c r="W5" i="11"/>
  <c r="BC5" i="11" l="1"/>
  <c r="BD4" i="11"/>
  <c r="X5" i="11"/>
  <c r="BE4" i="11" l="1"/>
  <c r="BD5" i="11"/>
  <c r="Y5" i="11"/>
  <c r="BE5" i="11" l="1"/>
  <c r="BF4" i="11"/>
  <c r="Z5" i="11"/>
  <c r="BF5" i="11" l="1"/>
  <c r="BG4" i="11"/>
  <c r="BF3" i="11"/>
  <c r="AA5" i="11"/>
  <c r="BG5" i="11" l="1"/>
  <c r="BH4" i="11"/>
  <c r="AB5" i="11"/>
  <c r="BI4" i="11" l="1"/>
  <c r="BH5" i="11"/>
  <c r="AC5" i="11"/>
  <c r="BJ4" i="11" l="1"/>
  <c r="BI5" i="11"/>
  <c r="AD5" i="11"/>
  <c r="BK4" i="11" l="1"/>
  <c r="BJ5" i="11"/>
  <c r="AE5" i="11"/>
  <c r="BL4" i="11" l="1"/>
  <c r="BM4" i="11" s="1"/>
  <c r="BK5" i="11"/>
  <c r="AF5" i="11"/>
  <c r="BM5" i="11" l="1"/>
  <c r="BN4" i="11"/>
  <c r="BM3" i="11"/>
  <c r="BL5" i="11"/>
  <c r="AG5" i="11"/>
  <c r="BN5" i="11" l="1"/>
  <c r="BO4" i="11"/>
  <c r="BP4" i="11" s="1"/>
  <c r="AH5" i="11"/>
  <c r="BO5" i="11" l="1"/>
  <c r="BQ4" i="11"/>
  <c r="BR4" i="11" s="1"/>
  <c r="BS4" i="11" s="1"/>
  <c r="AI5" i="11"/>
  <c r="BP5" i="11" l="1"/>
  <c r="AJ5" i="11"/>
  <c r="BQ5" i="11" l="1"/>
  <c r="AK5" i="11"/>
  <c r="AL5" i="11" l="1"/>
  <c r="AM5" i="11" l="1"/>
  <c r="AN5" i="11" l="1"/>
  <c r="AO5" i="11" l="1"/>
  <c r="AP5" i="11" l="1"/>
  <c r="AQ5" i="11" l="1"/>
  <c r="AR5" i="11" l="1"/>
  <c r="E11" i="11"/>
  <c r="H10" i="11"/>
  <c r="F11" i="11" l="1"/>
  <c r="H11" i="11" s="1"/>
</calcChain>
</file>

<file path=xl/sharedStrings.xml><?xml version="1.0" encoding="utf-8"?>
<sst xmlns="http://schemas.openxmlformats.org/spreadsheetml/2006/main" count="85" uniqueCount="74">
  <si>
    <t>Enter Company Name in cell B2.</t>
  </si>
  <si>
    <t>Daza, Ronnie M.</t>
  </si>
  <si>
    <t>DnD Enterprise</t>
  </si>
  <si>
    <t>Enter the name of the Project Lead in cell B3. Enter the Project Start date in cell E3. Project Start: label is in cell C3.</t>
  </si>
  <si>
    <t>Domer, Jezell C.</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</si>
  <si>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</si>
  <si>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</si>
  <si>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</si>
  <si>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</si>
  <si>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</si>
  <si>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</si>
  <si>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</si>
  <si>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</si>
  <si>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</si>
  <si>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</si>
  <si>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</si>
  <si>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</si>
  <si>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</si>
  <si>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</si>
  <si>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Tools</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</si>
  <si>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</si>
  <si>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Tool 1: Project Proposal</t>
  </si>
  <si>
    <t>All Members</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</si>
  <si>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</si>
  <si>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Research</t>
  </si>
  <si>
    <t>Tool 2: Gantt Chart</t>
  </si>
  <si>
    <t>Jezell Domer</t>
  </si>
  <si>
    <t>Tool 3: Initial Project Charter</t>
  </si>
  <si>
    <t>Tool 4: Flow Chart</t>
  </si>
  <si>
    <t>Ronnie Daza</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</si>
  <si>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</si>
  <si>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xml:space="preserve">   Tool 5: UI Layout Design / Project Prototype</t>
  </si>
  <si>
    <t>Tool 6: UML</t>
  </si>
  <si>
    <t>Tool 7: Work Breakdown Structure</t>
  </si>
  <si>
    <t>Tool 8: Test Cases</t>
  </si>
  <si>
    <t>Tool 9: Mind Map</t>
  </si>
  <si>
    <t>Tool 10: Src code</t>
  </si>
  <si>
    <t>Trello</t>
  </si>
  <si>
    <t xml:space="preserve"> </t>
  </si>
  <si>
    <t>Sample phase title block</t>
  </si>
  <si>
    <t>User Profile</t>
  </si>
  <si>
    <t>User Log-In</t>
  </si>
  <si>
    <t>User Profile Edit</t>
  </si>
  <si>
    <t>User Profile Delete</t>
  </si>
  <si>
    <t>Skip Profile Creation</t>
  </si>
  <si>
    <t>App Menu / Features</t>
  </si>
  <si>
    <t>BMI Button</t>
  </si>
  <si>
    <t>Diet Plan</t>
  </si>
  <si>
    <t>Workout Plan</t>
  </si>
  <si>
    <t>Journal</t>
  </si>
  <si>
    <t>Exit / Quit</t>
  </si>
  <si>
    <t>Monetization</t>
  </si>
  <si>
    <t>Partnerships</t>
  </si>
  <si>
    <t>In-App Advertising</t>
  </si>
  <si>
    <t>Testing</t>
  </si>
  <si>
    <t>Testing User Log-in</t>
  </si>
  <si>
    <t>Testing Functions</t>
  </si>
  <si>
    <t>Debug</t>
  </si>
  <si>
    <t>App Release / Playstore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</si>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</sst>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name val="Arial"/>
      <family val="2"/>
    </font>
    <font>
      <sz val="11"/>
      <color rgb="FF000000"/>
      <name val="Calibri"/>
    </font>
    <font>
      <sz val="14"/>
      <color rgb="FF000000"/>
      <name val="Calibri"/>
    </font>
    <font>
      <sz val="20"/>
      <color rgb="FF000000"/>
      <name val="Calibri"/>
    </font>
    <font>
      <b/>
      <sz val="11"/>
      <color rgb="FF000000"/>
      <name val="Calibri"/>
    </font>
  </fonts>
  <fills count="21">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D9E1F2"/>
        <bgColor indexed="64"/>
      </patternFill>
    </fill>
    <fill>
      <patternFill patternType="solid">
        <fgColor rgb="FFD6DCE4"/>
        <bgColor indexed="64"/>
      </patternFill>
    </fill>
    <fill>
      <patternFill patternType="solid">
        <fgColor rgb="FFFFF2CC"/>
        <bgColor indexed="64"/>
      </patternFill>
    </fill>
    <fill>
      <patternFill patternType="solid">
        <fgColor rgb="FFFFD1F4"/>
        <bgColor indexed="64"/>
      </patternFill>
    </fill>
    <fill>
      <patternFill patternType="solid">
        <fgColor rgb="FFFCE4D6"/>
        <bgColor indexed="64"/>
      </patternFill>
    </fill>
    <fill>
      <patternFill patternType="solid">
        <fgColor rgb="FFFFFFFF"/>
        <bgColor indexed="64"/>
      </patternFill>
    </fill>
    <fill>
      <patternFill patternType="solid">
        <fgColor rgb="FFF8CBAD"/>
        <bgColor indexed="64"/>
      </patternFill>
    </fill>
    <fill>
      <patternFill patternType="solid">
        <fgColor rgb="FFECD5F5"/>
        <bgColor indexed="64"/>
      </patternFill>
    </fill>
    <fill>
      <patternFill patternType="solid">
        <fgColor rgb="FFE4B7F7"/>
        <bgColor indexed="64"/>
      </patternFill>
    </fill>
    <fill>
      <patternFill patternType="solid">
        <fgColor rgb="FFFBFCC2"/>
        <bgColor indexed="6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7"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109">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3" xfId="0" applyBorder="1" applyAlignment="1">
      <alignment horizontal="center" vertical="center"/>
    </xf>
    <xf numFmtId="0" fontId="5" fillId="10" borderId="1" xfId="0" applyFont="1" applyFill="1" applyBorder="1" applyAlignment="1">
      <alignment horizontal="left" vertical="center" indent="1"/>
    </xf>
    <xf numFmtId="0" fontId="5" fillId="10" borderId="1" xfId="0" applyFont="1" applyFill="1" applyBorder="1" applyAlignment="1">
      <alignment horizontal="center" vertical="center" wrapText="1"/>
    </xf>
    <xf numFmtId="167" fontId="8" fillId="5" borderId="0" xfId="0" applyNumberFormat="1" applyFont="1" applyFill="1" applyAlignment="1">
      <alignment horizontal="center" vertical="center"/>
    </xf>
    <xf numFmtId="167" fontId="8" fillId="5" borderId="6" xfId="0" applyNumberFormat="1" applyFont="1" applyFill="1" applyBorder="1" applyAlignment="1">
      <alignment horizontal="center" vertical="center"/>
    </xf>
    <xf numFmtId="167" fontId="8" fillId="5" borderId="7" xfId="0" applyNumberFormat="1" applyFont="1" applyFill="1" applyBorder="1" applyAlignment="1">
      <alignment horizontal="center" vertical="center"/>
    </xf>
    <xf numFmtId="0" fontId="9" fillId="9" borderId="8" xfId="0" applyFont="1" applyFill="1" applyBorder="1" applyAlignment="1">
      <alignment horizontal="center" vertical="center" shrinkToFit="1"/>
    </xf>
    <xf numFmtId="0" fontId="3" fillId="0" borderId="2" xfId="0" applyFont="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3" fillId="6" borderId="2" xfId="0" applyNumberFormat="1" applyFont="1" applyFill="1" applyBorder="1" applyAlignment="1">
      <alignment horizontal="center" vertical="center"/>
    </xf>
    <xf numFmtId="9" fontId="3" fillId="2"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3" fillId="4" borderId="2" xfId="0" applyNumberFormat="1" applyFont="1" applyFill="1" applyBorder="1" applyAlignment="1">
      <alignment horizontal="center" vertical="center"/>
    </xf>
    <xf numFmtId="9" fontId="3" fillId="8" borderId="2" xfId="2" applyFont="1" applyFill="1" applyBorder="1" applyAlignment="1">
      <alignment horizontal="center" vertical="center"/>
    </xf>
    <xf numFmtId="0" fontId="4" fillId="3" borderId="2" xfId="0" applyFont="1" applyFill="1" applyBorder="1" applyAlignment="1">
      <alignment horizontal="left" vertical="center" indent="1"/>
    </xf>
    <xf numFmtId="9" fontId="3"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3" fillId="3" borderId="2" xfId="0" applyNumberFormat="1" applyFont="1" applyFill="1" applyBorder="1" applyAlignment="1">
      <alignment horizontal="center" vertical="center"/>
    </xf>
    <xf numFmtId="9" fontId="3" fillId="7"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1" fillId="0" borderId="0" xfId="0" applyFont="1" applyAlignment="1">
      <alignment horizontal="left" vertical="top"/>
    </xf>
    <xf numFmtId="0" fontId="13"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7" fillId="0" borderId="0" xfId="3"/>
    <xf numFmtId="0" fontId="17" fillId="0" borderId="0" xfId="3" applyAlignment="1">
      <alignment wrapText="1"/>
    </xf>
    <xf numFmtId="0" fontId="0" fillId="0" borderId="0" xfId="0" applyAlignment="1">
      <alignment wrapText="1"/>
    </xf>
    <xf numFmtId="164" fontId="6" fillId="2" borderId="2" xfId="10" applyFill="1">
      <alignment horizontal="center" vertical="center"/>
    </xf>
    <xf numFmtId="164" fontId="6" fillId="8" borderId="2" xfId="10" applyFill="1">
      <alignment horizontal="center" vertical="center"/>
    </xf>
    <xf numFmtId="164" fontId="6" fillId="7" borderId="2" xfId="10" applyFill="1">
      <alignment horizontal="center" vertical="center"/>
    </xf>
    <xf numFmtId="0" fontId="6" fillId="6" borderId="2" xfId="11" applyFill="1">
      <alignment horizontal="center" vertical="center"/>
    </xf>
    <xf numFmtId="0" fontId="6" fillId="2" borderId="2" xfId="11" applyFill="1">
      <alignment horizontal="center" vertical="center"/>
    </xf>
    <xf numFmtId="0" fontId="6" fillId="4" borderId="2" xfId="11" applyFill="1">
      <alignment horizontal="center" vertical="center"/>
    </xf>
    <xf numFmtId="0" fontId="6" fillId="8" borderId="2" xfId="11" applyFill="1">
      <alignment horizontal="center" vertical="center"/>
    </xf>
    <xf numFmtId="0" fontId="6" fillId="3" borderId="2" xfId="11" applyFill="1">
      <alignment horizontal="center" vertical="center"/>
    </xf>
    <xf numFmtId="0" fontId="6" fillId="7" borderId="2" xfId="11" applyFill="1">
      <alignment horizontal="center" vertical="center"/>
    </xf>
    <xf numFmtId="0" fontId="6" fillId="2" borderId="2" xfId="12" applyFill="1">
      <alignment horizontal="left" vertical="center" indent="2"/>
    </xf>
    <xf numFmtId="0" fontId="6" fillId="8" borderId="2" xfId="12" applyFill="1">
      <alignment horizontal="left" vertical="center" indent="2"/>
    </xf>
    <xf numFmtId="0" fontId="6" fillId="7" borderId="2" xfId="12" applyFill="1">
      <alignment horizontal="left" vertical="center" indent="2"/>
    </xf>
    <xf numFmtId="0" fontId="0" fillId="0" borderId="10" xfId="0" applyBorder="1"/>
    <xf numFmtId="0" fontId="18" fillId="0" borderId="0" xfId="1" applyFont="1" applyProtection="1">
      <alignment vertical="top"/>
    </xf>
    <xf numFmtId="0" fontId="3" fillId="0" borderId="0" xfId="0" applyFont="1" applyAlignment="1">
      <alignment vertical="top"/>
    </xf>
    <xf numFmtId="0" fontId="6" fillId="11" borderId="2" xfId="11" applyFill="1">
      <alignment horizontal="center" vertical="center"/>
    </xf>
    <xf numFmtId="9" fontId="3" fillId="11" borderId="2" xfId="2" applyFont="1" applyFill="1" applyBorder="1" applyAlignment="1">
      <alignment horizontal="center" vertical="center"/>
    </xf>
    <xf numFmtId="164" fontId="0" fillId="11" borderId="2" xfId="0" applyNumberFormat="1" applyFill="1" applyBorder="1" applyAlignment="1">
      <alignment horizontal="center" vertical="center"/>
    </xf>
    <xf numFmtId="164" fontId="3" fillId="11" borderId="2" xfId="0" applyNumberFormat="1" applyFont="1" applyFill="1" applyBorder="1" applyAlignment="1">
      <alignment horizontal="center" vertical="center"/>
    </xf>
    <xf numFmtId="0" fontId="19" fillId="11" borderId="2" xfId="0" applyFont="1" applyFill="1" applyBorder="1" applyAlignment="1">
      <alignment horizontal="left" vertical="center" indent="1"/>
    </xf>
    <xf numFmtId="0" fontId="6" fillId="11" borderId="2" xfId="12" applyFill="1">
      <alignment horizontal="left" vertical="center" indent="2"/>
    </xf>
    <xf numFmtId="164" fontId="6" fillId="11" borderId="2" xfId="10" applyFill="1">
      <alignment horizontal="center" vertical="center"/>
    </xf>
    <xf numFmtId="0" fontId="0" fillId="12" borderId="2" xfId="12" applyFont="1" applyFill="1">
      <alignment horizontal="left" vertical="center" indent="2"/>
    </xf>
    <xf numFmtId="0" fontId="6" fillId="12" borderId="2" xfId="11" applyFill="1">
      <alignment horizontal="center" vertical="center"/>
    </xf>
    <xf numFmtId="0" fontId="6" fillId="12" borderId="2" xfId="12" applyFill="1">
      <alignment horizontal="left" vertical="center" indent="2"/>
    </xf>
    <xf numFmtId="9" fontId="3" fillId="12" borderId="2" xfId="2" applyFont="1" applyFill="1" applyBorder="1" applyAlignment="1">
      <alignment horizontal="center" vertical="center"/>
    </xf>
    <xf numFmtId="164" fontId="6" fillId="12" borderId="2" xfId="10" applyFill="1">
      <alignment horizontal="center" vertical="center"/>
    </xf>
    <xf numFmtId="0" fontId="20" fillId="0" borderId="0" xfId="0" applyFont="1"/>
    <xf numFmtId="0" fontId="21" fillId="0" borderId="0" xfId="0" applyFont="1"/>
    <xf numFmtId="0" fontId="7" fillId="13" borderId="0" xfId="7" applyFill="1">
      <alignment vertical="top"/>
    </xf>
    <xf numFmtId="0" fontId="7" fillId="14" borderId="0" xfId="6" applyFill="1"/>
    <xf numFmtId="0" fontId="6" fillId="15" borderId="2" xfId="11" applyFill="1">
      <alignment horizontal="center" vertical="center"/>
    </xf>
    <xf numFmtId="9" fontId="3" fillId="15" borderId="2" xfId="2" applyFont="1" applyFill="1" applyBorder="1" applyAlignment="1">
      <alignment horizontal="center" vertical="center"/>
    </xf>
    <xf numFmtId="0" fontId="6" fillId="15" borderId="2" xfId="12" applyFill="1">
      <alignment horizontal="left" vertical="center" indent="2"/>
    </xf>
    <xf numFmtId="164" fontId="6" fillId="15" borderId="2" xfId="10" applyFill="1">
      <alignment horizontal="center" vertical="center"/>
    </xf>
    <xf numFmtId="0" fontId="17" fillId="16" borderId="0" xfId="3" applyFill="1"/>
    <xf numFmtId="0" fontId="4" fillId="17" borderId="2" xfId="0" applyFont="1" applyFill="1" applyBorder="1" applyAlignment="1">
      <alignment horizontal="left" vertical="center" indent="1"/>
    </xf>
    <xf numFmtId="0" fontId="6" fillId="17" borderId="2" xfId="11" applyFill="1">
      <alignment horizontal="center" vertical="center"/>
    </xf>
    <xf numFmtId="9" fontId="3" fillId="17" borderId="2" xfId="2" applyFont="1" applyFill="1" applyBorder="1" applyAlignment="1">
      <alignment horizontal="center" vertical="center"/>
    </xf>
    <xf numFmtId="164" fontId="0" fillId="17" borderId="2" xfId="0" applyNumberFormat="1" applyFill="1" applyBorder="1" applyAlignment="1">
      <alignment horizontal="center" vertical="center"/>
    </xf>
    <xf numFmtId="164" fontId="3" fillId="17" borderId="2" xfId="0" applyNumberFormat="1" applyFont="1" applyFill="1" applyBorder="1" applyAlignment="1">
      <alignment horizontal="center" vertical="center"/>
    </xf>
    <xf numFmtId="0" fontId="6" fillId="18" borderId="2" xfId="11" applyFill="1">
      <alignment horizontal="center" vertical="center"/>
    </xf>
    <xf numFmtId="9" fontId="3" fillId="18" borderId="2" xfId="2" applyFont="1" applyFill="1" applyBorder="1" applyAlignment="1">
      <alignment horizontal="center" vertical="center"/>
    </xf>
    <xf numFmtId="0" fontId="6" fillId="18" borderId="2" xfId="12" applyFill="1">
      <alignment horizontal="left" vertical="center" indent="2"/>
    </xf>
    <xf numFmtId="164" fontId="6" fillId="18" borderId="2" xfId="10" applyFill="1">
      <alignment horizontal="center" vertical="center"/>
    </xf>
    <xf numFmtId="0" fontId="4" fillId="19" borderId="2" xfId="0" applyFont="1" applyFill="1" applyBorder="1" applyAlignment="1">
      <alignment horizontal="left" vertical="center" indent="1"/>
    </xf>
    <xf numFmtId="0" fontId="6" fillId="19" borderId="2" xfId="11" applyFill="1">
      <alignment horizontal="center" vertical="center"/>
    </xf>
    <xf numFmtId="9" fontId="3" fillId="19" borderId="2" xfId="2" applyFont="1" applyFill="1" applyBorder="1" applyAlignment="1">
      <alignment horizontal="center" vertical="center"/>
    </xf>
    <xf numFmtId="164" fontId="0" fillId="19" borderId="2" xfId="0" applyNumberFormat="1" applyFill="1" applyBorder="1" applyAlignment="1">
      <alignment horizontal="center" vertical="center"/>
    </xf>
    <xf numFmtId="164" fontId="3" fillId="19" borderId="2" xfId="0" applyNumberFormat="1" applyFont="1" applyFill="1" applyBorder="1" applyAlignment="1">
      <alignment horizontal="center" vertical="center"/>
    </xf>
    <xf numFmtId="0" fontId="4" fillId="20" borderId="2" xfId="0" applyFont="1" applyFill="1" applyBorder="1" applyAlignment="1">
      <alignment horizontal="left" vertical="center" indent="1"/>
    </xf>
    <xf numFmtId="0" fontId="6" fillId="20" borderId="2" xfId="11" applyFill="1">
      <alignment horizontal="center" vertical="center"/>
    </xf>
    <xf numFmtId="9" fontId="3" fillId="20" borderId="2" xfId="2" applyFont="1" applyFill="1" applyBorder="1" applyAlignment="1">
      <alignment horizontal="center" vertical="center"/>
    </xf>
    <xf numFmtId="164" fontId="0" fillId="20" borderId="2" xfId="0" applyNumberFormat="1" applyFill="1" applyBorder="1" applyAlignment="1">
      <alignment horizontal="center" vertical="center"/>
    </xf>
    <xf numFmtId="164" fontId="3" fillId="20" borderId="2" xfId="0" applyNumberFormat="1" applyFont="1" applyFill="1" applyBorder="1" applyAlignment="1">
      <alignment horizontal="center" vertical="center"/>
    </xf>
    <xf numFmtId="0" fontId="6" fillId="13" borderId="2" xfId="11" applyFill="1">
      <alignment horizontal="center" vertical="center"/>
    </xf>
    <xf numFmtId="0" fontId="6" fillId="14" borderId="2" xfId="11" applyFill="1">
      <alignment horizontal="center" vertical="center"/>
    </xf>
    <xf numFmtId="167" fontId="8" fillId="5" borderId="0" xfId="0" quotePrefix="1" applyNumberFormat="1" applyFont="1" applyFill="1" applyAlignment="1">
      <alignment horizontal="center" vertical="center"/>
    </xf>
    <xf numFmtId="167" fontId="8" fillId="5" borderId="7" xfId="0" quotePrefix="1" applyNumberFormat="1" applyFont="1" applyFill="1" applyBorder="1" applyAlignment="1">
      <alignment horizontal="center" vertical="center"/>
    </xf>
    <xf numFmtId="164" fontId="22" fillId="15" borderId="2" xfId="10" applyFont="1" applyFill="1">
      <alignment horizontal="center" vertical="center"/>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0" fontId="6" fillId="0" borderId="0" xfId="8" applyAlignment="1">
      <alignment horizontal="right" indent="1"/>
    </xf>
    <xf numFmtId="0" fontId="6" fillId="0" borderId="7" xfId="8" applyBorder="1" applyAlignment="1">
      <alignment horizontal="right" indent="1"/>
    </xf>
    <xf numFmtId="165" fontId="6" fillId="0" borderId="11" xfId="9" applyBorder="1" applyAlignment="1">
      <alignment horizontal="center" vertical="center"/>
    </xf>
    <xf numFmtId="165" fontId="6" fillId="0" borderId="12" xfId="9"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BFCC2"/>
      <color rgb="FFFFD1F4"/>
      <color rgb="FFE4B7F7"/>
      <color rgb="FFE8C9F5"/>
      <color rgb="FFECD5F5"/>
      <color rgb="FFFFBFEF"/>
      <color rgb="FF215881"/>
      <color rgb="FF42648A"/>
      <color rgb="FF969696"/>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38"/>
  <sheetViews>
    <sheetView showGridLines="0" tabSelected="1" showRuler="0" zoomScaleNormal="100" zoomScalePageLayoutView="70" workbookViewId="0">
      <pane ySplit="5" topLeftCell="A18" activePane="bottomLeft" state="frozen"/>
      <selection pane="bottomLeft" activeCell="M18" sqref="M18"/>
    </sheetView>
  </sheetViews>
  <sheetFormatPr defaultRowHeight="30" customHeight="1"/>
  <cols>
    <col min="1" max="1" width="2.7109375" style="39" customWidth="1"/>
    <col min="2" max="2" width="19.85546875" customWidth="1"/>
    <col min="3" max="3" width="30.7109375" customWidth="1"/>
    <col min="4" max="4" width="10.7109375" customWidth="1"/>
    <col min="5" max="5" width="10.42578125" style="3" customWidth="1"/>
    <col min="6" max="6" width="10.42578125" customWidth="1"/>
    <col min="7" max="7" width="2.7109375" customWidth="1"/>
    <col min="8" max="8" width="6.140625" hidden="1" customWidth="1"/>
    <col min="9" max="65" width="2.5703125" customWidth="1"/>
    <col min="66" max="66" width="2.28515625" customWidth="1"/>
    <col min="67" max="67" width="2.140625" customWidth="1"/>
    <col min="68" max="68" width="2.28515625" customWidth="1"/>
    <col min="69" max="71" width="2.140625" customWidth="1"/>
  </cols>
  <sheetData>
    <row r="1" spans="1:71" ht="20.25" customHeight="1">
      <c r="A1" s="39" t="s">
        <v>0</v>
      </c>
      <c r="B1" s="72" t="s">
        <v>1</v>
      </c>
      <c r="C1" s="70" t="s">
        <v>2</v>
      </c>
      <c r="I1" s="55"/>
    </row>
    <row r="2" spans="1:71" ht="30" customHeight="1">
      <c r="A2" s="39" t="s">
        <v>3</v>
      </c>
      <c r="B2" s="71" t="s">
        <v>4</v>
      </c>
      <c r="C2" s="105" t="s">
        <v>5</v>
      </c>
      <c r="D2" s="106"/>
      <c r="E2" s="107">
        <v>45028</v>
      </c>
      <c r="F2" s="108"/>
    </row>
    <row r="3" spans="1:71" ht="30" customHeight="1">
      <c r="A3" s="40" t="s">
        <v>6</v>
      </c>
      <c r="B3" s="69"/>
      <c r="C3" s="105" t="s">
        <v>7</v>
      </c>
      <c r="D3" s="106"/>
      <c r="E3" s="4">
        <v>1</v>
      </c>
      <c r="I3" s="102">
        <f>I4</f>
        <v>45026</v>
      </c>
      <c r="J3" s="103"/>
      <c r="K3" s="103"/>
      <c r="L3" s="103"/>
      <c r="M3" s="103"/>
      <c r="N3" s="103"/>
      <c r="O3" s="104"/>
      <c r="P3" s="102">
        <f>P4</f>
        <v>45033</v>
      </c>
      <c r="Q3" s="103"/>
      <c r="R3" s="103"/>
      <c r="S3" s="103"/>
      <c r="T3" s="103"/>
      <c r="U3" s="103"/>
      <c r="V3" s="104"/>
      <c r="W3" s="102">
        <f>W4</f>
        <v>45040</v>
      </c>
      <c r="X3" s="103"/>
      <c r="Y3" s="103"/>
      <c r="Z3" s="103"/>
      <c r="AA3" s="103"/>
      <c r="AB3" s="103"/>
      <c r="AC3" s="104"/>
      <c r="AD3" s="102">
        <f>AD4</f>
        <v>45047</v>
      </c>
      <c r="AE3" s="103"/>
      <c r="AF3" s="103"/>
      <c r="AG3" s="103"/>
      <c r="AH3" s="103"/>
      <c r="AI3" s="103"/>
      <c r="AJ3" s="104"/>
      <c r="AK3" s="102">
        <f>AK4</f>
        <v>45054</v>
      </c>
      <c r="AL3" s="103"/>
      <c r="AM3" s="103"/>
      <c r="AN3" s="103"/>
      <c r="AO3" s="103"/>
      <c r="AP3" s="103"/>
      <c r="AQ3" s="104"/>
      <c r="AR3" s="102">
        <f>AR4</f>
        <v>45061</v>
      </c>
      <c r="AS3" s="103"/>
      <c r="AT3" s="103"/>
      <c r="AU3" s="103"/>
      <c r="AV3" s="103"/>
      <c r="AW3" s="103"/>
      <c r="AX3" s="104"/>
      <c r="AY3" s="102">
        <f>AY4</f>
        <v>45068</v>
      </c>
      <c r="AZ3" s="103"/>
      <c r="BA3" s="103"/>
      <c r="BB3" s="103"/>
      <c r="BC3" s="103"/>
      <c r="BD3" s="103"/>
      <c r="BE3" s="104"/>
      <c r="BF3" s="102">
        <f>BF4</f>
        <v>45075</v>
      </c>
      <c r="BG3" s="103"/>
      <c r="BH3" s="103"/>
      <c r="BI3" s="103"/>
      <c r="BJ3" s="103"/>
      <c r="BK3" s="103"/>
      <c r="BL3" s="104"/>
      <c r="BM3" s="102">
        <f>BM4</f>
        <v>45082</v>
      </c>
      <c r="BN3" s="103"/>
      <c r="BO3" s="103"/>
      <c r="BP3" s="103"/>
      <c r="BQ3" s="103"/>
      <c r="BR3" s="103"/>
      <c r="BS3" s="104"/>
    </row>
    <row r="4" spans="1:71" ht="15" customHeight="1">
      <c r="A4" s="40" t="s">
        <v>8</v>
      </c>
      <c r="B4" s="54"/>
      <c r="C4" s="54"/>
      <c r="D4" s="54"/>
      <c r="E4" s="54"/>
      <c r="F4" s="54"/>
      <c r="G4" s="54"/>
      <c r="I4" s="8">
        <f>Project_Start-WEEKDAY(Project_Start,1)+2+7*(Display_Week-1)</f>
        <v>45026</v>
      </c>
      <c r="J4" s="7">
        <f>I4+1</f>
        <v>45027</v>
      </c>
      <c r="K4" s="7">
        <f t="shared" ref="K4:AX4" si="0">J4+1</f>
        <v>45028</v>
      </c>
      <c r="L4" s="7">
        <f t="shared" si="0"/>
        <v>45029</v>
      </c>
      <c r="M4" s="7">
        <f t="shared" si="0"/>
        <v>45030</v>
      </c>
      <c r="N4" s="7">
        <f t="shared" si="0"/>
        <v>45031</v>
      </c>
      <c r="O4" s="9">
        <f t="shared" si="0"/>
        <v>45032</v>
      </c>
      <c r="P4" s="8">
        <f>O4+1</f>
        <v>45033</v>
      </c>
      <c r="Q4" s="7">
        <f>P4+1</f>
        <v>45034</v>
      </c>
      <c r="R4" s="7">
        <f t="shared" si="0"/>
        <v>45035</v>
      </c>
      <c r="S4" s="7">
        <f t="shared" si="0"/>
        <v>45036</v>
      </c>
      <c r="T4" s="7">
        <f t="shared" si="0"/>
        <v>45037</v>
      </c>
      <c r="U4" s="7">
        <f t="shared" si="0"/>
        <v>45038</v>
      </c>
      <c r="V4" s="9">
        <f t="shared" si="0"/>
        <v>45039</v>
      </c>
      <c r="W4" s="8">
        <f>V4+1</f>
        <v>45040</v>
      </c>
      <c r="X4" s="7">
        <f>W4+1</f>
        <v>45041</v>
      </c>
      <c r="Y4" s="7">
        <f t="shared" si="0"/>
        <v>45042</v>
      </c>
      <c r="Z4" s="7">
        <f t="shared" si="0"/>
        <v>45043</v>
      </c>
      <c r="AA4" s="7">
        <f t="shared" si="0"/>
        <v>45044</v>
      </c>
      <c r="AB4" s="7">
        <f t="shared" si="0"/>
        <v>45045</v>
      </c>
      <c r="AC4" s="9">
        <f t="shared" si="0"/>
        <v>45046</v>
      </c>
      <c r="AD4" s="8">
        <f>AC4+1</f>
        <v>45047</v>
      </c>
      <c r="AE4" s="7">
        <f>AD4+1</f>
        <v>45048</v>
      </c>
      <c r="AF4" s="7">
        <f t="shared" si="0"/>
        <v>45049</v>
      </c>
      <c r="AG4" s="7">
        <f t="shared" si="0"/>
        <v>45050</v>
      </c>
      <c r="AH4" s="7">
        <f t="shared" si="0"/>
        <v>45051</v>
      </c>
      <c r="AI4" s="7">
        <f t="shared" si="0"/>
        <v>45052</v>
      </c>
      <c r="AJ4" s="9">
        <f t="shared" si="0"/>
        <v>45053</v>
      </c>
      <c r="AK4" s="8">
        <f>AJ4+1</f>
        <v>45054</v>
      </c>
      <c r="AL4" s="7">
        <f>AK4+1</f>
        <v>45055</v>
      </c>
      <c r="AM4" s="7">
        <f t="shared" si="0"/>
        <v>45056</v>
      </c>
      <c r="AN4" s="7">
        <f t="shared" si="0"/>
        <v>45057</v>
      </c>
      <c r="AO4" s="7">
        <f t="shared" si="0"/>
        <v>45058</v>
      </c>
      <c r="AP4" s="7">
        <f t="shared" si="0"/>
        <v>45059</v>
      </c>
      <c r="AQ4" s="9">
        <f t="shared" si="0"/>
        <v>45060</v>
      </c>
      <c r="AR4" s="8">
        <f>AQ4+1</f>
        <v>45061</v>
      </c>
      <c r="AS4" s="7">
        <f>AR4+1</f>
        <v>45062</v>
      </c>
      <c r="AT4" s="7">
        <f t="shared" si="0"/>
        <v>45063</v>
      </c>
      <c r="AU4" s="7">
        <f t="shared" si="0"/>
        <v>45064</v>
      </c>
      <c r="AV4" s="7">
        <f t="shared" si="0"/>
        <v>45065</v>
      </c>
      <c r="AW4" s="7">
        <f t="shared" si="0"/>
        <v>45066</v>
      </c>
      <c r="AX4" s="9">
        <f t="shared" si="0"/>
        <v>45067</v>
      </c>
      <c r="AY4" s="8">
        <f>AX4+1</f>
        <v>45068</v>
      </c>
      <c r="AZ4" s="7">
        <f>AY4+1</f>
        <v>45069</v>
      </c>
      <c r="BA4" s="7">
        <f t="shared" ref="BA4:BE4" si="1">AZ4+1</f>
        <v>45070</v>
      </c>
      <c r="BB4" s="7">
        <f t="shared" si="1"/>
        <v>45071</v>
      </c>
      <c r="BC4" s="7">
        <f t="shared" si="1"/>
        <v>45072</v>
      </c>
      <c r="BD4" s="7">
        <f t="shared" si="1"/>
        <v>45073</v>
      </c>
      <c r="BE4" s="9">
        <f t="shared" si="1"/>
        <v>45074</v>
      </c>
      <c r="BF4" s="8">
        <f>BE4+1</f>
        <v>45075</v>
      </c>
      <c r="BG4" s="7">
        <f>BF4+1</f>
        <v>45076</v>
      </c>
      <c r="BH4" s="7">
        <f t="shared" ref="BH4:BL4" si="2">BG4+1</f>
        <v>45077</v>
      </c>
      <c r="BI4" s="7">
        <f t="shared" si="2"/>
        <v>45078</v>
      </c>
      <c r="BJ4" s="7">
        <f t="shared" si="2"/>
        <v>45079</v>
      </c>
      <c r="BK4" s="7">
        <f t="shared" si="2"/>
        <v>45080</v>
      </c>
      <c r="BL4" s="9">
        <f t="shared" si="2"/>
        <v>45081</v>
      </c>
      <c r="BM4" s="8">
        <f>BL4+1</f>
        <v>45082</v>
      </c>
      <c r="BN4" s="7">
        <f>BM4+1</f>
        <v>45083</v>
      </c>
      <c r="BO4" s="7">
        <f t="shared" ref="BO4" si="3">BN4+1</f>
        <v>45084</v>
      </c>
      <c r="BP4" s="7">
        <f>BO4+1</f>
        <v>45085</v>
      </c>
      <c r="BQ4" s="7">
        <f>BP4+1</f>
        <v>45086</v>
      </c>
      <c r="BR4" s="99">
        <f>BQ4+1</f>
        <v>45087</v>
      </c>
      <c r="BS4" s="100">
        <f>BR4+1</f>
        <v>45088</v>
      </c>
    </row>
    <row r="5" spans="1:71" ht="30" customHeight="1">
      <c r="A5" s="40" t="s">
        <v>9</v>
      </c>
      <c r="B5" s="5" t="s">
        <v>10</v>
      </c>
      <c r="C5" s="6" t="s">
        <v>11</v>
      </c>
      <c r="D5" s="6" t="s">
        <v>12</v>
      </c>
      <c r="E5" s="6" t="s">
        <v>13</v>
      </c>
      <c r="F5" s="6" t="s">
        <v>14</v>
      </c>
      <c r="G5" s="6"/>
      <c r="H5" s="6" t="s">
        <v>15</v>
      </c>
      <c r="I5" s="10" t="str">
        <f>LEFT(TEXT(I4,"ddd"),1)</f>
        <v>M</v>
      </c>
      <c r="J5" s="10" t="str">
        <f>LEFT(TEXT(J4,"ddd"),1)</f>
        <v>T</v>
      </c>
      <c r="K5" s="10" t="str">
        <f>LEFT(TEXT(K4,"ddd"),1)</f>
        <v>W</v>
      </c>
      <c r="L5" s="10" t="str">
        <f>LEFT(TEXT(L4,"ddd"),1)</f>
        <v>T</v>
      </c>
      <c r="M5" s="10" t="str">
        <f>LEFT(TEXT(M4,"ddd"),1)</f>
        <v>F</v>
      </c>
      <c r="N5" s="10" t="str">
        <f>LEFT(TEXT(N4,"ddd"),1)</f>
        <v>S</v>
      </c>
      <c r="O5" s="10" t="str">
        <f>LEFT(TEXT(O4,"ddd"),1)</f>
        <v>S</v>
      </c>
      <c r="P5" s="10" t="str">
        <f>LEFT(TEXT(P4,"ddd"),1)</f>
        <v>M</v>
      </c>
      <c r="Q5" s="10" t="str">
        <f>LEFT(TEXT(Q4,"ddd"),1)</f>
        <v>T</v>
      </c>
      <c r="R5" s="10" t="str">
        <f>LEFT(TEXT(R4,"ddd"),1)</f>
        <v>W</v>
      </c>
      <c r="S5" s="10" t="str">
        <f>LEFT(TEXT(S4,"ddd"),1)</f>
        <v>T</v>
      </c>
      <c r="T5" s="10" t="str">
        <f>LEFT(TEXT(T4,"ddd"),1)</f>
        <v>F</v>
      </c>
      <c r="U5" s="10" t="str">
        <f>LEFT(TEXT(U4,"ddd"),1)</f>
        <v>S</v>
      </c>
      <c r="V5" s="10" t="str">
        <f>LEFT(TEXT(V4,"ddd"),1)</f>
        <v>S</v>
      </c>
      <c r="W5" s="10" t="str">
        <f>LEFT(TEXT(W4,"ddd"),1)</f>
        <v>M</v>
      </c>
      <c r="X5" s="10" t="str">
        <f>LEFT(TEXT(X4,"ddd"),1)</f>
        <v>T</v>
      </c>
      <c r="Y5" s="10" t="str">
        <f>LEFT(TEXT(Y4,"ddd"),1)</f>
        <v>W</v>
      </c>
      <c r="Z5" s="10" t="str">
        <f>LEFT(TEXT(Z4,"ddd"),1)</f>
        <v>T</v>
      </c>
      <c r="AA5" s="10" t="str">
        <f>LEFT(TEXT(AA4,"ddd"),1)</f>
        <v>F</v>
      </c>
      <c r="AB5" s="10" t="str">
        <f>LEFT(TEXT(AB4,"ddd"),1)</f>
        <v>S</v>
      </c>
      <c r="AC5" s="10" t="str">
        <f>LEFT(TEXT(AC4,"ddd"),1)</f>
        <v>S</v>
      </c>
      <c r="AD5" s="10" t="str">
        <f>LEFT(TEXT(AD4,"ddd"),1)</f>
        <v>M</v>
      </c>
      <c r="AE5" s="10" t="str">
        <f>LEFT(TEXT(AE4,"ddd"),1)</f>
        <v>T</v>
      </c>
      <c r="AF5" s="10" t="str">
        <f>LEFT(TEXT(AF4,"ddd"),1)</f>
        <v>W</v>
      </c>
      <c r="AG5" s="10" t="str">
        <f>LEFT(TEXT(AG4,"ddd"),1)</f>
        <v>T</v>
      </c>
      <c r="AH5" s="10" t="str">
        <f>LEFT(TEXT(AH4,"ddd"),1)</f>
        <v>F</v>
      </c>
      <c r="AI5" s="10" t="str">
        <f>LEFT(TEXT(AI4,"ddd"),1)</f>
        <v>S</v>
      </c>
      <c r="AJ5" s="10" t="str">
        <f>LEFT(TEXT(AJ4,"ddd"),1)</f>
        <v>S</v>
      </c>
      <c r="AK5" s="10" t="str">
        <f>LEFT(TEXT(AK4,"ddd"),1)</f>
        <v>M</v>
      </c>
      <c r="AL5" s="10" t="str">
        <f>LEFT(TEXT(AL4,"ddd"),1)</f>
        <v>T</v>
      </c>
      <c r="AM5" s="10" t="str">
        <f>LEFT(TEXT(AM4,"ddd"),1)</f>
        <v>W</v>
      </c>
      <c r="AN5" s="10" t="str">
        <f>LEFT(TEXT(AN4,"ddd"),1)</f>
        <v>T</v>
      </c>
      <c r="AO5" s="10" t="str">
        <f>LEFT(TEXT(AO4,"ddd"),1)</f>
        <v>F</v>
      </c>
      <c r="AP5" s="10" t="str">
        <f>LEFT(TEXT(AP4,"ddd"),1)</f>
        <v>S</v>
      </c>
      <c r="AQ5" s="10" t="str">
        <f>LEFT(TEXT(AQ4,"ddd"),1)</f>
        <v>S</v>
      </c>
      <c r="AR5" s="10" t="str">
        <f>LEFT(TEXT(AR4,"ddd"),1)</f>
        <v>M</v>
      </c>
      <c r="AS5" s="10" t="str">
        <f>LEFT(TEXT(AS4,"ddd"),1)</f>
        <v>T</v>
      </c>
      <c r="AT5" s="10" t="str">
        <f>LEFT(TEXT(AT4,"ddd"),1)</f>
        <v>W</v>
      </c>
      <c r="AU5" s="10" t="str">
        <f>LEFT(TEXT(AU4,"ddd"),1)</f>
        <v>T</v>
      </c>
      <c r="AV5" s="10" t="str">
        <f>LEFT(TEXT(AV4,"ddd"),1)</f>
        <v>F</v>
      </c>
      <c r="AW5" s="10" t="str">
        <f>LEFT(TEXT(AW4,"ddd"),1)</f>
        <v>S</v>
      </c>
      <c r="AX5" s="10" t="str">
        <f>LEFT(TEXT(AX4,"ddd"),1)</f>
        <v>S</v>
      </c>
      <c r="AY5" s="10" t="str">
        <f>LEFT(TEXT(AY4,"ddd"),1)</f>
        <v>M</v>
      </c>
      <c r="AZ5" s="10" t="str">
        <f>LEFT(TEXT(AZ4,"ddd"),1)</f>
        <v>T</v>
      </c>
      <c r="BA5" s="10" t="str">
        <f>LEFT(TEXT(BA4,"ddd"),1)</f>
        <v>W</v>
      </c>
      <c r="BB5" s="10" t="str">
        <f>LEFT(TEXT(BB4,"ddd"),1)</f>
        <v>T</v>
      </c>
      <c r="BC5" s="10" t="str">
        <f>LEFT(TEXT(BC4,"ddd"),1)</f>
        <v>F</v>
      </c>
      <c r="BD5" s="10" t="str">
        <f>LEFT(TEXT(BD4,"ddd"),1)</f>
        <v>S</v>
      </c>
      <c r="BE5" s="10" t="str">
        <f>LEFT(TEXT(BE4,"ddd"),1)</f>
        <v>S</v>
      </c>
      <c r="BF5" s="10" t="str">
        <f>LEFT(TEXT(BF4,"ddd"),1)</f>
        <v>M</v>
      </c>
      <c r="BG5" s="10" t="str">
        <f>LEFT(TEXT(BG4,"ddd"),1)</f>
        <v>T</v>
      </c>
      <c r="BH5" s="10" t="str">
        <f>LEFT(TEXT(BH4,"ddd"),1)</f>
        <v>W</v>
      </c>
      <c r="BI5" s="10" t="str">
        <f>LEFT(TEXT(BI4,"ddd"),1)</f>
        <v>T</v>
      </c>
      <c r="BJ5" s="10" t="str">
        <f>LEFT(TEXT(BJ4,"ddd"),1)</f>
        <v>F</v>
      </c>
      <c r="BK5" s="10" t="str">
        <f>LEFT(TEXT(BK4,"ddd"),1)</f>
        <v>S</v>
      </c>
      <c r="BL5" s="10" t="str">
        <f>LEFT(TEXT(BL4,"ddd"),1)</f>
        <v>S</v>
      </c>
      <c r="BM5" s="10" t="str">
        <f>LEFT(TEXT(BM4,"ddd"),1)</f>
        <v>M</v>
      </c>
      <c r="BN5" s="10" t="str">
        <f>LEFT(TEXT(BN4,"ddd"),1)</f>
        <v>T</v>
      </c>
      <c r="BO5" s="10" t="str">
        <f>LEFT(TEXT(BO4,"ddd"),1)</f>
        <v>W</v>
      </c>
      <c r="BP5" s="10" t="str">
        <f>LEFT(TEXT(BP4,"ddd"),1)</f>
        <v>T</v>
      </c>
      <c r="BQ5" s="10" t="str">
        <f>LEFT(TEXT(BQ4,"ddd"),1)</f>
        <v>F</v>
      </c>
      <c r="BR5" s="10" t="s">
        <v>16</v>
      </c>
      <c r="BS5" s="10" t="s">
        <v>16</v>
      </c>
    </row>
    <row r="6" spans="1:71" ht="30" hidden="1" customHeight="1">
      <c r="A6" s="39" t="s">
        <v>17</v>
      </c>
      <c r="C6" s="41"/>
      <c r="E6"/>
      <c r="H6" t="str">
        <f ca="1">IF(OR(ISBLANK(task_start),ISBLANK(task_end)),"",task_end-task_start+1)</f>
        <v/>
      </c>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row>
    <row r="7" spans="1:71" s="2" customFormat="1" ht="30" customHeight="1">
      <c r="A7" s="40" t="s">
        <v>18</v>
      </c>
      <c r="B7" s="12" t="s">
        <v>19</v>
      </c>
      <c r="C7" s="45"/>
      <c r="D7" s="13"/>
      <c r="E7" s="14"/>
      <c r="F7" s="15"/>
      <c r="G7" s="11"/>
      <c r="H7" s="11" t="str">
        <f ca="1">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row>
    <row r="8" spans="1:71" s="2" customFormat="1" ht="30" customHeight="1">
      <c r="A8" s="40" t="s">
        <v>20</v>
      </c>
      <c r="B8" s="51" t="s">
        <v>21</v>
      </c>
      <c r="C8" s="46" t="s">
        <v>22</v>
      </c>
      <c r="D8" s="16">
        <v>1</v>
      </c>
      <c r="E8" s="42">
        <f>Project_Start</f>
        <v>45028</v>
      </c>
      <c r="F8" s="42">
        <f>E8+0</f>
        <v>45028</v>
      </c>
      <c r="G8" s="11"/>
      <c r="H8" s="11">
        <f ca="1">IF(OR(ISBLANK(task_start),ISBLANK(task_end)),"",task_end-task_start+1)</f>
        <v>1</v>
      </c>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row>
    <row r="9" spans="1:71" s="2" customFormat="1" ht="30" customHeight="1">
      <c r="A9" s="40" t="s">
        <v>23</v>
      </c>
      <c r="B9" s="51" t="s">
        <v>24</v>
      </c>
      <c r="C9" s="46" t="s">
        <v>22</v>
      </c>
      <c r="D9" s="16">
        <v>0</v>
      </c>
      <c r="E9" s="42">
        <f>F8</f>
        <v>45028</v>
      </c>
      <c r="F9" s="42">
        <f>E9+18</f>
        <v>45046</v>
      </c>
      <c r="G9" s="11"/>
      <c r="H9" s="11">
        <f ca="1">IF(OR(ISBLANK(task_start),ISBLANK(task_end)),"",task_end-task_start+1)</f>
        <v>19</v>
      </c>
      <c r="I9" s="27"/>
      <c r="J9" s="27"/>
      <c r="K9" s="27"/>
      <c r="L9" s="27"/>
      <c r="M9" s="27"/>
      <c r="N9" s="27"/>
      <c r="O9" s="27"/>
      <c r="P9" s="27"/>
      <c r="Q9" s="27"/>
      <c r="R9" s="27"/>
      <c r="S9" s="27"/>
      <c r="T9" s="27"/>
      <c r="U9" s="28"/>
      <c r="V9" s="28"/>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row>
    <row r="10" spans="1:71" s="2" customFormat="1" ht="30" customHeight="1">
      <c r="A10" s="39"/>
      <c r="B10" s="51" t="s">
        <v>25</v>
      </c>
      <c r="C10" s="97" t="s">
        <v>26</v>
      </c>
      <c r="D10" s="16">
        <v>1</v>
      </c>
      <c r="E10" s="42">
        <v>45042</v>
      </c>
      <c r="F10" s="42">
        <f>E10+1</f>
        <v>45043</v>
      </c>
      <c r="G10" s="11"/>
      <c r="H10" s="11">
        <f ca="1">IF(OR(ISBLANK(task_start),ISBLANK(task_end)),"",task_end-task_start+1)</f>
        <v>2</v>
      </c>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row>
    <row r="11" spans="1:71" s="2" customFormat="1" ht="30" customHeight="1">
      <c r="A11" s="39"/>
      <c r="B11" s="51" t="s">
        <v>27</v>
      </c>
      <c r="C11" s="46" t="s">
        <v>22</v>
      </c>
      <c r="D11" s="16">
        <v>0.25</v>
      </c>
      <c r="E11" s="42">
        <f>F10</f>
        <v>45043</v>
      </c>
      <c r="F11" s="42">
        <f>E11+5</f>
        <v>45048</v>
      </c>
      <c r="G11" s="11"/>
      <c r="H11" s="11">
        <f ca="1">IF(OR(ISBLANK(task_start),ISBLANK(task_end)),"",task_end-task_start+1)</f>
        <v>6</v>
      </c>
      <c r="I11" s="27"/>
      <c r="J11" s="27"/>
      <c r="K11" s="27"/>
      <c r="L11" s="27"/>
      <c r="M11" s="27"/>
      <c r="N11" s="27"/>
      <c r="O11" s="27"/>
      <c r="P11" s="27"/>
      <c r="Q11" s="27"/>
      <c r="R11" s="27"/>
      <c r="S11" s="27"/>
      <c r="T11" s="27"/>
      <c r="U11" s="27"/>
      <c r="V11" s="27"/>
      <c r="W11" s="27"/>
      <c r="X11" s="27"/>
      <c r="Y11" s="28"/>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row>
    <row r="12" spans="1:71" s="2" customFormat="1" ht="30" customHeight="1">
      <c r="A12" s="39"/>
      <c r="B12" s="51" t="s">
        <v>28</v>
      </c>
      <c r="C12" s="98" t="s">
        <v>29</v>
      </c>
      <c r="D12" s="16">
        <v>1</v>
      </c>
      <c r="E12" s="42">
        <f>E9+14</f>
        <v>45042</v>
      </c>
      <c r="F12" s="42">
        <f>E12+2</f>
        <v>45044</v>
      </c>
      <c r="G12" s="11"/>
      <c r="H12" s="11">
        <f ca="1">IF(OR(ISBLANK(task_start),ISBLANK(task_end)),"",task_end-task_start+1)</f>
        <v>3</v>
      </c>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row>
    <row r="13" spans="1:71" s="2" customFormat="1" ht="30" customHeight="1">
      <c r="A13" s="40" t="s">
        <v>30</v>
      </c>
      <c r="B13" s="61" t="s">
        <v>31</v>
      </c>
      <c r="C13" s="57" t="s">
        <v>22</v>
      </c>
      <c r="D13" s="58">
        <v>1</v>
      </c>
      <c r="E13" s="59">
        <v>45046</v>
      </c>
      <c r="F13" s="60">
        <v>45056</v>
      </c>
      <c r="G13" s="11"/>
      <c r="H13" s="11">
        <f ca="1">IF(OR(ISBLANK(task_start),ISBLANK(task_end)),"",task_end-task_start+1)</f>
        <v>11</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row>
    <row r="14" spans="1:71" s="2" customFormat="1" ht="30" customHeight="1">
      <c r="A14" s="40"/>
      <c r="B14" s="62" t="s">
        <v>32</v>
      </c>
      <c r="C14" s="57" t="s">
        <v>22</v>
      </c>
      <c r="D14" s="58">
        <v>1</v>
      </c>
      <c r="E14" s="63">
        <f>E12+4</f>
        <v>45046</v>
      </c>
      <c r="F14" s="63">
        <f>E14+10</f>
        <v>45056</v>
      </c>
      <c r="G14" s="11"/>
      <c r="H14" s="11">
        <f ca="1">IF(OR(ISBLANK(task_start),ISBLANK(task_end)),"",task_end-task_start+1)</f>
        <v>11</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row>
    <row r="15" spans="1:71" s="2" customFormat="1" ht="30" customHeight="1">
      <c r="A15" s="39"/>
      <c r="B15" s="64" t="s">
        <v>33</v>
      </c>
      <c r="C15" s="65" t="s">
        <v>22</v>
      </c>
      <c r="D15" s="67">
        <v>1</v>
      </c>
      <c r="E15" s="68">
        <f>E9+16</f>
        <v>45044</v>
      </c>
      <c r="F15" s="68">
        <f>E14+10</f>
        <v>45056</v>
      </c>
      <c r="G15" s="11"/>
      <c r="H15" s="11">
        <f ca="1">IF(OR(ISBLANK(task_start),ISBLANK(task_end)),"",task_end-task_start+1)</f>
        <v>13</v>
      </c>
      <c r="I15" s="27"/>
      <c r="J15" s="27"/>
      <c r="K15" s="27"/>
      <c r="L15" s="27"/>
      <c r="M15" s="27"/>
      <c r="N15" s="27"/>
      <c r="O15" s="27"/>
      <c r="P15" s="27"/>
      <c r="Q15" s="27"/>
      <c r="R15" s="27"/>
      <c r="S15" s="27"/>
      <c r="T15" s="27"/>
      <c r="U15" s="28"/>
      <c r="V15" s="28"/>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row>
    <row r="16" spans="1:71" s="2" customFormat="1" ht="30" customHeight="1">
      <c r="A16" s="39"/>
      <c r="B16" s="62" t="s">
        <v>34</v>
      </c>
      <c r="C16" s="93" t="s">
        <v>26</v>
      </c>
      <c r="D16" s="67">
        <v>1</v>
      </c>
      <c r="E16" s="68">
        <v>45056</v>
      </c>
      <c r="F16" s="68">
        <v>45056</v>
      </c>
      <c r="G16" s="11"/>
      <c r="H16" s="11">
        <f ca="1">IF(OR(ISBLANK(task_start),ISBLANK(task_end)),"",task_end-task_start+1)</f>
        <v>1</v>
      </c>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row>
    <row r="17" spans="1:71" s="2" customFormat="1" ht="29.25" customHeight="1">
      <c r="A17" s="39"/>
      <c r="B17" s="66" t="s">
        <v>35</v>
      </c>
      <c r="C17" s="98" t="s">
        <v>29</v>
      </c>
      <c r="D17" s="67">
        <v>1</v>
      </c>
      <c r="E17" s="68">
        <v>45056</v>
      </c>
      <c r="F17" s="68">
        <v>45056</v>
      </c>
      <c r="G17" s="11"/>
      <c r="H17" s="11"/>
      <c r="I17" s="27"/>
      <c r="J17" s="27"/>
      <c r="K17" s="27"/>
      <c r="L17" s="27"/>
      <c r="M17" s="27"/>
      <c r="N17" s="27"/>
      <c r="O17" s="27"/>
      <c r="P17" s="27"/>
      <c r="Q17" s="27"/>
      <c r="R17" s="27"/>
      <c r="S17" s="27"/>
      <c r="T17" s="27"/>
      <c r="U17" s="27"/>
      <c r="V17" s="27"/>
      <c r="W17" s="27"/>
      <c r="X17" s="27"/>
      <c r="Y17" s="28"/>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row>
    <row r="18" spans="1:71" s="2" customFormat="1" ht="29.25" customHeight="1">
      <c r="A18" s="39"/>
      <c r="B18" s="66" t="s">
        <v>36</v>
      </c>
      <c r="C18" s="65"/>
      <c r="D18" s="67">
        <v>0</v>
      </c>
      <c r="E18" s="68">
        <v>45066</v>
      </c>
      <c r="F18" s="68">
        <v>45125</v>
      </c>
      <c r="G18" s="11"/>
      <c r="H18" s="11"/>
      <c r="I18" s="27"/>
      <c r="J18" s="27"/>
      <c r="K18" s="27"/>
      <c r="L18" s="27"/>
      <c r="M18" s="27"/>
      <c r="N18" s="27"/>
      <c r="O18" s="27"/>
      <c r="P18" s="27"/>
      <c r="Q18" s="27"/>
      <c r="R18" s="27"/>
      <c r="S18" s="27"/>
      <c r="T18" s="27"/>
      <c r="U18" s="27"/>
      <c r="V18" s="27"/>
      <c r="W18" s="27"/>
      <c r="X18" s="27"/>
      <c r="Y18" s="28"/>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row>
    <row r="19" spans="1:71" s="2" customFormat="1" ht="30" customHeight="1">
      <c r="A19" s="39"/>
      <c r="B19" s="66" t="s">
        <v>37</v>
      </c>
      <c r="C19" s="65" t="s">
        <v>22</v>
      </c>
      <c r="D19" s="67">
        <v>1</v>
      </c>
      <c r="E19" s="68">
        <f>E10</f>
        <v>45042</v>
      </c>
      <c r="F19" s="68">
        <f>E19+0</f>
        <v>45042</v>
      </c>
      <c r="G19" s="11" t="s">
        <v>38</v>
      </c>
      <c r="H19" s="11">
        <f t="shared" ref="H19:H34" ca="1" si="4">IF(OR(ISBLANK(task_start),ISBLANK(task_end)),"",task_end-task_start+1)</f>
        <v>1</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row>
    <row r="20" spans="1:71" s="2" customFormat="1" ht="30" customHeight="1">
      <c r="A20" s="39" t="s">
        <v>39</v>
      </c>
      <c r="B20" s="17" t="s">
        <v>40</v>
      </c>
      <c r="C20" s="47"/>
      <c r="D20" s="18"/>
      <c r="E20" s="19"/>
      <c r="F20" s="20"/>
      <c r="G20" s="11"/>
      <c r="H20" s="11" t="str">
        <f t="shared" ca="1" si="4"/>
        <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row>
    <row r="21" spans="1:71" s="2" customFormat="1" ht="30" customHeight="1">
      <c r="A21" s="39"/>
      <c r="B21" s="52" t="s">
        <v>41</v>
      </c>
      <c r="C21" s="48"/>
      <c r="D21" s="21">
        <v>0</v>
      </c>
      <c r="E21" s="43">
        <f>E18+5</f>
        <v>45071</v>
      </c>
      <c r="F21" s="43">
        <f>E21+5</f>
        <v>45076</v>
      </c>
      <c r="G21" s="11"/>
      <c r="H21" s="11">
        <f t="shared" ca="1" si="4"/>
        <v>6</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row>
    <row r="22" spans="1:71" s="2" customFormat="1" ht="30" customHeight="1">
      <c r="A22" s="39"/>
      <c r="B22" s="52" t="s">
        <v>42</v>
      </c>
      <c r="C22" s="48"/>
      <c r="D22" s="21">
        <v>0</v>
      </c>
      <c r="E22" s="43">
        <f>F21+1</f>
        <v>45077</v>
      </c>
      <c r="F22" s="43">
        <f>E22+10</f>
        <v>45087</v>
      </c>
      <c r="G22" s="11"/>
      <c r="H22" s="11">
        <f t="shared" ca="1" si="4"/>
        <v>11</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row>
    <row r="23" spans="1:71" s="2" customFormat="1" ht="30" customHeight="1">
      <c r="A23" s="39"/>
      <c r="B23" s="52" t="s">
        <v>43</v>
      </c>
      <c r="C23" s="48"/>
      <c r="D23" s="21">
        <v>0</v>
      </c>
      <c r="E23" s="43">
        <f>E22+1</f>
        <v>45078</v>
      </c>
      <c r="F23" s="43">
        <f>F22+0</f>
        <v>45087</v>
      </c>
      <c r="G23" s="11"/>
      <c r="H23" s="11">
        <f t="shared" ca="1" si="4"/>
        <v>10</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row>
    <row r="24" spans="1:71" s="2" customFormat="1" ht="30" customHeight="1">
      <c r="A24" s="39"/>
      <c r="B24" s="52" t="s">
        <v>44</v>
      </c>
      <c r="C24" s="48"/>
      <c r="D24" s="21">
        <v>0</v>
      </c>
      <c r="E24" s="43">
        <f>E23+1</f>
        <v>45079</v>
      </c>
      <c r="F24" s="43">
        <f>E24+8</f>
        <v>45087</v>
      </c>
      <c r="G24" s="11"/>
      <c r="H24" s="11">
        <f t="shared" ca="1" si="4"/>
        <v>9</v>
      </c>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row>
    <row r="25" spans="1:71" s="2" customFormat="1" ht="30" customHeight="1">
      <c r="A25" s="39" t="s">
        <v>39</v>
      </c>
      <c r="B25" s="22" t="s">
        <v>45</v>
      </c>
      <c r="C25" s="49"/>
      <c r="D25" s="23"/>
      <c r="E25" s="24"/>
      <c r="F25" s="25"/>
      <c r="G25" s="11"/>
      <c r="H25" s="11" t="str">
        <f t="shared" ca="1" si="4"/>
        <v/>
      </c>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row>
    <row r="26" spans="1:71" s="2" customFormat="1" ht="30" customHeight="1">
      <c r="A26" s="39"/>
      <c r="B26" s="53" t="s">
        <v>46</v>
      </c>
      <c r="C26" s="50"/>
      <c r="D26" s="26">
        <v>0</v>
      </c>
      <c r="E26" s="44">
        <v>45087</v>
      </c>
      <c r="F26" s="44">
        <v>45097</v>
      </c>
      <c r="G26" s="11"/>
      <c r="H26" s="11">
        <f t="shared" ca="1" si="4"/>
        <v>11</v>
      </c>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row>
    <row r="27" spans="1:71" s="2" customFormat="1" ht="30" customHeight="1">
      <c r="A27" s="39"/>
      <c r="B27" s="53" t="s">
        <v>47</v>
      </c>
      <c r="C27" s="50"/>
      <c r="D27" s="26">
        <v>0</v>
      </c>
      <c r="E27" s="44">
        <v>45088</v>
      </c>
      <c r="F27" s="44">
        <v>45097</v>
      </c>
      <c r="G27" s="11"/>
      <c r="H27" s="11">
        <f t="shared" ca="1" si="4"/>
        <v>10</v>
      </c>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row>
    <row r="28" spans="1:71" s="2" customFormat="1" ht="30" customHeight="1">
      <c r="A28" s="39"/>
      <c r="B28" s="53" t="s">
        <v>48</v>
      </c>
      <c r="C28" s="50"/>
      <c r="D28" s="26">
        <v>0</v>
      </c>
      <c r="E28" s="44">
        <v>45089</v>
      </c>
      <c r="F28" s="44">
        <v>45097</v>
      </c>
      <c r="G28" s="11"/>
      <c r="H28" s="11">
        <f t="shared" ca="1" si="4"/>
        <v>9</v>
      </c>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row>
    <row r="29" spans="1:71" s="2" customFormat="1" ht="30" customHeight="1">
      <c r="A29" s="39"/>
      <c r="B29" s="53" t="s">
        <v>49</v>
      </c>
      <c r="C29" s="50"/>
      <c r="D29" s="26">
        <v>0</v>
      </c>
      <c r="E29" s="44">
        <v>45090</v>
      </c>
      <c r="F29" s="44">
        <v>45097</v>
      </c>
      <c r="G29" s="11"/>
      <c r="H29" s="11">
        <f t="shared" ca="1" si="4"/>
        <v>8</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row>
    <row r="30" spans="1:71" s="2" customFormat="1" ht="30" customHeight="1">
      <c r="A30" s="39"/>
      <c r="B30" s="53" t="s">
        <v>50</v>
      </c>
      <c r="C30" s="50"/>
      <c r="D30" s="26">
        <v>0</v>
      </c>
      <c r="E30" s="44">
        <v>45091</v>
      </c>
      <c r="F30" s="44">
        <v>45097</v>
      </c>
      <c r="G30" s="11"/>
      <c r="H30" s="11">
        <f t="shared" ca="1" si="4"/>
        <v>7</v>
      </c>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row>
    <row r="31" spans="1:71" s="2" customFormat="1" ht="30" customHeight="1">
      <c r="A31" s="77" t="s">
        <v>39</v>
      </c>
      <c r="B31" s="78" t="s">
        <v>51</v>
      </c>
      <c r="C31" s="79"/>
      <c r="D31" s="80"/>
      <c r="E31" s="81"/>
      <c r="F31" s="82"/>
      <c r="G31" s="11"/>
      <c r="H31" s="11" t="str">
        <f t="shared" ca="1" si="4"/>
        <v/>
      </c>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row>
    <row r="32" spans="1:71" s="2" customFormat="1" ht="30" customHeight="1">
      <c r="A32" s="77"/>
      <c r="B32" s="75" t="s">
        <v>52</v>
      </c>
      <c r="C32" s="73"/>
      <c r="D32" s="74">
        <v>0</v>
      </c>
      <c r="E32" s="76">
        <v>45093</v>
      </c>
      <c r="F32" s="76">
        <v>45094</v>
      </c>
      <c r="G32" s="11"/>
      <c r="H32" s="11">
        <f t="shared" ca="1" si="4"/>
        <v>2</v>
      </c>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row>
    <row r="33" spans="1:71" ht="30" customHeight="1">
      <c r="A33" s="77"/>
      <c r="B33" s="75" t="s">
        <v>53</v>
      </c>
      <c r="C33" s="73"/>
      <c r="D33" s="74">
        <v>0</v>
      </c>
      <c r="E33" s="76">
        <v>45094</v>
      </c>
      <c r="F33" s="101">
        <v>45096</v>
      </c>
      <c r="G33" s="11"/>
      <c r="H33" s="11">
        <f t="shared" ref="H33" ca="1" si="5">IF(OR(ISBLANK(task_start),ISBLANK(task_end)),"",task_end-task_start+1)</f>
        <v>3</v>
      </c>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row>
    <row r="34" spans="1:71" ht="30" customHeight="1">
      <c r="B34" s="87" t="s">
        <v>54</v>
      </c>
      <c r="C34" s="88"/>
      <c r="D34" s="89"/>
      <c r="E34" s="90"/>
      <c r="F34" s="91"/>
      <c r="G34" s="11"/>
      <c r="H34" s="11" t="str">
        <f t="shared" ca="1" si="4"/>
        <v/>
      </c>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row>
    <row r="35" spans="1:71" ht="30" customHeight="1">
      <c r="B35" s="85" t="s">
        <v>55</v>
      </c>
      <c r="C35" s="83"/>
      <c r="D35" s="84">
        <v>0</v>
      </c>
      <c r="E35" s="86">
        <v>45097</v>
      </c>
      <c r="F35" s="86">
        <v>45102</v>
      </c>
      <c r="G35" s="11"/>
      <c r="H35" s="11">
        <f t="shared" ref="H35:I38" ca="1" si="6">IF(OR(ISBLANK(task_start),ISBLANK(task_end)),"",task_end-task_start+1)</f>
        <v>6</v>
      </c>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row>
    <row r="36" spans="1:71" ht="30" customHeight="1">
      <c r="B36" s="85" t="s">
        <v>56</v>
      </c>
      <c r="C36" s="83"/>
      <c r="D36" s="84">
        <v>0</v>
      </c>
      <c r="E36" s="86">
        <v>45102</v>
      </c>
      <c r="F36" s="86">
        <v>45107</v>
      </c>
      <c r="G36" s="11"/>
      <c r="H36" s="11">
        <f t="shared" ca="1" si="6"/>
        <v>6</v>
      </c>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row>
    <row r="37" spans="1:71" ht="30" customHeight="1">
      <c r="B37" s="85" t="s">
        <v>57</v>
      </c>
      <c r="C37" s="83"/>
      <c r="D37" s="84">
        <v>0</v>
      </c>
      <c r="E37" s="86">
        <v>45097</v>
      </c>
      <c r="F37" s="86">
        <v>45117</v>
      </c>
      <c r="G37" s="11"/>
      <c r="H37" s="11">
        <f t="shared" ca="1" si="6"/>
        <v>21</v>
      </c>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row>
    <row r="38" spans="1:71" ht="30" customHeight="1">
      <c r="B38" s="92" t="s">
        <v>58</v>
      </c>
      <c r="C38" s="93"/>
      <c r="D38" s="94">
        <v>0</v>
      </c>
      <c r="E38" s="95">
        <v>45118</v>
      </c>
      <c r="F38" s="96">
        <v>45130</v>
      </c>
      <c r="G38" s="11"/>
      <c r="H38" s="11">
        <f t="shared" ca="1" si="6"/>
        <v>13</v>
      </c>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row>
  </sheetData>
  <mergeCells count="12">
    <mergeCell ref="BM3:BS3"/>
    <mergeCell ref="BF3:BL3"/>
    <mergeCell ref="I3:O3"/>
    <mergeCell ref="P3:V3"/>
    <mergeCell ref="W3:AC3"/>
    <mergeCell ref="AD3:AJ3"/>
    <mergeCell ref="C2:D2"/>
    <mergeCell ref="C3:D3"/>
    <mergeCell ref="AK3:AQ3"/>
    <mergeCell ref="AR3:AX3"/>
    <mergeCell ref="AY3:BE3"/>
    <mergeCell ref="E2:F2"/>
  </mergeCells>
  <conditionalFormatting sqref="D6:D38">
    <cfRule type="dataBar" priority="9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4:BK38 BM7:BR38">
    <cfRule type="expression" dxfId="6" priority="115">
      <formula>AND(TODAY()&gt;=I$4,TODAY()&lt;J$4)</formula>
    </cfRule>
  </conditionalFormatting>
  <conditionalFormatting sqref="I6:BK38 BM7:BR38">
    <cfRule type="expression" dxfId="5" priority="109">
      <formula>AND(task_start&lt;=I$4,ROUNDDOWN((task_end-task_start+1)*task_progress,0)+task_start-1&gt;=I$4)</formula>
    </cfRule>
    <cfRule type="expression" dxfId="4" priority="110" stopIfTrue="1">
      <formula>AND(task_end&gt;=I$4,task_start&lt;J$4)</formula>
    </cfRule>
  </conditionalFormatting>
  <conditionalFormatting sqref="BM4:BR5">
    <cfRule type="expression" dxfId="3" priority="73">
      <formula>AND(TODAY()&gt;=BM$4,TODAY()&lt;BN$4)</formula>
    </cfRule>
  </conditionalFormatting>
  <conditionalFormatting sqref="BS4:BS5 BL4:BL38 BS7:BS38">
    <cfRule type="expression" dxfId="2" priority="122">
      <formula>AND(TODAY()&gt;=BL$4,TODAY()&lt;#REF!)</formula>
    </cfRule>
  </conditionalFormatting>
  <conditionalFormatting sqref="BL6:BL38 BS7:BS38">
    <cfRule type="expression" dxfId="1" priority="124">
      <formula>AND(task_start&lt;=BL$4,ROUNDDOWN((task_end-task_start+1)*task_progress,0)+task_start-1&gt;=BL$4)</formula>
    </cfRule>
    <cfRule type="expression" dxfId="0" priority="125" stopIfTrue="1">
      <formula>AND(task_end&gt;=BL$4,task_start&lt;#REF!)</formula>
    </cfRule>
  </conditionalFormatting>
  <dataValidations count="1">
    <dataValidation type="whole" operator="greaterThanOrEqual" allowBlank="1" showInputMessage="1" promptTitle="Display Week" prompt="Changing this number will scroll the Gantt Chart view." sqref="E3"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3.15"/>
  <cols>
    <col min="1" max="1" width="87.140625" style="29" customWidth="1"/>
    <col min="2" max="16384" width="9.140625" style="1"/>
  </cols>
  <sheetData>
    <row r="1" spans="1:2" ht="46.5" customHeight="1"/>
    <row r="2" spans="1:2" s="31" customFormat="1" ht="15.75">
      <c r="A2" s="30" t="s">
        <v>59</v>
      </c>
      <c r="B2" s="30"/>
    </row>
    <row r="3" spans="1:2" s="35" customFormat="1" ht="27" customHeight="1">
      <c r="A3" s="56" t="s">
        <v>60</v>
      </c>
      <c r="B3" s="36"/>
    </row>
    <row r="4" spans="1:2" s="32" customFormat="1" ht="25.5">
      <c r="A4" s="33" t="s">
        <v>61</v>
      </c>
    </row>
    <row r="5" spans="1:2" ht="74.099999999999994" customHeight="1">
      <c r="A5" s="34" t="s">
        <v>62</v>
      </c>
    </row>
    <row r="6" spans="1:2" ht="26.25" customHeight="1">
      <c r="A6" s="33" t="s">
        <v>63</v>
      </c>
    </row>
    <row r="7" spans="1:2" s="29" customFormat="1" ht="204.95" customHeight="1">
      <c r="A7" s="38" t="s">
        <v>64</v>
      </c>
    </row>
    <row r="8" spans="1:2" s="32" customFormat="1" ht="25.5">
      <c r="A8" s="33" t="s">
        <v>65</v>
      </c>
    </row>
    <row r="9" spans="1:2" ht="42.75">
      <c r="A9" s="34" t="s">
        <v>66</v>
      </c>
    </row>
    <row r="10" spans="1:2" s="29" customFormat="1" ht="27.95" customHeight="1">
      <c r="A10" s="37" t="s">
        <v>67</v>
      </c>
    </row>
    <row r="11" spans="1:2" s="32" customFormat="1" ht="25.5">
      <c r="A11" s="33" t="s">
        <v>68</v>
      </c>
    </row>
    <row r="12" spans="1:2" ht="28.5">
      <c r="A12" s="34" t="s">
        <v>69</v>
      </c>
    </row>
    <row r="13" spans="1:2" s="29" customFormat="1" ht="27.95" customHeight="1">
      <c r="A13" s="37" t="s">
        <v>70</v>
      </c>
    </row>
    <row r="14" spans="1:2" s="32" customFormat="1" ht="25.5">
      <c r="A14" s="33" t="s">
        <v>71</v>
      </c>
    </row>
    <row r="15" spans="1:2" ht="75" customHeight="1">
      <c r="A15" s="34" t="s">
        <v>72</v>
      </c>
    </row>
    <row r="16" spans="1:2" ht="57">
      <c r="A16" s="34" t="s">
        <v>73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6ad685b-228f-4e73-8773-28270170ea64">
      <Terms xmlns="http://schemas.microsoft.com/office/infopath/2007/PartnerControls"/>
    </lcf76f155ced4ddcb4097134ff3c332f>
    <TaxCatchAll xmlns="3406c6e7-5f81-47fb-bb16-961bddf7e8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D1F241A25220C409BCBA9D4082A879D" ma:contentTypeVersion="12" ma:contentTypeDescription="Create a new document." ma:contentTypeScope="" ma:versionID="9b757dc79826094c522abdfb73108f15">
  <xsd:schema xmlns:xsd="http://www.w3.org/2001/XMLSchema" xmlns:xs="http://www.w3.org/2001/XMLSchema" xmlns:p="http://schemas.microsoft.com/office/2006/metadata/properties" xmlns:ns2="06ad685b-228f-4e73-8773-28270170ea64" xmlns:ns3="3406c6e7-5f81-47fb-bb16-961bddf7e816" targetNamespace="http://schemas.microsoft.com/office/2006/metadata/properties" ma:root="true" ma:fieldsID="e1ca70dd167e3ec26d24ef6eb8dca78c" ns2:_="" ns3:_="">
    <xsd:import namespace="06ad685b-228f-4e73-8773-28270170ea64"/>
    <xsd:import namespace="3406c6e7-5f81-47fb-bb16-961bddf7e8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d685b-228f-4e73-8773-28270170ea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e4b6b8a-886a-49a4-90f4-18c74d949c0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06c6e7-5f81-47fb-bb16-961bddf7e8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42880c1-3df9-49cb-8508-698b1a0c4426}" ma:internalName="TaxCatchAll" ma:showField="CatchAllData" ma:web="3406c6e7-5f81-47fb-bb16-961bddf7e81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7A2E46-A982-461E-BCA3-73B85F999E7A}"/>
</file>

<file path=customXml/itemProps2.xml><?xml version="1.0" encoding="utf-8"?>
<ds:datastoreItem xmlns:ds="http://schemas.openxmlformats.org/officeDocument/2006/customXml" ds:itemID="{C921D15F-E094-42DC-80BD-D8567260ACB5}"/>
</file>

<file path=customXml/itemProps3.xml><?xml version="1.0" encoding="utf-8"?>
<ds:datastoreItem xmlns:ds="http://schemas.openxmlformats.org/officeDocument/2006/customXml" ds:itemID="{C1F32571-C38D-4DDF-A2E4-33F98B6AA064}"/>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Jezell C. Domer</cp:lastModifiedBy>
  <cp:revision/>
  <dcterms:created xsi:type="dcterms:W3CDTF">2023-04-26T09:18:37Z</dcterms:created>
  <dcterms:modified xsi:type="dcterms:W3CDTF">2023-05-10T11:52:44Z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0x010100CD1F241A25220C409BCBA9D4082A879D</vt:lpwstr>
  </property>
  <property fmtid="{D5CDD505-2E9C-101B-9397-08002B2CF9AE}" pid="3" name="MediaServiceImageTags">
    <vt:lpwstr/>
  </property>
</Properties>
</file>