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8"/>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8FC0C55C-DEC7-EB4A-824A-51C4CF47C33A}" xr6:coauthVersionLast="47" xr6:coauthVersionMax="47" xr10:uidLastSave="{00000000-0000-0000-0000-000000000000}"/>
  <bookViews>
    <workbookView xWindow="44800" yWindow="2300" windowWidth="38400" windowHeight="21100" tabRatio="928" activeTab="2"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4" i="83" l="1"/>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J75"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sharedStrings.xml><?xml version="1.0" encoding="utf-8"?>
<sst xmlns="http://schemas.openxmlformats.org/spreadsheetml/2006/main" count="8022" uniqueCount="2104">
  <si>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</si>
  <si>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</si>
  <si>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</si>
  <si>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</si>
  <si>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</si>
  <si>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</si>
  <si>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</si>
  <si>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</si>
  <si>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</si>
  <si>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</si>
  <si>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</si>
  <si>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</si>
  <si>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</si>
  <si>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</si>
  <si>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</si>
  <si>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</si>
  <si>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</si>
  <si>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</si>
  <si>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</si>
  <si>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</si>
  <si>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</si>
  <si>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</si>
  <si>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</si>
  <si>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</si>
  <si>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</si>
  <si>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</si>
  <si>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</si>
  <si>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</si>
  <si>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</si>
  <si>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</si>
  <si>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</si>
  <si>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</si>
  <si>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</si>
  <si>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</si>
  <si>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</si>
  <si>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</si>
  <si>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</si>
  <si>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</si>
  <si>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</si>
  <si>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</si>
  <si>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</si>
  <si>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</si>
  <si>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</si>
  <si>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</si>
  <si>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</si>
  <si>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</si>
  <si>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</si>
  <si>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</si>
  <si>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</si>
  <si>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</si>
  <si>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</si>
  <si>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</si>
  <si>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</si>
  <si>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</si>
  <si>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</si>
  <si>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</si>
  <si>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</si>
  <si>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</si>
  <si>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</si>
  <si>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</si>
  <si>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</si>
  <si>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</si>
  <si>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</si>
  <si>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</si>
  <si>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</si>
  <si>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</si>
  <si>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</si>
  <si>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</si>
  <si>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</si>
  <si>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</si>
  <si>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</si>
  <si>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</si>
  <si>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</si>
  <si>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</si>
  <si>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</si>
  <si>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</si>
  <si>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</si>
  <si>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</si>
  <si>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</si>
  <si>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</si>
  <si>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</si>
  <si>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</si>
  <si>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</si>
  <si>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</si>
  <si>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</si>
  <si>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</si>
  <si>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</si>
  <si>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</si>
  <si>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</si>
  <si>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</si>
  <si>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</si>
  <si>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</si>
  <si>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</si>
  <si>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</si>
  <si>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</si>
  <si>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</si>
  <si>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</si>
  <si>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</si>
  <si>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</si>
  <si>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</si>
  <si>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</si>
  <si>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</si>
  <si>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</si>
  <si>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</si>
  <si>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</si>
  <si>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</si>
  <si>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</si>
  <si>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</si>
  <si>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</si>
  <si>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</si>
  <si>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</si>
  <si>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</si>
  <si>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</si>
  <si>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</si>
  <si>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</si>
  <si>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</si>
  <si>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</si>
  <si>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</si>
  <si>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</si>
  <si>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</si>
  <si>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</si>
  <si>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</si>
  <si>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</si>
  <si>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</si>
  <si>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</si>
  <si>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</si>
  <si>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</si>
  <si>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</si>
  <si>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</si>
  <si>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</si>
  <si>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</si>
  <si>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</si>
  <si>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</si>
  <si>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</si>
  <si>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</si>
  <si>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</si>
  <si>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</si>
  <si>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</si>
  <si>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</si>
  <si>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</si>
  <si>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</si>
  <si>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</si>
  <si>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</si>
  <si>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</si>
  <si>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</si>
  <si>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</si>
  <si>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</si>
  <si>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</si>
  <si>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</si>
  <si>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</si>
  <si>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</si>
  <si>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</si>
  <si>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</si>
  <si>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</si>
  <si>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</si>
  <si>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</si>
  <si>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</si>
  <si>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</si>
  <si>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</si>
  <si>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</si>
  <si>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</si>
  <si>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</si>
  <si>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</si>
  <si>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</si>
  <si>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</si>
  <si>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</si>
  <si>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</si>
  <si>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</si>
  <si>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</si>
  <si>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</si>
  <si>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</si>
  <si>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</si>
  <si>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</si>
  <si>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</si>
  <si>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</si>
  <si>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</si>
  <si>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</si>
  <si>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</si>
  <si>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</si>
  <si>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</si>
  <si>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</si>
  <si>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</si>
  <si>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</si>
  <si>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</si>
  <si>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</si>
  <si>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</si>
  <si>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</si>
  <si>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</si>
  <si>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</si>
  <si>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</si>
  <si>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</si>
  <si>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</si>
  <si>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</si>
  <si>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</si>
  <si>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</si>
  <si>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</si>
  <si>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</si>
  <si>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</si>
  <si>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</si>
  <si>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</si>
  <si>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</si>
  <si>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</si>
  <si>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</si>
  <si>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</si>
  <si>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</si>
  <si>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</si>
  <si>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</si>
  <si>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</si>
  <si>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</si>
  <si>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</si>
  <si>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</si>
  <si>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</si>
  <si>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</si>
  <si>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</si>
  <si>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</si>
  <si>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</si>
  <si>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</si>
  <si>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</si>
  <si>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</si>
  <si>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</si>
  <si>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</si>
  <si>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</si>
  <si>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</si>
  <si>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</si>
  <si>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</si>
  <si>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</si>
  <si>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</si>
  <si>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</si>
  <si>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</si>
  <si>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</si>
  <si>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</si>
  <si>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</si>
  <si>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</si>
  <si>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</si>
  <si>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</si>
  <si>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</si>
  <si>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</si>
  <si>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</si>
  <si>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</si>
  <si>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</si>
  <si>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</si>
  <si>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</si>
  <si>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</si>
  <si>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</si>
  <si>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</si>
  <si>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</si>
  <si>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</si>
  <si>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</si>
  <si>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</si>
  <si>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</si>
  <si>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</si>
  <si>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</si>
  <si>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</si>
  <si>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</si>
  <si>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</si>
  <si>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</si>
  <si>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</si>
  <si>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</si>
  <si>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</si>
  <si>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</si>
  <si>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</si>
  <si>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</si>
  <si>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</si>
  <si>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</si>
  <si>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</si>
  <si>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</si>
  <si>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</si>
  <si>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</si>
  <si>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</si>
  <si>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</si>
  <si>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</si>
  <si>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</si>
  <si>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</si>
  <si>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</si>
  <si>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</si>
  <si>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</si>
  <si>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</si>
  <si>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</si>
  <si>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</si>
  <si>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</si>
  <si>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</si>
  <si>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</si>
  <si>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</si>
  <si>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</si>
  <si>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</si>
  <si>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</si>
  <si>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</si>
  <si>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</si>
  <si>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</si>
  <si>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</si>
  <si>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</si>
  <si>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</si>
  <si>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</si>
  <si>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</si>
  <si>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</si>
  <si>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</si>
  <si>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</si>
  <si>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</si>
  <si>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</si>
  <si>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</si>
  <si>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</si>
  <si>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</si>
  <si>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</si>
  <si>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</si>
  <si>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</si>
  <si>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</si>
  <si>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</si>
  <si>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</si>
  <si>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</si>
  <si>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</si>
  <si>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</si>
  <si>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</si>
  <si>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</si>
  <si>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</si>
  <si>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</si>
  <si>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</si>
  <si>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</si>
  <si>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</si>
  <si>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</si>
  <si>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</si>
  <si>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</si>
  <si>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</si>
  <si>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</si>
  <si>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</si>
  <si>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</si>
  <si>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</si>
  <si>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</si>
  <si>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</si>
  <si>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</si>
  <si>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</si>
  <si>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</si>
  <si>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</si>
  <si>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</si>
  <si>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</si>
  <si>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</si>
  <si>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</si>
  <si>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</si>
  <si>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</si>
  <si>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</si>
  <si>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</si>
  <si>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</si>
  <si>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</si>
  <si>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</si>
  <si>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</si>
  <si>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</si>
  <si>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</si>
  <si>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</si>
  <si>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</si>
  <si>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</si>
  <si>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</si>
  <si>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</si>
  <si>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</si>
  <si>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</si>
  <si>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</si>
  <si>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</si>
  <si>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</si>
  <si>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</si>
  <si>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</si>
  <si>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</si>
  <si>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</si>
  <si>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</si>
  <si>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</si>
  <si>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</si>
  <si>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</si>
  <si>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</si>
  <si>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</si>
  <si>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</si>
  <si>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</si>
  <si>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</si>
  <si>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</si>
  <si>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</si>
  <si>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</si>
  <si>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</si>
  <si>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</si>
  <si>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</si>
  <si>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</si>
  <si>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</si>
  <si>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</si>
  <si>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</si>
  <si>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</si>
  <si>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</si>
  <si>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</si>
  <si>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</si>
  <si>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</si>
  <si>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</si>
  <si>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</si>
  <si>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</si>
  <si>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</si>
  <si>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</si>
  <si>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</si>
  <si>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</si>
  <si>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</si>
  <si>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</si>
  <si>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</si>
  <si>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</si>
  <si>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</si>
  <si>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</si>
  <si>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</si>
  <si>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</si>
  <si>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</si>
  <si>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</si>
  <si>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</si>
  <si>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</si>
  <si>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</si>
  <si>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</si>
  <si>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</si>
  <si>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</si>
  <si>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</si>
  <si>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</si>
  <si>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</si>
  <si>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</si>
  <si>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</si>
  <si>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</si>
  <si>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</si>
  <si>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</si>
  <si>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</si>
  <si>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</si>
  <si>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</si>
  <si>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</si>
  <si>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</si>
  <si>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</si>
  <si>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</si>
  <si>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</si>
  <si>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</si>
  <si>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</si>
  <si>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</si>
  <si>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</si>
  <si>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</si>
  <si>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</si>
  <si>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</si>
  <si>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</si>
  <si>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</si>
  <si>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</si>
  <si>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</si>
  <si>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</si>
  <si>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</si>
  <si>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</si>
  <si>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</si>
  <si>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</si>
  <si>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</si>
  <si>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</si>
  <si>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</si>
  <si>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</si>
  <si>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</si>
  <si>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</si>
  <si>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</si>
  <si>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</si>
  <si>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</si>
  <si>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</si>
  <si>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</si>
  <si>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</si>
  <si>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</si>
  <si>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</si>
  <si>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</si>
  <si>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</si>
  <si>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</si>
  <si>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</si>
  <si>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</si>
  <si>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</si>
  <si>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</si>
  <si>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</si>
  <si>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</si>
  <si>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</si>
  <si>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</si>
  <si>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</si>
  <si>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</si>
  <si>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</si>
  <si>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</si>
  <si>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</si>
  <si>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</si>
  <si>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</si>
  <si>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</si>
  <si>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</si>
  <si>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</si>
  <si>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</si>
  <si>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</si>
  <si>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</si>
  <si>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</si>
  <si>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</si>
  <si>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</si>
  <si>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</si>
  <si>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</si>
  <si>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</si>
  <si>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</si>
  <si>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</si>
  <si>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</si>
  <si>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</si>
  <si>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</si>
  <si>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</si>
  <si>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</si>
  <si>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</si>
  <si>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</si>
  <si>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</si>
  <si>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</si>
  <si>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</si>
  <si>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</si>
  <si>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</si>
  <si>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</si>
  <si>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</si>
  <si>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</si>
  <si>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</si>
  <si>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</si>
  <si>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</si>
  <si>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</si>
  <si>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</si>
  <si>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</si>
  <si>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</si>
  <si>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</si>
  <si>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</si>
  <si>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</si>
  <si>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</si>
  <si>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</si>
  <si>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</si>
  <si>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</si>
  <si>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</si>
  <si>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</si>
  <si>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</si>
  <si>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</si>
  <si>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</si>
  <si>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</si>
  <si>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</si>
  <si>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</si>
  <si>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</si>
  <si>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</si>
  <si>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</si>
  <si>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</si>
  <si>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</si>
  <si>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</si>
  <si>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</si>
  <si>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</si>
  <si>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</si>
  <si>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</si>
  <si>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</si>
  <si>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</si>
  <si>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</si>
  <si>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</si>
  <si>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</si>
  <si>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</si>
  <si>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</si>
  <si>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</si>
  <si>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</si>
  <si>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</si>
  <si>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</si>
  <si>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</si>
  <si>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</si>
  <si>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</si>
  <si>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</si>
  <si>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</si>
  <si>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</si>
  <si>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</si>
  <si>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</si>
  <si>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</si>
  <si>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</si>
  <si>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</si>
  <si>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</si>
  <si>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</si>
  <si>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</si>
  <si>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</si>
  <si>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</si>
  <si>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</si>
  <si>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</si>
  <si>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</si>
  <si>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</si>
  <si>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</si>
  <si>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</si>
  <si>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</si>
  <si>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</si>
  <si>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</si>
  <si>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</si>
  <si>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</si>
  <si>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</si>
  <si>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</si>
  <si>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</si>
  <si>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</si>
  <si>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</si>
  <si>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</si>
  <si>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</si>
  <si>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</si>
  <si>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</si>
  <si>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</si>
  <si>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</si>
  <si>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</si>
  <si>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</si>
  <si>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</si>
  <si>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</si>
  <si>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</si>
  <si>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</si>
  <si>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</si>
  <si>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</si>
  <si>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</si>
  <si>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</si>
  <si>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</si>
  <si>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</si>
  <si>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</si>
  <si>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</si>
  <si>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</si>
  <si>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</si>
  <si>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</si>
  <si>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</si>
  <si>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</si>
  <si>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</si>
  <si>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</si>
  <si>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</si>
  <si>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</si>
  <si>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</si>
  <si>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</si>
  <si>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</si>
  <si>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</si>
  <si>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</si>
  <si>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</si>
  <si>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</si>
  <si>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</si>
  <si>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</si>
  <si>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</si>
  <si>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</si>
  <si>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</si>
  <si>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</si>
  <si>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</si>
  <si>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</si>
  <si>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</si>
  <si>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</si>
  <si>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</si>
  <si>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</si>
  <si>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</si>
  <si>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</si>
  <si>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</si>
  <si>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</si>
  <si>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</si>
  <si>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</si>
  <si>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</si>
  <si>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</si>
  <si>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</si>
  <si>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</si>
  <si>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</si>
  <si>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</si>
  <si>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</si>
  <si>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</si>
  <si>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</si>
  <si>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</si>
  <si>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</si>
  <si>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</si>
  <si>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</si>
  <si>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</si>
  <si>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</si>
  <si>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</si>
  <si>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</si>
  <si>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</si>
  <si>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</si>
  <si>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</si>
  <si>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</si>
  <si>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</si>
  <si>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</si>
  <si>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</si>
  <si>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</si>
  <si>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</si>
  <si>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</si>
  <si>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</si>
  <si>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</si>
  <si>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</si>
  <si>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</si>
  <si>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</si>
  <si>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</si>
  <si>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</si>
  <si>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</si>
  <si>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</si>
  <si>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</si>
  <si>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</si>
  <si>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</si>
  <si>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</si>
  <si>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</si>
  <si>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</si>
  <si>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</si>
  <si>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</si>
  <si>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</si>
  <si>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</si>
  <si>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</si>
  <si>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</si>
  <si>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</si>
  <si>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</si>
  <si>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</si>
  <si>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</si>
  <si>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</si>
  <si>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</si>
  <si>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</si>
  <si>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</si>
  <si>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</si>
  <si>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</si>
  <si>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</si>
  <si>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</si>
  <si>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</si>
  <si>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</si>
  <si>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</si>
  <si>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</si>
  <si>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</si>
  <si>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</si>
  <si>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</si>
  <si>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</si>
  <si>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</si>
  <si>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</si>
  <si>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</si>
  <si>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</si>
  <si>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</si>
  <si>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</si>
  <si>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</si>
  <si>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</si>
  <si>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</si>
  <si>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</si>
  <si>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</si>
  <si>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</si>
  <si>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</si>
  <si>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</si>
  <si>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</si>
  <si>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</si>
  <si>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</si>
  <si>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</si>
  <si>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</si>
  <si>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</si>
  <si>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</si>
  <si>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</si>
  <si>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</si>
  <si>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</si>
  <si>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</si>
  <si>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</si>
  <si>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</si>
  <si>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</si>
  <si>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</si>
  <si>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</si>
  <si>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</si>
  <si>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</si>
  <si>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</si>
  <si>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</si>
  <si>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</si>
  <si>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</si>
  <si>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</si>
  <si>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</si>
  <si>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</si>
  <si>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</si>
  <si>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</si>
  <si>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</si>
  <si>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</si>
  <si>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</si>
  <si>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</si>
  <si>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</si>
  <si>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</si>
  <si>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</si>
  <si>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</si>
  <si>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</si>
  <si>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</si>
  <si>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</si>
  <si>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</si>
  <si>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</si>
  <si>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</si>
  <si>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</si>
  <si>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</si>
  <si>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</si>
  <si>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</si>
  <si>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</si>
  <si>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</si>
  <si>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</si>
  <si>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</si>
  <si>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</si>
  <si>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</si>
  <si>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</si>
  <si>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</si>
  <si>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</si>
  <si>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</si>
  <si>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</si>
  <si>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</si>
  <si>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</si>
  <si>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</si>
  <si>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</si>
  <si>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</si>
  <si>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</si>
  <si>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</si>
  <si>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</si>
  <si>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</si>
  <si>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</si>
  <si>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</si>
  <si>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</si>
  <si>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</si>
  <si>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</si>
  <si>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</si>
  <si>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</si>
  <si>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</si>
  <si>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</si>
  <si>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</si>
  <si>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</si>
  <si>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</si>
  <si>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</si>
  <si>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</si>
  <si>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</si>
  <si>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</si>
  <si>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</si>
  <si>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</si>
  <si>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</si>
  <si>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</si>
  <si>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</si>
  <si>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</si>
  <si>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</si>
  <si>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</si>
  <si>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</si>
  <si>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</si>
  <si>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</si>
  <si>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</si>
  <si>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</si>
  <si>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</si>
  <si>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</si>
  <si>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</si>
  <si>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</si>
  <si>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</si>
  <si>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</si>
  <si>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</si>
  <si>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</si>
  <si>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</si>
  <si>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</si>
  <si>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</si>
  <si>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</si>
  <si>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</si>
  <si>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</si>
  <si>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</si>
  <si>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</si>
  <si>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</si>
  <si>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</si>
  <si>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</si>
  <si>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</si>
  <si>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</si>
  <si>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</si>
  <si>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</si>
  <si>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</si>
  <si>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</si>
  <si>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</si>
  <si>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</si>
  <si>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</si>
  <si>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</si>
  <si>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</si>
  <si>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</si>
  <si>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</si>
  <si>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</si>
  <si>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</si>
  <si>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</si>
  <si>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</si>
  <si>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</si>
  <si>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</si>
  <si>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</si>
  <si>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</si>
  <si>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</si>
  <si>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</si>
  <si>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</si>
  <si>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</si>
  <si>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</si>
  <si>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</si>
  <si>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</si>
  <si>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</si>
  <si>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</si>
  <si>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</si>
  <si>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</si>
  <si>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</si>
  <si>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</si>
  <si>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</si>
  <si>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</si>
  <si>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</si>
  <si>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</si>
  <si>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</si>
  <si>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</si>
  <si>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</si>
  <si>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</si>
  <si>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</si>
  <si>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</si>
  <si>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</si>
  <si>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</si>
  <si>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</si>
  <si>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</si>
  <si>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</si>
  <si>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</si>
  <si>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</si>
  <si>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</si>
  <si>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</si>
  <si>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</si>
  <si>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</si>
  <si>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</si>
  <si>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</si>
  <si>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</si>
  <si>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</si>
  <si>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</si>
  <si>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</si>
  <si>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</si>
  <si>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</si>
  <si>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</si>
  <si>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</si>
  <si>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</si>
  <si>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</si>
  <si>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</si>
  <si>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</si>
  <si>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</si>
  <si>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</si>
  <si>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</si>
  <si>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</si>
  <si>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</si>
  <si>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</si>
  <si>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</si>
  <si>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</si>
  <si>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</si>
  <si>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</si>
  <si>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</si>
  <si>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</si>
  <si>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</si>
  <si>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</si>
  <si>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</si>
  <si>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</si>
  <si>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</si>
  <si>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</si>
  <si>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</si>
  <si>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</si>
  <si>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</si>
  <si>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</si>
  <si>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</si>
  <si>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</si>
  <si>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</si>
  <si>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</si>
  <si>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</si>
  <si>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</si>
  <si>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</si>
  <si>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</si>
  <si>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</si>
  <si>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</si>
  <si>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</si>
  <si>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</si>
  <si>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</si>
  <si>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</si>
  <si>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</si>
  <si>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</si>
  <si>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</si>
  <si>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</si>
  <si>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</si>
  <si>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</si>
  <si>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</si>
  <si>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</si>
  <si>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</si>
  <si>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</si>
  <si>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</si>
  <si>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</si>
  <si>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</si>
  <si>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</si>
  <si>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</si>
  <si>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</si>
  <si>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</si>
  <si>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</si>
  <si>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</si>
  <si>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</si>
  <si>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</si>
  <si>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</si>
  <si>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</si>
  <si>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</si>
  <si>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</si>
  <si>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</si>
  <si>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</si>
  <si>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</si>
  <si>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</si>
  <si>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</si>
  <si>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</si>
  <si>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</si>
  <si>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</si>
  <si>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</si>
  <si>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</si>
  <si>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</si>
  <si>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</si>
  <si>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</si>
  <si>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</si>
  <si>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</si>
  <si>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</si>
  <si>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</si>
  <si>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</si>
  <si>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</si>
  <si>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</si>
  <si>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</si>
  <si>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</si>
  <si>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</si>
  <si>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</si>
  <si>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</si>
  <si>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</si>
  <si>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</si>
  <si>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</si>
  <si>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</si>
  <si>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</si>
  <si>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</si>
  <si>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</si>
  <si>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</si>
  <si>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</si>
  <si>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</si>
  <si>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</si>
  <si>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</si>
  <si>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</si>
  <si>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</si>
  <si>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</si>
  <si>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</si>
  <si>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</si>
  <si>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</si>
  <si>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</si>
  <si>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</si>
  <si>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</si>
  <si>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</si>
  <si>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</si>
  <si>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</si>
  <si>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</si>
  <si>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</si>
  <si>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</si>
  <si>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</si>
  <si>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</si>
  <si>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</si>
  <si>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</si>
  <si>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</si>
  <si>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</si>
  <si>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</si>
  <si>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</si>
  <si>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</si>
  <si>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</si>
  <si>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</si>
  <si>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</si>
  <si>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</si>
  <si>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</si>
  <si>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</si>
  <si>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</si>
  <si>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</si>
  <si>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</si>
  <si>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</si>
  <si>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</si>
  <si>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</si>
  <si>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</si>
  <si>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</si>
  <si>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</si>
  <si>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</si>
  <si>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</si>
  <si>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</si>
  <si>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</si>
  <si>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</si>
  <si>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</si>
  <si>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</si>
  <si>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</si>
  <si>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</si>
  <si>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</si>
  <si>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</si>
  <si>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</si>
  <si>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</si>
  <si>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</si>
  <si>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</si>
  <si>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</si>
  <si>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</si>
  <si>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</si>
  <si>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</si>
  <si>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</si>
  <si>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</si>
  <si>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</si>
  <si>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</si>
  <si>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</si>
  <si>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</si>
  <si>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</si>
  <si>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</si>
  <si>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</si>
  <si>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</si>
  <si>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</si>
  <si>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</si>
  <si>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</si>
  <si>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</si>
  <si>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</si>
  <si>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</si>
  <si>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</si>
  <si>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</si>
  <si>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</si>
  <si>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</si>
  <si>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</si>
  <si>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</si>
  <si>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</si>
  <si>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</si>
  <si>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</si>
  <si>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</si>
  <si>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</si>
  <si>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</si>
  <si>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</si>
  <si>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</si>
  <si>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</si>
  <si>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</si>
  <si>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</si>
  <si>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</si>
  <si>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</si>
  <si>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</si>
  <si>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</si>
  <si>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</si>
  <si>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</si>
  <si>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</si>
  <si>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</si>
  <si>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</si>
  <si>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</si>
  <si>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</si>
  <si>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</si>
  <si>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</si>
  <si>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</si>
  <si>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</si>
  <si>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</si>
  <si>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</si>
  <si>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</si>
  <si>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</si>
  <si>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</si>
  <si>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</si>
  <si>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</si>
  <si>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</si>
  <si>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</si>
  <si>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</si>
  <si>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</si>
  <si>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</si>
  <si>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</si>
  <si>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</si>
  <si>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</si>
  <si>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</si>
  <si>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</si>
  <si>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</si>
  <si>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</si>
  <si>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</si>
  <si>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</si>
  <si>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</si>
  <si>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</si>
  <si>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</si>
  <si>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</si>
  <si>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</si>
  <si>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</si>
  <si>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</si>
  <si>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</si>
  <si>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</si>
  <si>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</si>
  <si>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</si>
  <si>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</si>
  <si>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</si>
  <si>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</si>
  <si>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</si>
  <si>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</si>
  <si>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</si>
  <si>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</si>
  <si>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</si>
  <si>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</si>
  <si>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</si>
  <si>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</si>
  <si>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</si>
  <si>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</si>
  <si>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</si>
  <si>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</si>
  <si>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</si>
  <si>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</si>
  <si>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</si>
  <si>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</si>
  <si>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</si>
  <si>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</si>
  <si>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</si>
  <si>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</si>
  <si>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</si>
  <si>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</si>
  <si>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</si>
  <si>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</si>
  <si>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</si>
  <si>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</si>
  <si>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</si>
  <si>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</si>
  <si>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</si>
  <si>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</si>
  <si>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</si>
  <si>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</si>
  <si>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</si>
  <si>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</si>
  <si>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</si>
  <si>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</si>
  <si>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</si>
  <si>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</si>
  <si>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</si>
  <si>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</si>
  <si>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</si>
  <si>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</si>
  <si>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</si>
  <si>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</si>
  <si>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</si>
  <si>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</si>
  <si>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</si>
  <si>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</si>
  <si>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</si>
  <si>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</si>
  <si>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</si>
  <si>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</si>
  <si>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</si>
  <si>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</si>
  <si>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</si>
  <si>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</si>
  <si>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</si>
  <si>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</si>
  <si>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</si>
  <si>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</si>
  <si>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</si>
  <si>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</si>
  <si>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</si>
  <si>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</si>
  <si>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</si>
  <si>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</si>
  <si>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</si>
  <si>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</si>
  <si>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</si>
  <si>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</si>
  <si>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</si>
  <si>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</si>
  <si>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</si>
  <si>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</si>
  <si>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</si>
  <si>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</si>
  <si>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</si>
  <si>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</si>
  <si>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</si>
  <si>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</si>
  <si>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</si>
  <si>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</si>
  <si>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</si>
  <si>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</si>
  <si>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</si>
  <si>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</si>
  <si>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</si>
  <si>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</si>
  <si>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</si>
  <si>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</si>
  <si>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</si>
  <si>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</si>
  <si>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</si>
  <si>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</si>
  <si>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</si>
  <si>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</si>
  <si>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</si>
  <si>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</si>
  <si>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</si>
  <si>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</si>
  <si>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</si>
  <si>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</si>
  <si>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</si>
  <si>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</si>
  <si>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</si>
  <si>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</si>
  <si>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</si>
  <si>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</si>
  <si>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</si>
  <si>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</si>
  <si>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</si>
  <si>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</si>
  <si>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</si>
  <si>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</si>
  <si>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</si>
  <si>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</si>
  <si>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</si>
  <si>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</si>
  <si>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</si>
  <si>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</si>
  <si>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</si>
  <si>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</si>
  <si>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</si>
  <si>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</si>
  <si>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</si>
  <si>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</si>
  <si>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</si>
  <si>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</si>
  <si>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</si>
  <si>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</si>
  <si>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</si>
  <si>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</si>
  <si>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</si>
  <si>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</si>
  <si>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</si>
  <si>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</si>
  <si>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</si>
  <si>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</si>
  <si>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</si>
  <si>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</si>
  <si>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</si>
  <si>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</si>
  <si>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</si>
  <si>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</si>
  <si>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</si>
  <si>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</si>
  <si>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</si>
  <si>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</si>
  <si>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</si>
  <si>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</si>
  <si>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</si>
  <si>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</si>
  <si>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</si>
  <si>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</si>
  <si>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</si>
  <si>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</si>
  <si>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</si>
  <si>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</si>
  <si>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</si>
  <si>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</si>
  <si>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</si>
  <si>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</si>
  <si>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</si>
  <si>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</si>
  <si>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</si>
  <si>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</si>
  <si>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</si>
  <si>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</si>
  <si>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</si>
  <si>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</si>
  <si>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</si>
  <si>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</si>
  <si>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</si>
  <si>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</si>
  <si>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</si>
  <si>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</si>
  <si>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</si>
  <si>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</si>
  <si>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</si>
  <si>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</si>
  <si>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</si>
  <si>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</si>
  <si>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</si>
  <si>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</si>
  <si>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</si>
  <si>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</si>
  <si>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</si>
  <si>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</si>
  <si>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</si>
  <si>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</si>
  <si>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</si>
  <si>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</si>
  <si>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</si>
  <si>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</si>
  <si>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</si>
  <si>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</si>
  <si>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</si>
  <si>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</si>
  <si>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</si>
  <si>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</si>
  <si>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</si>
  <si>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</si>
  <si>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</si>
  <si>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</si>
  <si>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</si>
  <si>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</si>
  <si>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</si>
  <si>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</si>
  <si>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</si>
  <si>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</si>
  <si>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</si>
  <si>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</si>
  <si>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</si>
  <si>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</si>
  <si>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</si>
  <si>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</si>
  <si>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</si>
  <si>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</si>
  <si>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</si>
  <si>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</si>
  <si>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</si>
  <si>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</si>
  <si>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</si>
  <si>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</si>
  <si>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</si>
  <si>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</si>
  <si>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</si>
  <si>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</si>
  <si>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</si>
  <si>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</si>
  <si>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</si>
  <si>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</si>
  <si>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</si>
  <si>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</si>
  <si>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</si>
  <si>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</si>
  <si>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</si>
  <si>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</si>
  <si>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</si>
  <si>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</si>
  <si>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</si>
  <si>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</si>
  <si>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</si>
  <si>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</si>
  <si>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</si>
  <si>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</si>
  <si>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</si>
  <si>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</si>
  <si>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</si>
  <si>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</si>
  <si>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</si>
  <si>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</si>
  <si>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</si>
  <si>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</si>
  <si>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</si>
  <si>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</si>
  <si>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</si>
  <si>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</si>
  <si>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</si>
  <si>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</si>
  <si>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</si>
  <si>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</si>
  <si>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</si>
  <si>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</si>
  <si>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</si>
  <si>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</si>
  <si>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</si>
  <si>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</si>
  <si>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</si>
  <si>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</si>
  <si>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</si>
  <si>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</si>
  <si>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</si>
  <si>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</si>
  <si>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</si>
  <si>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</si>
  <si>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</si>
  <si>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</si>
  <si>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</si>
  <si>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</si>
  <si>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</si>
  <si>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</si>
  <si>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</si>
  <si>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</si>
  <si>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</si>
  <si>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</si>
  <si>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</si>
  <si>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</si>
  <si>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</si>
  <si>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</si>
  <si>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</si>
  <si>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</si>
  <si>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</si>
  <si>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</si>
  <si>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</si>
  <si>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</si>
  <si>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</si>
  <si>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</si>
  <si>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</si>
  <si>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</si>
  <si>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</si>
  <si>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</si>
  <si>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</si>
  <si>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</si>
  <si>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</si>
  <si>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</si>
  <si>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</si>
  <si>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</si>
  <si>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</si>
  <si>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</si>
  <si>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</si>
  <si>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</si>
  <si>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</si>
  <si>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</si>
  <si>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</si>
  <si>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</si>
  <si>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</si>
  <si>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</si>
  <si>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</si>
  <si>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</si>
  <si>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</si>
  <si>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</si>
  <si>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</si>
  <si>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</si>
  <si>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</si>
  <si>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</si>
  <si>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</si>
  <si>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</si>
  <si>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</si>
  <si>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</si>
  <si>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</si>
  <si>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</si>
  <si>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</si>
  <si>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</si>
  <si>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</si>
  <si>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</si>
  <si>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</si>
  <si>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</si>
  <si>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</si>
  <si>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</si>
  <si>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</si>
  <si>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</si>
  <si>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</si>
  <si>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</si>
  <si>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</si>
  <si>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</si>
  <si>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</si>
  <si>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</si>
  <si>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</si>
  <si>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</si>
  <si>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</si>
  <si>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</si>
  <si>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</si>
  <si>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</si>
  <si>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</si>
  <si>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</si>
  <si>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</si>
  <si>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</si>
  <si>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</si>
  <si>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</si>
  <si>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</si>
  <si>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</si>
  <si>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</si>
  <si>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</si>
  <si>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</si>
  <si>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</si>
  <si>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</si>
  <si>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</si>
  <si>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</si>
  <si>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</si>
  <si>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</si>
  <si>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</si>
  <si>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</si>
  <si>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</si>
  <si>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</si>
  <si>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</si>
  <si>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</si>
  <si>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</si>
  <si>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</si>
  <si>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</si>
  <si>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</si>
  <si>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</si>
  <si>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</si>
  <si>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</si>
  <si>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</si>
  <si>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</si>
  <si>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</si>
  <si>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</si>
  <si>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</si>
  <si>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</si>
  <si>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</si>
  <si>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</si>
  <si>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</si>
  <si>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</si>
  <si>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</si>
  <si>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</si>
  <si>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</si>
  <si>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</si>
  <si>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</si>
  <si>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</si>
  <si>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</si>
  <si>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</si>
  <si>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</si>
  <si>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</si>
  <si>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</si>
  <si>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</si>
  <si>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</si>
  <si>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</si>
  <si>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</si>
  <si>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</si>
  <si>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</si>
  <si>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</si>
  <si>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</si>
  <si>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</si>
  <si>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</si>
  <si>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</si>
  <si>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</si>
  <si>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</si>
  <si>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</si>
  <si>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</si>
  <si>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</si>
  <si>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</si>
  <si>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</si>
  <si>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</si>
  <si>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</si>
  <si>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</si>
  <si>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</si>
  <si>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</si>
  <si>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</si>
  <si>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</si>
  <si>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</si>
  <si>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</si>
  <si>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</si>
  <si>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</si>
  <si>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</si>
  <si>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</si>
  <si>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</si>
  <si>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</si>
  <si>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</si>
  <si>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</si>
  <si>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</si>
  <si>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</si>
  <si>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</si>
  <si>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</si>
  <si>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</si>
  <si>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</si>
  <si>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</si>
  <si>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</si>
  <si>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</si>
  <si>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</si>
  <si>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</si>
  <si>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</si>
  <si>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</si>
  <si>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</si>
  <si>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</si>
  <si>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</si>
  <si>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</si>
  <si>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</si>
  <si>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</si>
  <si>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</si>
  <si>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</si>
  <si>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</si>
  <si>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</si>
  <si>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</si>
  <si>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</si>
  <si>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</si>
  <si>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</si>
  <si>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</si>
  <si>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</si>
  <si>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</si>
  <si>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</si>
  <si>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</si>
  <si>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</si>
  <si>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</si>
  <si>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</si>
  <si>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</si>
  <si>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</si>
  <si>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</si>
  <si>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</si>
  <si>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</si>
  <si>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</si>
  <si>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</si>
  <si>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</si>
  <si>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</si>
  <si>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</si>
  <si>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</si>
  <si>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</si>
  <si>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</si>
  <si>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</si>
  <si>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</si>
  <si>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</si>
  <si>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</si>
  <si>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</si>
  <si>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</si>
  <si>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</si>
  <si>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</si>
  <si>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</si>
  <si>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</si>
  <si>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</si>
  <si>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</si>
  <si>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</si>
  <si>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</si>
  <si>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</si>
  <si>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</si>
  <si>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</si>
  <si>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</si>
  <si>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</si>
  <si>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</si>
  <si>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</si>
  <si>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</si>
  <si>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</si>
  <si>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</si>
  <si>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</si>
  <si>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</si>
  <si>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</si>
  <si>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</si>
  <si>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</si>
  <si>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</si>
  <si>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</si>
  <si>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</si>
  <si>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</si>
  <si>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</si>
  <si>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</si>
  <si>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</si>
  <si>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</si>
  <si>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</si>
  <si>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</si>
  <si>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</si>
  <si>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</si>
  <si>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</si>
  <si>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</si>
  <si>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</si>
  <si>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</si>
  <si>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</si>
  <si>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</si>
  <si>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</si>
  <si>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</si>
  <si>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</si>
  <si>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</si>
  <si>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</si>
  <si>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</si>
  <si>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</si>
  <si>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</si>
  <si>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</si>
  <si>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</si>
  <si>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</si>
  <si>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</si>
  <si>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</si>
  <si>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</si>
  <si>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</si>
  <si>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</si>
  <si>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</si>
  <si>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</si>
  <si>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</si>
  <si>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</si>
  <si>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</si>
  <si>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</si>
  <si>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</si>
  <si>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</si>
  <si>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</si>
  <si>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</si>
  <si>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</si>
  <si>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</si>
  <si>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</si>
  <si>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</si>
  <si>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</si>
  <si>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</si>
  <si>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</si>
  <si>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</si>
  <si>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</si>
  <si>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</si>
  <si>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</si>
  <si>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</si>
  <si>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</si>
  <si>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</si>
  <si>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</si>
  <si>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</si>
  <si>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</si>
  <si>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</si>
  <si>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</si>
  <si>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</si>
  <si>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</si>
  <si>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</si>
  <si>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</si>
  <si>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</si>
  <si>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</si>
  <si>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</si>
  <si>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</si>
  <si>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</si>
  <si>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</si>
  <si>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</si>
  <si>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</si>
  <si>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</si>
  <si>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</si>
  <si>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</si>
  <si>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</si>
  <si>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</si>
  <si>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</si>
  <si>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</si>
  <si>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</si>
  <si>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</si>
  <si>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</si>
  <si>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</si>
  <si>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</si>
  <si>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</si>
  <si>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</si>
  <si>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</si>
  <si>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</si>
  <si>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</si>
  <si>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</si>
  <si>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</si>
  <si>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</si>
  <si>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</si>
  <si>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</si>
  <si>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</si>
  <si>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</si>
  <si>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</si>
  <si>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</si>
  <si>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</si>
  <si>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</si>
  <si>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</si>
  <si>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</si>
  <si>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</si>
  <si>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</si>
  <si>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</si>
  <si>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</si>
  <si>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</si>
  <si>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</si>
  <si>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</si>
  <si>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</si>
  <si>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</si>
  <si>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</si>
  <si>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</si>
  <si>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</si>
  <si>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</si>
  <si>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</si>
  <si>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</si>
  <si>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</si>
  <si>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</si>
  <si>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</si>
  <si>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</si>
  <si>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</si>
  <si>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</si>
  <si>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</si>
  <si>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</si>
  <si>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</si>
  <si>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</si>
  <si>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</si>
  <si>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</si>
  <si>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</si>
  <si>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</si>
  <si>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</si>
  <si>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</si>
  <si>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</si>
  <si>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</si>
  <si>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</si>
  <si>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</si>
  <si>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</si>
  <si>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</si>
  <si>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</si>
  <si>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</si>
  <si>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</si>
  <si>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</si>
  <si>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</si>
  <si>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</si>
  <si>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</si>
  <si>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</si>
  <si>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</si>
  <si>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</si>
  <si>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</si>
  <si>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</si>
  <si>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</si>
  <si>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</si>
  <si>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</si>
  <si>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</si>
  <si>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</si>
  <si>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</si>
  <si>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</si>
  <si>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</si>
  <si>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</si>
  <si>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</si>
  <si>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</si>
  <si>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</si>
  <si>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</si>
  <si>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</si>
  <si>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</si>
  <si>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</si>
  <si>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</si>
  <si>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</si>
  <si>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</si>
  <si>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</si>
  <si>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</si>
  <si>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</si>
  <si>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</si>
  <si>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</si>
  <si>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</si>
  <si>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</si>
  <si>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</si>
  <si>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</si>
  <si>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</si>
  <si>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</si>
  <si>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</si>
  <si>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</si>
  <si>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</si>
  <si>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</si>
  <si>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</si>
  <si>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</si>
  <si>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</si>
  <si>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</si>
  <si>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</si>
  <si>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</si>
  <si>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</si>
  <si>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</si>
  <si>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</si>
  <si>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</si>
  <si>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</si>
  <si>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</si>
  <si>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</si>
  <si>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</si>
  <si>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</si>
  <si>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</si>
  <si>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</si>
  <si>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</si>
  <si>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</si>
  <si>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</si>
  <si>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</si>
  <si>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</si>
  <si>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</si>
  <si>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</si>
  <si>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</si>
  <si>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</si>
  <si>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</si>
  <si>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</si>
  <si>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</si>
  <si>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</si>
  <si>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</si>
  <si>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</si>
  <si>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</si>
  <si>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</si>
  <si>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</si>
  <si>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</si>
  <si>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</si>
  <si>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</si>
  <si>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</si>
  <si>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</si>
  <si>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</si>
  <si>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</si>
  <si>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</si>
  <si>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</si>
  <si>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</si>
  <si>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</si>
  <si>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</si>
  <si>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</si>
  <si>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</si>
  <si>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</si>
  <si>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</si>
  <si>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</si>
  <si>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</si>
  <si>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</si>
  <si>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</si>
  <si>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</si>
  <si>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</si>
  <si>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</si>
  <si>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</si>
  <si>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</si>
  <si>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</si>
  <si>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</si>
  <si>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</si>
  <si>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</si>
  <si>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</si>
  <si>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</si>
  <si>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</si>
  <si>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</si>
  <si>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</si>
  <si>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</si>
  <si>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</si>
  <si>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</si>
  <si>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</si>
  <si>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</si>
  <si>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</si>
  <si>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</si>
  <si>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</si>
  <si>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</si>
  <si>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</si>
  <si>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</si>
  <si>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</si>
  <si>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</si>
  <si>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</si>
  <si>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</si>
  <si>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</si>
  <si>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</si>
  <si>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</si>
  <si>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</si>
  <si>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</si>
  <si>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</si>
  <si>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</si>
  <si>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</si>
  <si>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</si>
  <si>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</si>
  <si>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</si>
  <si>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</si>
  <si>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</si>
  <si>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</si>
  <si>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</si>
  <si>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</si>
  <si>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</si>
  <si>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</si>
  <si>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</si>
  <si>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</si>
  <si>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</si>
  <si>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</si>
  <si>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</si>
  <si>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</si>
  <si>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</si>
  <si>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</si>
  <si>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</si>
  <si>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</si>
  <si>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</si>
  <si>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</si>
  <si>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</si>
  <si>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</si>
  <si>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</si>
  <si>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</si>
  <si>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</si>
  <si>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</si>
  <si>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</si>
  <si>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</si>
  <si>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</si>
  <si>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</si>
  <si>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</si>
  <si>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</si>
  <si>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</si>
  <si>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</si>
  <si>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</si>
  <si>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</si>
  <si>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</si>
  <si>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</si>
  <si>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</si>
  <si>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</si>
  <si>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</si>
  <si>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</si>
  <si>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</si>
  <si>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</si>
  <si>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</si>
  <si>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</si>
  <si>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</si>
  <si>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</si>
  <si>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</si>
  <si>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</si>
  <si>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</si>
  <si>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</si>
  <si>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</si>
  <si>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</si>
  <si>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</si>
  <si>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</si>
  <si>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</si>
  <si>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</si>
  <si>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</si>
  <si>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</si>
  <si>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</si>
  <si>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</si>
  <si>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</si>
  <si>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</si>
  <si>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</si>
  <si>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</si>
  <si>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</si>
  <si>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</si>
  <si>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</si>
  <si>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</si>
  <si>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</si>
  <si>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</si>
  <si>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</si>
  <si>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</si>
  <si>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</si>
  <si>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</si>
  <si>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</si>
  <si>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</si>
  <si>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</si>
  <si>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</si>
  <si>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</si>
  <si>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</si>
  <si>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</si>
  <si>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</si>
  <si>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</si>
  <si>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</si>
  <si>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</si>
  <si>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</si>
  <si>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</si>
  <si>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</si>
  <si>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</si>
  <si>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</si>
  <si>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</si>
  <si>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</si>
  <si>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</si>
  <si>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</si>
  <si>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</si>
  <si>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</si>
  <si>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</si>
  <si>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</si>
  <si>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</si>
  <si>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</si>
  <si>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</si>
  <si>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</si>
  <si>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</si>
  <si>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</si>
  <si>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</si>
  <si>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</si>
  <si>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</si>
  <si>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</si>
  <si>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</si>
  <si>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</si>
  <si>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</si>
  <si>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</si>
  <si>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</si>
  <si>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</si>
  <si>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</si>
  <si>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</si>
  <si>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</si>
  <si>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</si>
  <si>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</si>
  <si>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</si>
  <si>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</si>
  <si>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</si>
  <si>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</si>
  <si>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</si>
  <si>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</si>
  <si>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</si>
  <si>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</si>
  <si>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</si>
  <si>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</si>
  <si>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</si>
  <si>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</si>
  <si>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</si>
  <si>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</si>
  <si>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</si>
  <si>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</si>
  <si>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</si>
  <si>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</si>
  <si>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</si>
  <si>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</si>
  <si>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</si>
  <si>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</si>
  <si>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</si>
  <si>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</si>
  <si>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</si>
  <si>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</si>
  <si>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</si>
  <si>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</si>
  <si>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</si>
  <si>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</si>
  <si>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</si>
  <si>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</si>
  <si>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</si>
  <si>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</si>
  <si>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</si>
  <si>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</si>
  <si>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</si>
  <si>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</si>
  <si>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</si>
  <si>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</si>
  <si>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</si>
  <si>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</si>
  <si>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</si>
  <si>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</si>
  <si>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</si>
  <si>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</si>
  <si>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</si>
  <si>
    <t>OA</t>
  </si>
  <si>
    <t>MA</t>
  </si>
  <si>
    <t>CO</t>
  </si>
  <si>
    <t>SA</t>
  </si>
  <si>
    <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</si>
</sst>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
      <sz val="12"/>
      <color rgb="FF3B3B3B"/>
      <name val="Menlo"/>
      <family val="3"/>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0" fontId="17" fillId="0" borderId="0" xfId="0" applyFont="1" applyAlignment="1">
      <alignment horizontal="center" vertical="top" wrapText="1"/>
    </xf>
    <xf numFmtId="0" fontId="17" fillId="0" borderId="0" xfId="0" applyFont="1" applyAlignment="1">
      <alignment horizontal="center"/>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xf numFmtId="0" fontId="59" fillId="0" borderId="0" xfId="0" applyFont="1"/>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8.3443782439867693</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0.77200513252584702</c:v>
                </c:pt>
                <c:pt idx="2">
                  <c:v>5.6446098785785503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0.77200513252584702</c:v>
                </c:pt>
                <c:pt idx="2">
                  <c:v>3.4693283081341901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2.1752815704443602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0.109610452596887</c:v>
                </c:pt>
                <c:pt idx="1">
                  <c:v>0.111482143035655</c:v>
                </c:pt>
                <c:pt idx="2">
                  <c:v>0.110124601079752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29.621987581670801</c:v>
                </c:pt>
                <c:pt idx="1">
                  <c:v>18.5124113397226</c:v>
                </c:pt>
                <c:pt idx="2">
                  <c:v>14.760008587834401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6.5875111539701496</c:v>
                </c:pt>
                <c:pt idx="1">
                  <c:v>32.988109420253402</c:v>
                </c:pt>
                <c:pt idx="2">
                  <c:v>98.453705062659097</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0.60896414443750047</c:v>
                </c:pt>
                <c:pt idx="1">
                  <c:v>0.58837569852540028</c:v>
                </c:pt>
                <c:pt idx="2">
                  <c:v>0.5864728133007997</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30.230951726108302</c:v>
                </c:pt>
                <c:pt idx="1">
                  <c:v>19.100787038248001</c:v>
                </c:pt>
                <c:pt idx="2">
                  <c:v>15.3464814011352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1.6845233122543099E-3</c:v>
                </c:pt>
                <c:pt idx="1">
                  <c:v>4.3467124145501797E-3</c:v>
                </c:pt>
                <c:pt idx="2">
                  <c:v>1.0316485909206899E-2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861.77090959734096</c:v>
                </c:pt>
                <c:pt idx="1">
                  <c:v>833.69885712733299</c:v>
                </c:pt>
                <c:pt idx="2">
                  <c:v>830.833687184886</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34.720050262270703</c:v>
                </c:pt>
                <c:pt idx="1">
                  <c:v>30.240947177620601</c:v>
                </c:pt>
                <c:pt idx="2">
                  <c:v>41.534570020451703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0.32883464613712299</c:v>
                </c:pt>
                <c:pt idx="1">
                  <c:v>0.34034109173532601</c:v>
                </c:pt>
                <c:pt idx="2">
                  <c:v>0.34144570488826398</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0.33332999999999935</c:v>
                </c:pt>
                <c:pt idx="1">
                  <c:v>0.32756004415226952</c:v>
                </c:pt>
                <c:pt idx="2">
                  <c:v>0.32252448779752435</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21.096341030690599</c:v>
                </c:pt>
                <c:pt idx="1">
                  <c:v>23.332999999999998</c:v>
                </c:pt>
                <c:pt idx="2">
                  <c:v>23.8889999999999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2.3972785099531302E-3</c:v>
                </c:pt>
                <c:pt idx="1">
                  <c:v>5.03525697097351E-3</c:v>
                </c:pt>
                <c:pt idx="2">
                  <c:v>1.1003876767021E-2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0.23437860321768669</c:v>
                </c:pt>
                <c:pt idx="1">
                  <c:v>0.23434000604153202</c:v>
                </c:pt>
                <c:pt idx="2">
                  <c:v>0.234706655980084</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2" t="s">
        <v>1663</v>
      </c>
      <c r="C19" s="943"/>
      <c r="D19" s="943"/>
      <c r="E19" s="943"/>
      <c r="F19" s="944"/>
      <c r="G19" s="428"/>
      <c r="H19" s="942" t="s">
        <v>1667</v>
      </c>
      <c r="I19" s="943"/>
      <c r="J19" s="943"/>
      <c r="K19" s="943"/>
      <c r="L19" s="944"/>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45"/>
      <c r="F27" s="945"/>
      <c r="G27" s="945"/>
      <c r="H27" s="445"/>
      <c r="I27" s="945"/>
      <c r="J27" s="945"/>
      <c r="K27" s="445"/>
      <c r="L27" s="945"/>
      <c r="M27" s="945"/>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36" t="s">
        <v>16</v>
      </c>
      <c r="H35" s="937"/>
      <c r="I35" s="937"/>
      <c r="J35" s="938"/>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39" t="s">
        <v>17</v>
      </c>
      <c r="H36" s="940"/>
      <c r="I36" s="941"/>
      <c r="J36" s="154" t="s">
        <v>31</v>
      </c>
      <c r="K36" s="134"/>
      <c r="L36" s="134"/>
      <c r="M36" s="134"/>
      <c r="N36" s="134"/>
      <c r="O36" s="134"/>
      <c r="P36" s="14"/>
      <c r="Q36" s="190"/>
      <c r="R36" s="191"/>
      <c r="S36" s="951" t="s">
        <v>15</v>
      </c>
      <c r="T36" s="949"/>
      <c r="U36" s="949"/>
      <c r="V36" s="949"/>
      <c r="W36" s="949"/>
      <c r="X36" s="949"/>
      <c r="Y36" s="950"/>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36" t="s">
        <v>16</v>
      </c>
      <c r="H63" s="937"/>
      <c r="I63" s="937"/>
      <c r="J63" s="938"/>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39" t="s">
        <v>17</v>
      </c>
      <c r="H64" s="940"/>
      <c r="I64" s="941"/>
      <c r="J64" s="154" t="s">
        <v>31</v>
      </c>
      <c r="K64" s="134"/>
      <c r="L64" s="134"/>
      <c r="M64" s="134"/>
      <c r="N64" s="134"/>
      <c r="O64" s="134"/>
      <c r="P64" s="14"/>
      <c r="Q64" s="138"/>
      <c r="R64" s="196"/>
      <c r="S64" s="949" t="s">
        <v>15</v>
      </c>
      <c r="T64" s="949"/>
      <c r="U64" s="949"/>
      <c r="V64" s="949"/>
      <c r="W64" s="949"/>
      <c r="X64" s="949"/>
      <c r="Y64" s="949"/>
      <c r="Z64" s="950"/>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46" t="s">
        <v>16</v>
      </c>
      <c r="K111" s="947"/>
      <c r="L111" s="947"/>
      <c r="M111" s="948"/>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39" t="s">
        <v>17</v>
      </c>
      <c r="K112" s="940"/>
      <c r="L112" s="941"/>
      <c r="M112" s="154" t="s">
        <v>39</v>
      </c>
      <c r="N112" s="450" t="s">
        <v>168</v>
      </c>
      <c r="O112" s="369" t="s">
        <v>168</v>
      </c>
      <c r="P112" s="14"/>
      <c r="Q112" s="138"/>
      <c r="R112" s="196"/>
      <c r="S112" s="949" t="s">
        <v>15</v>
      </c>
      <c r="T112" s="949"/>
      <c r="U112" s="949"/>
      <c r="V112" s="949"/>
      <c r="W112" s="949"/>
      <c r="X112" s="949"/>
      <c r="Y112" s="949"/>
      <c r="Z112" s="949"/>
      <c r="AA112" s="949"/>
      <c r="AB112" s="949"/>
      <c r="AC112" s="950"/>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46" t="s">
        <v>16</v>
      </c>
      <c r="K159" s="947"/>
      <c r="L159" s="947"/>
      <c r="M159" s="948"/>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39" t="s">
        <v>17</v>
      </c>
      <c r="K160" s="940"/>
      <c r="L160" s="941"/>
      <c r="M160" s="154" t="s">
        <v>39</v>
      </c>
      <c r="N160" s="450" t="s">
        <v>168</v>
      </c>
      <c r="O160" s="369" t="s">
        <v>168</v>
      </c>
      <c r="P160" s="14"/>
      <c r="Q160" s="138"/>
      <c r="R160" s="196"/>
      <c r="S160" s="949" t="s">
        <v>15</v>
      </c>
      <c r="T160" s="949"/>
      <c r="U160" s="949"/>
      <c r="V160" s="949"/>
      <c r="W160" s="949"/>
      <c r="X160" s="949"/>
      <c r="Y160" s="949"/>
      <c r="Z160" s="949"/>
      <c r="AA160" s="949"/>
      <c r="AB160" s="949"/>
      <c r="AC160" s="950"/>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abSelected="1" topLeftCell="A43" zoomScale="140" zoomScaleNormal="140" workbookViewId="0">
      <selection activeCell="A68" sqref="A68"/>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2" t="s">
        <v>2094</v>
      </c>
      <c r="F5" s="953"/>
      <c r="G5" s="953"/>
      <c r="H5" s="953"/>
      <c r="I5" s="954"/>
      <c r="K5" s="952" t="s">
        <v>2096</v>
      </c>
      <c r="L5" s="953"/>
      <c r="M5" s="953"/>
      <c r="N5" s="953"/>
      <c r="O5" s="954"/>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23">
      <c r="B36" s="425"/>
      <c r="C36" s="425"/>
      <c r="D36" s="481"/>
    </row>
    <row r="37" spans="2:23">
      <c r="D37" s="482"/>
    </row>
    <row r="38" spans="2:23">
      <c r="D38" s="482"/>
    </row>
    <row r="39" spans="2:23">
      <c r="D39" s="482"/>
    </row>
    <row r="40" spans="2:23">
      <c r="D40" s="482"/>
    </row>
    <row r="41" spans="2:23">
      <c r="D41" s="482"/>
    </row>
    <row r="42" spans="2:23">
      <c r="D42" s="482"/>
    </row>
    <row r="43" spans="2:23">
      <c r="B43" s="483"/>
      <c r="C43" s="483"/>
      <c r="D43" s="482"/>
    </row>
    <row r="46" spans="2:23">
      <c r="R46" s="935"/>
    </row>
    <row r="48" spans="2:23">
      <c r="S48" s="428" t="s">
        <v>2099</v>
      </c>
      <c r="T48" s="428" t="s">
        <v>2100</v>
      </c>
      <c r="U48" s="428" t="s">
        <v>2101</v>
      </c>
      <c r="V48" s="428" t="s">
        <v>2102</v>
      </c>
      <c r="W48" s="428" t="s">
        <v>2103</v>
      </c>
    </row>
    <row r="49" spans="1:29" ht="17" thickBot="1">
      <c r="A49" s="14"/>
      <c r="B49" s="14"/>
      <c r="C49" s="16"/>
      <c r="D49" s="18"/>
      <c r="E49" s="14"/>
      <c r="F49" s="14"/>
      <c r="G49" s="14"/>
      <c r="H49" s="14"/>
      <c r="I49" s="14"/>
      <c r="J49" s="14"/>
      <c r="K49" s="14"/>
      <c r="L49" s="14"/>
      <c r="M49" s="14"/>
      <c r="N49" s="14"/>
      <c r="O49" s="14"/>
      <c r="P49" s="14"/>
      <c r="Q49" s="14"/>
      <c r="R49" s="428">
        <v>0</v>
      </c>
      <c r="S49" s="428">
        <v>-29</v>
      </c>
      <c r="T49" s="428">
        <v>4.3977276749305503</v>
      </c>
      <c r="U49" s="428">
        <v>29.621987581670801</v>
      </c>
      <c r="V49" s="428">
        <v>30.230951726108302</v>
      </c>
      <c r="W49" s="428">
        <v>21.096341030690599</v>
      </c>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v>1</v>
      </c>
      <c r="S50" s="14">
        <v>2.58927606190913E-4</v>
      </c>
      <c r="T50" s="14">
        <v>1.6842810607725601E-3</v>
      </c>
      <c r="U50" s="14">
        <v>1.6845233122543099E-3</v>
      </c>
      <c r="V50" s="14">
        <v>1.6845233122543099E-3</v>
      </c>
      <c r="W50" s="14">
        <v>2.3972785099531302E-3</v>
      </c>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v>2</v>
      </c>
      <c r="S51" s="14">
        <v>691.93664412655198</v>
      </c>
      <c r="T51" s="14">
        <v>788.38985593150903</v>
      </c>
      <c r="U51" s="14">
        <v>860.04111218692799</v>
      </c>
      <c r="V51" s="14">
        <v>861.77090959734096</v>
      </c>
      <c r="W51" s="14">
        <v>836.77880060762402</v>
      </c>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v>3</v>
      </c>
      <c r="S52" s="14">
        <v>-28.540388611994398</v>
      </c>
      <c r="T52" s="14">
        <v>8.6502780115182905</v>
      </c>
      <c r="U52" s="14">
        <v>34.105524318373</v>
      </c>
      <c r="V52" s="14">
        <v>34.720050262270703</v>
      </c>
      <c r="W52" s="14">
        <v>27.3125799075518</v>
      </c>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v>4</v>
      </c>
      <c r="S53" s="14">
        <v>0.109610452596887</v>
      </c>
      <c r="T53" s="14">
        <v>0.32883464613712299</v>
      </c>
      <c r="U53" s="14">
        <v>0.32883464613712299</v>
      </c>
      <c r="V53" s="14">
        <v>0.32883464613712299</v>
      </c>
      <c r="W53" s="14">
        <v>0.21922419354023501</v>
      </c>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6" t="s">
        <v>16</v>
      </c>
      <c r="H56" s="937"/>
      <c r="I56" s="937"/>
      <c r="J56" s="93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51" t="s">
        <v>15</v>
      </c>
      <c r="T57" s="949"/>
      <c r="U57" s="949"/>
      <c r="V57" s="949"/>
      <c r="W57" s="949"/>
      <c r="X57" s="949"/>
      <c r="Y57" s="950"/>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016">
        <v>3.02179913448182</v>
      </c>
      <c r="D61" s="203">
        <v>0</v>
      </c>
      <c r="E61" s="203">
        <v>0</v>
      </c>
      <c r="F61" s="1016">
        <v>8.3443782439867693</v>
      </c>
      <c r="G61" s="291">
        <v>0</v>
      </c>
      <c r="H61" s="158">
        <v>0</v>
      </c>
      <c r="I61" s="158">
        <v>0</v>
      </c>
      <c r="J61" s="1016">
        <v>6.5875111539701496</v>
      </c>
      <c r="K61" s="14"/>
      <c r="L61" s="14"/>
      <c r="M61" s="14"/>
      <c r="N61" s="14"/>
      <c r="O61" s="14"/>
      <c r="P61" s="14"/>
      <c r="Q61" s="190" t="s">
        <v>118</v>
      </c>
      <c r="R61" s="208" t="s">
        <v>53</v>
      </c>
      <c r="S61" s="428">
        <v>-29</v>
      </c>
      <c r="T61" s="428">
        <v>4.3977276749305503</v>
      </c>
      <c r="U61" s="428">
        <v>29.621987581670801</v>
      </c>
      <c r="V61" s="428">
        <f>U61</f>
        <v>29.621987581670801</v>
      </c>
      <c r="W61" s="428">
        <v>30.230951726108302</v>
      </c>
      <c r="X61" s="428">
        <f>Y61</f>
        <v>21.096341030690599</v>
      </c>
      <c r="Y61" s="428">
        <v>21.096341030690599</v>
      </c>
      <c r="Z61" s="14"/>
      <c r="AA61" s="14"/>
      <c r="AB61" s="14"/>
      <c r="AC61" s="14"/>
    </row>
    <row r="62" spans="1:29">
      <c r="A62" s="14"/>
      <c r="B62" s="173" t="s">
        <v>120</v>
      </c>
      <c r="C62" s="244">
        <v>0</v>
      </c>
      <c r="D62" s="934">
        <v>1.4490320596647699</v>
      </c>
      <c r="E62" s="934">
        <v>0.58607999999999905</v>
      </c>
      <c r="F62" s="292">
        <v>0</v>
      </c>
      <c r="G62" s="934">
        <v>0.77200513252584702</v>
      </c>
      <c r="H62" s="244">
        <v>0</v>
      </c>
      <c r="I62" s="934">
        <v>0.77200513252584702</v>
      </c>
      <c r="J62" s="934">
        <v>32.988109420253402</v>
      </c>
      <c r="K62" s="14"/>
      <c r="L62" s="14"/>
      <c r="M62" s="14"/>
      <c r="N62" s="14"/>
      <c r="O62" s="14"/>
      <c r="P62" s="14"/>
      <c r="Q62" s="192"/>
      <c r="R62" s="217" t="s">
        <v>49</v>
      </c>
      <c r="S62" s="14">
        <v>2.58927606190913E-4</v>
      </c>
      <c r="T62" s="14">
        <v>1.6842810607725601E-3</v>
      </c>
      <c r="U62" s="14">
        <v>1.6845233122543099E-3</v>
      </c>
      <c r="V62" s="428">
        <f t="shared" ref="V62:V75" si="0">U62</f>
        <v>1.6845233122543099E-3</v>
      </c>
      <c r="W62" s="14">
        <v>1.6845233122543099E-3</v>
      </c>
      <c r="X62" s="428">
        <f t="shared" ref="X62:X64" si="1">Y62</f>
        <v>2.3972785099531302E-3</v>
      </c>
      <c r="Y62" s="14">
        <v>2.3972785099531302E-3</v>
      </c>
      <c r="Z62" s="14"/>
      <c r="AA62" s="14"/>
      <c r="AB62" s="14"/>
      <c r="AC62" s="14"/>
    </row>
    <row r="63" spans="1:29">
      <c r="A63" s="14"/>
      <c r="B63" s="11" t="s">
        <v>121</v>
      </c>
      <c r="C63" s="934">
        <v>0</v>
      </c>
      <c r="D63" s="934">
        <v>2.9343062563790898</v>
      </c>
      <c r="E63" s="934">
        <v>0.58700485629020305</v>
      </c>
      <c r="F63" s="361">
        <v>0</v>
      </c>
      <c r="G63" s="934">
        <v>3.4693283081341901</v>
      </c>
      <c r="H63" s="934">
        <v>2.1752815704443602</v>
      </c>
      <c r="I63" s="221">
        <f>G63+H63</f>
        <v>5.6446098785785503</v>
      </c>
      <c r="J63" s="934">
        <v>98.453705062659097</v>
      </c>
      <c r="K63" s="14"/>
      <c r="L63" s="14"/>
      <c r="M63" s="14"/>
      <c r="N63" s="14"/>
      <c r="O63" s="14"/>
      <c r="P63" s="14"/>
      <c r="Q63" s="192"/>
      <c r="R63" s="217" t="s">
        <v>50</v>
      </c>
      <c r="S63" s="14">
        <v>691.93664412655198</v>
      </c>
      <c r="T63" s="14">
        <v>788.38985593150903</v>
      </c>
      <c r="U63" s="14">
        <v>860.04111218692799</v>
      </c>
      <c r="V63" s="428">
        <f t="shared" si="0"/>
        <v>860.04111218692799</v>
      </c>
      <c r="W63" s="14">
        <v>861.77090959734096</v>
      </c>
      <c r="X63" s="428">
        <f t="shared" si="1"/>
        <v>836.77880060762402</v>
      </c>
      <c r="Y63" s="14">
        <v>836.77880060762402</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8.6502780115182905</v>
      </c>
      <c r="U64" s="14">
        <v>34.105524318373</v>
      </c>
      <c r="V64" s="428">
        <f t="shared" si="0"/>
        <v>34.105524318373</v>
      </c>
      <c r="W64" s="14">
        <v>34.720050262270703</v>
      </c>
      <c r="X64" s="428">
        <f t="shared" si="1"/>
        <v>27.3125799075518</v>
      </c>
      <c r="Y64" s="14">
        <v>27.3125799075518</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0.109610452596887</v>
      </c>
      <c r="T65" s="14">
        <v>0.32883464613712299</v>
      </c>
      <c r="U65" s="14">
        <v>0.32883464613712299</v>
      </c>
      <c r="V65" s="428">
        <f t="shared" si="0"/>
        <v>0.32883464613712299</v>
      </c>
      <c r="W65" s="14">
        <v>0.32883464613712299</v>
      </c>
      <c r="X65" s="238" t="s">
        <v>205</v>
      </c>
      <c r="Y65" s="14">
        <v>0.21922419354023501</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20.7672093497257</v>
      </c>
      <c r="U66" s="428">
        <v>18.5124113397226</v>
      </c>
      <c r="V66" s="428">
        <f>U66</f>
        <v>18.5124113397226</v>
      </c>
      <c r="W66" s="428">
        <v>19.100787038248001</v>
      </c>
      <c r="X66" s="428">
        <f>Y66</f>
        <v>23.332999999999998</v>
      </c>
      <c r="Y66" s="428">
        <v>23.332999999999998</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4.34696687301208E-3</v>
      </c>
      <c r="U67" s="14">
        <v>4.3467124145501797E-3</v>
      </c>
      <c r="V67" s="428">
        <f t="shared" si="0"/>
        <v>4.3467124145501797E-3</v>
      </c>
      <c r="W67" s="14">
        <v>4.3467124145501797E-3</v>
      </c>
      <c r="X67" s="428">
        <f t="shared" ref="X67:X69" si="2">Y67</f>
        <v>5.03525697097351E-3</v>
      </c>
      <c r="Y67" s="14">
        <v>5.03525697097351E-3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838.45297241367405</v>
      </c>
      <c r="U68" s="14">
        <v>832.02040776405397</v>
      </c>
      <c r="V68" s="428">
        <f t="shared" si="0"/>
        <v>832.02040776405397</v>
      </c>
      <c r="W68" s="14">
        <v>833.69885712733299</v>
      </c>
      <c r="X68" s="428">
        <f t="shared" si="2"/>
        <v>846.70185948500102</v>
      </c>
      <c r="Y68" s="14">
        <v>846.70185948500102</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31.931487085451199</v>
      </c>
      <c r="U69" s="14">
        <v>29.644284274991101</v>
      </c>
      <c r="V69" s="428">
        <f t="shared" si="0"/>
        <v>29.644284274991101</v>
      </c>
      <c r="W69" s="14">
        <v>30.240947177620601</v>
      </c>
      <c r="X69" s="428">
        <f t="shared" si="2"/>
        <v>36.284702715085601</v>
      </c>
      <c r="Y69" s="14">
        <v>36.284702715085601</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0.111482143035655</v>
      </c>
      <c r="T70" s="14">
        <v>0.34034109173532601</v>
      </c>
      <c r="U70" s="14">
        <v>0.34034109173532601</v>
      </c>
      <c r="V70" s="428">
        <f t="shared" si="0"/>
        <v>0.34034109173532601</v>
      </c>
      <c r="W70" s="14">
        <v>0.34034109173532601</v>
      </c>
      <c r="X70" s="238" t="s">
        <v>205</v>
      </c>
      <c r="Y70" s="14">
        <v>0.22885894869967099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24.8601164713562</v>
      </c>
      <c r="U71" s="428">
        <v>14.760008587834401</v>
      </c>
      <c r="V71" s="428">
        <f>U71</f>
        <v>14.760008587834401</v>
      </c>
      <c r="W71" s="428">
        <v>15.3464814011352</v>
      </c>
      <c r="X71" s="428">
        <f>Y71</f>
        <v>23.8889999999999</v>
      </c>
      <c r="Y71" s="428">
        <v>23.8889999999999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4">
        <v>1.6765590677836398E-2</v>
      </c>
      <c r="T72" s="14">
        <v>1.2863425599811899E-2</v>
      </c>
      <c r="U72" s="14">
        <v>1.0316485909206899E-2</v>
      </c>
      <c r="V72" s="428">
        <f t="shared" si="0"/>
        <v>1.0316485909206899E-2</v>
      </c>
      <c r="W72" s="14">
        <v>1.0316485909206899E-2</v>
      </c>
      <c r="X72" s="428">
        <f t="shared" ref="X72:X74" si="3">Y72</f>
        <v>1.1003876767021E-2</v>
      </c>
      <c r="Y72" s="14">
        <v>1.1003876767021E-2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4">
        <v>872.92030170790099</v>
      </c>
      <c r="T73" s="14">
        <v>861.68897657178195</v>
      </c>
      <c r="U73" s="14">
        <v>829.14471902991295</v>
      </c>
      <c r="V73" s="428">
        <f t="shared" si="0"/>
        <v>829.14471902991295</v>
      </c>
      <c r="W73" s="14">
        <v>830.833687184886</v>
      </c>
      <c r="X73" s="428">
        <f t="shared" si="3"/>
        <v>856.36509259900697</v>
      </c>
      <c r="Y73" s="14">
        <v>856.36509259900697</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57.775507036369497</v>
      </c>
      <c r="U74" s="14">
        <v>40.933324740633999</v>
      </c>
      <c r="V74" s="428">
        <f t="shared" si="0"/>
        <v>40.933324740633999</v>
      </c>
      <c r="W74" s="14">
        <v>41.534570020451703</v>
      </c>
      <c r="X74" s="428">
        <f t="shared" si="3"/>
        <v>52.041970992802099</v>
      </c>
      <c r="Y74" s="14">
        <v>52.041970992802099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0.110124601079752</v>
      </c>
      <c r="T75" s="14">
        <v>0.34144570488826398</v>
      </c>
      <c r="U75" s="14">
        <v>0.34144570488826398</v>
      </c>
      <c r="V75" s="428">
        <f t="shared" si="0"/>
        <v>0.34144570488826398</v>
      </c>
      <c r="W75" s="14">
        <v>0.34144570488826398</v>
      </c>
      <c r="X75" s="238" t="s">
        <v>205</v>
      </c>
      <c r="Y75" s="14">
        <v>0.23132110380851201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6" t="s">
        <v>16</v>
      </c>
      <c r="H84" s="937"/>
      <c r="I84" s="937"/>
      <c r="J84" s="93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49" t="s">
        <v>15</v>
      </c>
      <c r="T85" s="949"/>
      <c r="U85" s="949"/>
      <c r="V85" s="949"/>
      <c r="W85" s="949"/>
      <c r="X85" s="949"/>
      <c r="Y85" s="949"/>
      <c r="Z85" s="950"/>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c r="D89" s="203"/>
      <c r="E89" s="203"/>
      <c r="F89" s="356"/>
      <c r="G89" s="291"/>
      <c r="H89" s="158"/>
      <c r="I89" s="158"/>
      <c r="J89" s="357"/>
      <c r="K89" s="14"/>
      <c r="L89" s="14"/>
      <c r="M89" s="14"/>
      <c r="N89" s="14"/>
      <c r="O89" s="14"/>
      <c r="P89" s="14"/>
      <c r="Q89" s="138" t="s">
        <v>216</v>
      </c>
      <c r="R89" s="243" t="s">
        <v>53</v>
      </c>
      <c r="S89" s="366"/>
      <c r="T89" s="358"/>
      <c r="U89" s="358"/>
      <c r="V89" s="358"/>
      <c r="W89" s="358"/>
      <c r="X89" s="358"/>
      <c r="Y89" s="358"/>
      <c r="Z89" s="359"/>
      <c r="AA89" s="14"/>
      <c r="AB89" s="14"/>
      <c r="AC89" s="14"/>
    </row>
    <row r="90" spans="1:29">
      <c r="A90" s="14"/>
      <c r="B90" s="173" t="s">
        <v>217</v>
      </c>
      <c r="C90" s="244"/>
      <c r="D90" s="213"/>
      <c r="E90" s="213"/>
      <c r="F90" s="292"/>
      <c r="G90" s="296"/>
      <c r="H90" s="244"/>
      <c r="I90" s="244"/>
      <c r="J90" s="360"/>
      <c r="K90" s="14"/>
      <c r="L90" s="14"/>
      <c r="M90" s="14"/>
      <c r="N90" s="14"/>
      <c r="O90" s="14"/>
      <c r="P90" s="14"/>
      <c r="Q90" s="449"/>
      <c r="R90" s="245" t="s">
        <v>49</v>
      </c>
      <c r="S90" s="156"/>
      <c r="T90" s="152"/>
      <c r="U90" s="152"/>
      <c r="V90" s="152"/>
      <c r="W90" s="152"/>
      <c r="X90" s="152"/>
      <c r="Y90" s="152"/>
      <c r="Z90" s="155"/>
      <c r="AA90" s="14"/>
      <c r="AB90" s="14"/>
      <c r="AC90" s="14"/>
    </row>
    <row r="91" spans="1:29" ht="17">
      <c r="A91" s="14"/>
      <c r="B91" s="173" t="s">
        <v>218</v>
      </c>
      <c r="C91" s="244"/>
      <c r="D91" s="213"/>
      <c r="E91" s="213"/>
      <c r="F91" s="292"/>
      <c r="G91" s="296"/>
      <c r="H91" s="244"/>
      <c r="I91" s="244"/>
      <c r="J91" s="360"/>
      <c r="K91" s="14"/>
      <c r="L91" s="14"/>
      <c r="M91" s="14"/>
      <c r="N91" s="14"/>
      <c r="O91" s="14"/>
      <c r="P91" s="14"/>
      <c r="Q91" s="449"/>
      <c r="R91" s="246" t="s">
        <v>50</v>
      </c>
      <c r="S91" s="156"/>
      <c r="T91" s="152"/>
      <c r="U91" s="152"/>
      <c r="V91" s="152"/>
      <c r="W91" s="152"/>
      <c r="X91" s="152"/>
      <c r="Y91" s="152"/>
      <c r="Z91" s="155"/>
      <c r="AA91" s="14"/>
      <c r="AB91" s="14"/>
      <c r="AC91" s="14"/>
    </row>
    <row r="92" spans="1:29" ht="17">
      <c r="A92" s="14"/>
      <c r="B92" s="173" t="s">
        <v>219</v>
      </c>
      <c r="C92" s="244"/>
      <c r="D92" s="213"/>
      <c r="E92" s="213"/>
      <c r="F92" s="292"/>
      <c r="G92" s="296"/>
      <c r="H92" s="244"/>
      <c r="I92" s="244"/>
      <c r="J92" s="360"/>
      <c r="K92" s="14"/>
      <c r="L92" s="14"/>
      <c r="M92" s="14"/>
      <c r="N92" s="14"/>
      <c r="O92" s="14"/>
      <c r="P92" s="14"/>
      <c r="Q92" s="449"/>
      <c r="R92" s="246" t="s">
        <v>51</v>
      </c>
      <c r="S92" s="156"/>
      <c r="T92" s="152"/>
      <c r="U92" s="152"/>
      <c r="V92" s="152"/>
      <c r="W92" s="152"/>
      <c r="X92" s="152"/>
      <c r="Y92" s="152"/>
      <c r="Z92" s="155"/>
      <c r="AA92" s="14"/>
      <c r="AB92" s="14"/>
      <c r="AC92" s="14"/>
    </row>
    <row r="93" spans="1:29" ht="17">
      <c r="A93" s="14"/>
      <c r="B93" s="173" t="s">
        <v>220</v>
      </c>
      <c r="C93" s="244"/>
      <c r="D93" s="213"/>
      <c r="E93" s="213"/>
      <c r="F93" s="292"/>
      <c r="G93" s="296"/>
      <c r="H93" s="244"/>
      <c r="I93" s="244"/>
      <c r="J93" s="360"/>
      <c r="K93" s="14"/>
      <c r="L93" s="14"/>
      <c r="M93" s="14"/>
      <c r="N93" s="14"/>
      <c r="O93" s="14"/>
      <c r="P93" s="14"/>
      <c r="Q93" s="35"/>
      <c r="R93" s="247" t="s">
        <v>52</v>
      </c>
      <c r="S93" s="367"/>
      <c r="T93" s="238"/>
      <c r="U93" s="238"/>
      <c r="V93" s="238"/>
      <c r="W93" s="238"/>
      <c r="X93" s="238" t="s">
        <v>205</v>
      </c>
      <c r="Y93" s="238"/>
      <c r="Z93" s="364"/>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366"/>
      <c r="T94" s="358"/>
      <c r="U94" s="358"/>
      <c r="V94" s="358"/>
      <c r="W94" s="358"/>
      <c r="X94" s="358"/>
      <c r="Y94" s="358"/>
      <c r="Z94" s="359"/>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56"/>
      <c r="T95" s="152"/>
      <c r="U95" s="152"/>
      <c r="V95" s="152"/>
      <c r="W95" s="152"/>
      <c r="X95" s="152"/>
      <c r="Y95" s="152"/>
      <c r="Z95" s="155"/>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c r="T96" s="152"/>
      <c r="U96" s="152"/>
      <c r="V96" s="152"/>
      <c r="W96" s="152"/>
      <c r="X96" s="152"/>
      <c r="Y96" s="152"/>
      <c r="Z96" s="155"/>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c r="T97" s="152"/>
      <c r="U97" s="152"/>
      <c r="V97" s="152"/>
      <c r="W97" s="152"/>
      <c r="X97" s="152"/>
      <c r="Y97" s="152"/>
      <c r="Z97" s="155"/>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c r="T98" s="238"/>
      <c r="U98" s="238"/>
      <c r="V98" s="238"/>
      <c r="W98" s="238"/>
      <c r="X98" s="238" t="s">
        <v>205</v>
      </c>
      <c r="Y98" s="238"/>
      <c r="Z98" s="364"/>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c r="T99" s="358"/>
      <c r="U99" s="358"/>
      <c r="V99" s="358"/>
      <c r="W99" s="358"/>
      <c r="X99" s="358"/>
      <c r="Y99" s="358"/>
      <c r="Z99" s="359"/>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c r="T100" s="152"/>
      <c r="U100" s="152"/>
      <c r="V100" s="152"/>
      <c r="W100" s="152"/>
      <c r="X100" s="152"/>
      <c r="Y100" s="152"/>
      <c r="Z100" s="155"/>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c r="T101" s="152"/>
      <c r="U101" s="152"/>
      <c r="V101" s="152"/>
      <c r="W101" s="152"/>
      <c r="X101" s="152"/>
      <c r="Y101" s="152"/>
      <c r="Z101" s="155"/>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c r="T102" s="152"/>
      <c r="U102" s="152"/>
      <c r="V102" s="152"/>
      <c r="W102" s="152"/>
      <c r="X102" s="152"/>
      <c r="Y102" s="152"/>
      <c r="Z102" s="155"/>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c r="T103" s="238"/>
      <c r="U103" s="238"/>
      <c r="V103" s="238"/>
      <c r="W103" s="238"/>
      <c r="X103" s="238" t="s">
        <v>205</v>
      </c>
      <c r="Y103" s="238"/>
      <c r="Z103" s="364"/>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c r="T104" s="358"/>
      <c r="U104" s="358"/>
      <c r="V104" s="358"/>
      <c r="W104" s="358"/>
      <c r="X104" s="358"/>
      <c r="Y104" s="358"/>
      <c r="Z104" s="359"/>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c r="T105" s="152"/>
      <c r="U105" s="152"/>
      <c r="V105" s="152"/>
      <c r="W105" s="152"/>
      <c r="X105" s="152"/>
      <c r="Y105" s="152"/>
      <c r="Z105" s="155"/>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c r="T106" s="152"/>
      <c r="U106" s="152"/>
      <c r="V106" s="152"/>
      <c r="W106" s="152"/>
      <c r="X106" s="152"/>
      <c r="Y106" s="152"/>
      <c r="Z106" s="155"/>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c r="T107" s="152"/>
      <c r="U107" s="152"/>
      <c r="V107" s="152"/>
      <c r="W107" s="152"/>
      <c r="X107" s="152"/>
      <c r="Y107" s="152"/>
      <c r="Z107" s="155"/>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c r="T108" s="238"/>
      <c r="U108" s="238"/>
      <c r="V108" s="238"/>
      <c r="W108" s="238"/>
      <c r="X108" s="238" t="s">
        <v>205</v>
      </c>
      <c r="Y108" s="238"/>
      <c r="Z108" s="364"/>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c r="T109" s="358"/>
      <c r="U109" s="358"/>
      <c r="V109" s="358"/>
      <c r="W109" s="358"/>
      <c r="X109" s="358"/>
      <c r="Y109" s="358"/>
      <c r="Z109" s="359"/>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c r="T110" s="152"/>
      <c r="U110" s="152"/>
      <c r="V110" s="152"/>
      <c r="W110" s="152"/>
      <c r="X110" s="152"/>
      <c r="Y110" s="152"/>
      <c r="Z110" s="155"/>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c r="T111" s="152"/>
      <c r="U111" s="152"/>
      <c r="V111" s="152"/>
      <c r="W111" s="152"/>
      <c r="X111" s="152"/>
      <c r="Y111" s="152"/>
      <c r="Z111" s="155"/>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c r="T112" s="152"/>
      <c r="U112" s="152"/>
      <c r="V112" s="152"/>
      <c r="W112" s="152"/>
      <c r="X112" s="152"/>
      <c r="Y112" s="152"/>
      <c r="Z112" s="155"/>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c r="T113" s="238"/>
      <c r="U113" s="238"/>
      <c r="V113" s="238"/>
      <c r="W113" s="238"/>
      <c r="X113" s="238" t="s">
        <v>205</v>
      </c>
      <c r="Y113" s="238"/>
      <c r="Z113" s="364"/>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9" t="s">
        <v>15</v>
      </c>
      <c r="T133" s="949"/>
      <c r="U133" s="949"/>
      <c r="V133" s="949"/>
      <c r="W133" s="949"/>
      <c r="X133" s="949"/>
      <c r="Y133" s="949"/>
      <c r="Z133" s="949"/>
      <c r="AA133" s="949"/>
      <c r="AB133" s="949"/>
      <c r="AC133" s="950"/>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9" t="s">
        <v>15</v>
      </c>
      <c r="T181" s="949"/>
      <c r="U181" s="949"/>
      <c r="V181" s="949"/>
      <c r="W181" s="949"/>
      <c r="X181" s="949"/>
      <c r="Y181" s="949"/>
      <c r="Z181" s="949"/>
      <c r="AA181" s="949"/>
      <c r="AB181" s="949"/>
      <c r="AC181" s="950"/>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5" t="str">
        <f>'Title Page'!$A$5</f>
        <v>ASHRAE Standard 140-2023</v>
      </c>
      <c r="B1" s="955"/>
      <c r="C1" s="955"/>
      <c r="D1" s="955"/>
    </row>
    <row r="2" spans="1:4" ht="15" customHeight="1">
      <c r="A2" s="955" t="s">
        <v>1631</v>
      </c>
      <c r="B2" s="955"/>
      <c r="C2" s="955"/>
      <c r="D2" s="955"/>
    </row>
    <row r="3" spans="1:4" ht="15" customHeight="1">
      <c r="A3" s="955" t="str">
        <f>'Title Page'!$A$10</f>
        <v>Section 11, Airside HVAC Equipment Performance Tests AE101 through AE245</v>
      </c>
      <c r="B3" s="955"/>
      <c r="C3" s="955"/>
      <c r="D3" s="955"/>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5"/>
      <c r="B19" s="955"/>
      <c r="C19" s="955"/>
      <c r="D19" s="955"/>
    </row>
    <row r="20" spans="1:6" ht="15" customHeight="1">
      <c r="A20" s="955" t="str">
        <f>CONCATENATE(IF('Title Page'!A5="Airside HVAC BESTEST","Table 4.1-1","Table B17-13")," Airside HVAC Cases")</f>
        <v>Table B17-13 Airside HVAC Cases</v>
      </c>
      <c r="B20" s="955"/>
      <c r="C20" s="955"/>
      <c r="D20" s="955"/>
    </row>
    <row r="21" spans="1:6" ht="15" customHeight="1" thickBot="1">
      <c r="A21" s="955" t="s">
        <v>1632</v>
      </c>
      <c r="B21" s="955"/>
      <c r="C21" s="955"/>
      <c r="D21" s="955"/>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1" t="str">
        <f>IF('Title Page'!$B$21="Example",'Title Page'!$B$30, 'Title Page'!$A$5&amp;", Section 11 - Airside HVAC Analytical Verification Tests")</f>
        <v>ASHRAE Standard 140-2023, Informative Annex B16, Section B16.7.1</v>
      </c>
      <c r="B1" s="961"/>
      <c r="C1" s="961"/>
      <c r="D1" s="961"/>
      <c r="E1" s="961"/>
    </row>
    <row r="2" spans="1:5">
      <c r="A2" s="961" t="str">
        <f>'Title Page'!$B$32</f>
        <v>Example Results for Section 11, Airside HVAC BESTEST Cases AE101 through AE245</v>
      </c>
      <c r="B2" s="961"/>
      <c r="C2" s="961"/>
      <c r="D2" s="961"/>
      <c r="E2" s="961"/>
    </row>
    <row r="3" spans="1:5">
      <c r="A3" s="961" t="str">
        <f>'Title Page'!$B$34</f>
        <v/>
      </c>
      <c r="B3" s="961"/>
      <c r="C3" s="961"/>
      <c r="D3" s="961"/>
      <c r="E3" s="961"/>
    </row>
    <row r="4" spans="1:5" ht="4.5" customHeight="1"/>
    <row r="5" spans="1:5" ht="18.75" customHeight="1">
      <c r="B5" s="962" t="s">
        <v>1661</v>
      </c>
      <c r="C5" s="962"/>
      <c r="D5" s="962"/>
      <c r="E5" s="962"/>
    </row>
    <row r="6" spans="1:5" ht="2.25" customHeight="1" thickBot="1"/>
    <row r="7" spans="1:5" ht="18" thickTop="1" thickBot="1">
      <c r="B7" s="496" t="s">
        <v>1637</v>
      </c>
      <c r="C7" s="497" t="s">
        <v>1638</v>
      </c>
      <c r="D7" s="498" t="s">
        <v>1639</v>
      </c>
      <c r="E7" s="499" t="s">
        <v>1640</v>
      </c>
    </row>
    <row r="8" spans="1:5" ht="17" thickTop="1">
      <c r="B8" s="500" t="s">
        <v>2002</v>
      </c>
      <c r="C8" s="501" t="s">
        <v>1775</v>
      </c>
      <c r="D8" s="956" t="s">
        <v>1641</v>
      </c>
      <c r="E8" s="502" t="s">
        <v>1954</v>
      </c>
    </row>
    <row r="9" spans="1:5">
      <c r="B9" s="503" t="s">
        <v>2003</v>
      </c>
      <c r="C9" s="504" t="s">
        <v>1776</v>
      </c>
      <c r="D9" s="957"/>
      <c r="E9" s="502" t="s">
        <v>1955</v>
      </c>
    </row>
    <row r="10" spans="1:5">
      <c r="B10" s="503" t="s">
        <v>2004</v>
      </c>
      <c r="C10" s="504" t="s">
        <v>1777</v>
      </c>
      <c r="D10" s="957"/>
      <c r="E10" s="502" t="s">
        <v>1956</v>
      </c>
    </row>
    <row r="11" spans="1:5">
      <c r="B11" s="503" t="s">
        <v>2005</v>
      </c>
      <c r="C11" s="504" t="s">
        <v>1778</v>
      </c>
      <c r="D11" s="957"/>
      <c r="E11" s="502" t="s">
        <v>1957</v>
      </c>
    </row>
    <row r="12" spans="1:5">
      <c r="B12" s="503" t="s">
        <v>2006</v>
      </c>
      <c r="C12" s="504" t="s">
        <v>1779</v>
      </c>
      <c r="D12" s="957"/>
      <c r="E12" s="502" t="s">
        <v>1958</v>
      </c>
    </row>
    <row r="13" spans="1:5">
      <c r="B13" s="503" t="s">
        <v>2007</v>
      </c>
      <c r="C13" s="504" t="s">
        <v>1780</v>
      </c>
      <c r="D13" s="957"/>
      <c r="E13" s="502" t="s">
        <v>1959</v>
      </c>
    </row>
    <row r="14" spans="1:5">
      <c r="B14" s="503" t="s">
        <v>2008</v>
      </c>
      <c r="C14" s="504" t="s">
        <v>1781</v>
      </c>
      <c r="D14" s="957"/>
      <c r="E14" s="502" t="s">
        <v>1960</v>
      </c>
    </row>
    <row r="15" spans="1:5">
      <c r="B15" s="503" t="s">
        <v>2009</v>
      </c>
      <c r="C15" s="504" t="s">
        <v>1810</v>
      </c>
      <c r="D15" s="957"/>
      <c r="E15" s="502" t="s">
        <v>1961</v>
      </c>
    </row>
    <row r="16" spans="1:5">
      <c r="B16" s="503" t="s">
        <v>2010</v>
      </c>
      <c r="C16" s="504" t="s">
        <v>1952</v>
      </c>
      <c r="D16" s="957"/>
      <c r="E16" s="502" t="s">
        <v>1962</v>
      </c>
    </row>
    <row r="17" spans="2:5">
      <c r="B17" s="503" t="s">
        <v>2011</v>
      </c>
      <c r="C17" s="504" t="s">
        <v>1782</v>
      </c>
      <c r="D17" s="957"/>
      <c r="E17" s="502" t="s">
        <v>1963</v>
      </c>
    </row>
    <row r="18" spans="2:5">
      <c r="B18" s="503" t="s">
        <v>2012</v>
      </c>
      <c r="C18" s="504" t="s">
        <v>1783</v>
      </c>
      <c r="D18" s="957"/>
      <c r="E18" s="502" t="s">
        <v>1964</v>
      </c>
    </row>
    <row r="19" spans="2:5">
      <c r="B19" s="503" t="s">
        <v>2013</v>
      </c>
      <c r="C19" s="504" t="s">
        <v>1792</v>
      </c>
      <c r="D19" s="957"/>
      <c r="E19" s="502" t="s">
        <v>1965</v>
      </c>
    </row>
    <row r="20" spans="2:5">
      <c r="B20" s="503" t="s">
        <v>2014</v>
      </c>
      <c r="C20" s="504" t="s">
        <v>1784</v>
      </c>
      <c r="D20" s="957"/>
      <c r="E20" s="502" t="s">
        <v>1966</v>
      </c>
    </row>
    <row r="21" spans="2:5">
      <c r="B21" s="503" t="s">
        <v>2015</v>
      </c>
      <c r="C21" s="504" t="s">
        <v>1953</v>
      </c>
      <c r="D21" s="957"/>
      <c r="E21" s="502" t="s">
        <v>1967</v>
      </c>
    </row>
    <row r="22" spans="2:5">
      <c r="B22" s="503" t="s">
        <v>2016</v>
      </c>
      <c r="C22" s="504" t="s">
        <v>1785</v>
      </c>
      <c r="D22" s="957"/>
      <c r="E22" s="502" t="s">
        <v>1968</v>
      </c>
    </row>
    <row r="23" spans="2:5">
      <c r="B23" s="503" t="s">
        <v>2017</v>
      </c>
      <c r="C23" s="504" t="s">
        <v>1786</v>
      </c>
      <c r="D23" s="957"/>
      <c r="E23" s="502" t="s">
        <v>1969</v>
      </c>
    </row>
    <row r="24" spans="2:5">
      <c r="B24" s="503" t="s">
        <v>2018</v>
      </c>
      <c r="C24" s="504" t="s">
        <v>1787</v>
      </c>
      <c r="D24" s="957"/>
      <c r="E24" s="502" t="s">
        <v>1970</v>
      </c>
    </row>
    <row r="25" spans="2:5">
      <c r="B25" s="503" t="s">
        <v>2019</v>
      </c>
      <c r="C25" s="504" t="s">
        <v>1811</v>
      </c>
      <c r="D25" s="957"/>
      <c r="E25" s="502" t="s">
        <v>1971</v>
      </c>
    </row>
    <row r="26" spans="2:5">
      <c r="B26" s="503" t="s">
        <v>2020</v>
      </c>
      <c r="C26" s="504" t="s">
        <v>1790</v>
      </c>
      <c r="D26" s="957"/>
      <c r="E26" s="502" t="s">
        <v>1972</v>
      </c>
    </row>
    <row r="27" spans="2:5">
      <c r="B27" s="503" t="s">
        <v>2021</v>
      </c>
      <c r="C27" s="504" t="s">
        <v>1788</v>
      </c>
      <c r="D27" s="958"/>
      <c r="E27" s="502" t="s">
        <v>1973</v>
      </c>
    </row>
    <row r="28" spans="2:5">
      <c r="B28" s="503" t="s">
        <v>2022</v>
      </c>
      <c r="C28" s="504" t="s">
        <v>1789</v>
      </c>
      <c r="D28" s="959" t="s">
        <v>1688</v>
      </c>
      <c r="E28" s="502" t="s">
        <v>1975</v>
      </c>
    </row>
    <row r="29" spans="2:5" ht="16.5" customHeight="1" thickBot="1">
      <c r="B29" s="505" t="s">
        <v>2023</v>
      </c>
      <c r="C29" s="506" t="s">
        <v>1719</v>
      </c>
      <c r="D29" s="960"/>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1" t="str">
        <f>IF('Title Page'!$B$21="Example",'Title Page'!$B$30, 'Title Page'!$A$5&amp;", Section 11 - Airside HVAC Analytical Verification Tests")</f>
        <v>ASHRAE Standard 140-2023, Informative Annex B16, Section B16.7.1</v>
      </c>
      <c r="B1" s="961"/>
      <c r="C1" s="961"/>
      <c r="D1" s="961"/>
    </row>
    <row r="2" spans="1:4">
      <c r="A2" s="961" t="str">
        <f>'Title Page'!$B$32</f>
        <v>Example Results for Section 11, Airside HVAC BESTEST Cases AE101 through AE245</v>
      </c>
      <c r="B2" s="961"/>
      <c r="C2" s="961"/>
      <c r="D2" s="961"/>
    </row>
    <row r="3" spans="1:4" ht="15" customHeight="1">
      <c r="A3" s="961" t="str">
        <f>'Title Page'!$B$34</f>
        <v/>
      </c>
      <c r="B3" s="961"/>
      <c r="C3" s="961"/>
      <c r="D3" s="961"/>
    </row>
    <row r="4" spans="1:4" ht="4.5" customHeight="1"/>
    <row r="5" spans="1:4" ht="18.75" customHeight="1">
      <c r="B5" s="962" t="s">
        <v>1662</v>
      </c>
      <c r="C5" s="962"/>
      <c r="D5" s="962"/>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21" zoomScaleNormal="100" workbookViewId="0">
      <selection activeCell="B245" sqref="B245"/>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3" t="str">
        <f>'Title Page'!$B$30</f>
        <v>ASHRAE Standard 140-2023, Informative Annex B16, Section B16.7.1</v>
      </c>
      <c r="C1" s="963"/>
      <c r="D1" s="963"/>
      <c r="E1" s="963"/>
      <c r="F1" s="963"/>
      <c r="G1" s="963"/>
      <c r="H1" s="963"/>
      <c r="I1" s="963"/>
      <c r="J1" s="963"/>
      <c r="K1" s="963"/>
      <c r="L1"/>
      <c r="M1"/>
      <c r="N1"/>
      <c r="O1"/>
      <c r="P1"/>
      <c r="Q1"/>
      <c r="R1"/>
      <c r="S1"/>
      <c r="T1"/>
      <c r="U1"/>
      <c r="V1"/>
      <c r="W1"/>
      <c r="X1"/>
      <c r="Y1"/>
      <c r="Z1"/>
      <c r="AA1"/>
      <c r="AB1"/>
      <c r="AC1"/>
    </row>
    <row r="2" spans="2:29" ht="12.75" customHeight="1">
      <c r="B2" s="963" t="str">
        <f>'Title Page'!$B$32</f>
        <v>Example Results for Section 11, Airside HVAC BESTEST Cases AE101 through AE245</v>
      </c>
      <c r="C2" s="963"/>
      <c r="D2" s="963"/>
      <c r="E2" s="963"/>
      <c r="F2" s="963"/>
      <c r="G2" s="963"/>
      <c r="H2" s="963"/>
      <c r="I2" s="963"/>
      <c r="J2" s="963"/>
      <c r="K2" s="963"/>
      <c r="L2"/>
      <c r="M2"/>
      <c r="N2"/>
      <c r="O2"/>
      <c r="P2"/>
      <c r="Q2"/>
      <c r="R2"/>
      <c r="S2"/>
      <c r="T2"/>
      <c r="U2"/>
      <c r="V2"/>
      <c r="W2"/>
      <c r="X2"/>
      <c r="Y2"/>
      <c r="Z2"/>
      <c r="AA2"/>
      <c r="AB2"/>
      <c r="AC2"/>
    </row>
    <row r="3" spans="2:29" ht="12.75" customHeight="1">
      <c r="B3" s="963" t="str">
        <f>'Title Page'!$B$34</f>
        <v/>
      </c>
      <c r="C3" s="963"/>
      <c r="D3" s="963"/>
      <c r="E3" s="963"/>
      <c r="F3" s="963"/>
      <c r="G3" s="963"/>
      <c r="H3" s="963"/>
      <c r="I3" s="963"/>
      <c r="J3" s="963"/>
      <c r="K3" s="963"/>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8.3443782439867693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t="str">
        <f ca="1">IF(ISNA('Aggregate Results'!J29),"",'Aggregate Results'!J29)</f>
        <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t="str">
        <f ca="1">IF(ISNA('Aggregate Results'!J30),"",'Aggregate Results'!J30)</f>
        <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t="str">
        <f ca="1">IF(ISNA('Aggregate Results'!J31),"",'Aggregate Results'!J31)</f>
        <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t="str">
        <f ca="1">IF(ISNA('Aggregate Results'!J32),"",'Aggregate Results'!J32)</f>
        <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0.77200513252584702</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5.6446098785785503</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t="str">
        <f ca="1">IF(ISNA('Aggregate Results'!J74),"",'Aggregate Results'!J74)</f>
        <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t="str">
        <f ca="1">IF(ISNA('Aggregate Results'!J75),"",'Aggregate Results'!J75)</f>
        <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t="str">
        <f ca="1">IF(ISNA('Aggregate Results'!J76),"",'Aggregate Results'!J76)</f>
        <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t="str">
        <f ca="1">IF(ISNA('Aggregate Results'!J77),"",'Aggregate Results'!J77)</f>
        <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t="str">
        <f ca="1">IF(ISNA('Aggregate Results'!J78),"",'Aggregate Results'!J78)</f>
        <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0.77200513252584702</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3.4693283081341901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t="str">
        <f ca="1">IF(ISNA('Aggregate Results'!J44),"",'Aggregate Results'!J44)</f>
        <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t="str">
        <f ca="1">IF(ISNA('Aggregate Results'!J45),"",'Aggregate Results'!J45)</f>
        <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t="str">
        <f ca="1">IF(ISNA('Aggregate Results'!J46),"",'Aggregate Results'!J46)</f>
        <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t="str">
        <f ca="1">IF(ISNA('Aggregate Results'!J47),"",'Aggregate Results'!J47)</f>
        <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t="str">
        <f ca="1">IF(ISNA('Aggregate Results'!J48),"",'Aggregate Results'!J48)</f>
        <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2.1752815704443602</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t="str">
        <f ca="1">IF(ISNA('Aggregate Results'!J59),"",'Aggregate Results'!J59)</f>
        <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t="str">
        <f ca="1">IF(ISNA('Aggregate Results'!J60),"",'Aggregate Results'!J60)</f>
        <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t="str">
        <f ca="1">IF(ISNA('Aggregate Results'!J61),"",'Aggregate Results'!J61)</f>
        <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t="str">
        <f ca="1">IF(ISNA('Aggregate Results'!J62),"",'Aggregate Results'!J62)</f>
        <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t="str">
        <f ca="1">IF(ISNA('Aggregate Results'!J63),"",'Aggregate Results'!J63)</f>
        <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t="str">
        <f ca="1">IF(ISNA('Aggregate Results'!J89),"",'Aggregate Results'!J89)</f>
        <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t="str">
        <f ca="1">IF(ISNA('Aggregate Results'!J90),"",'Aggregate Results'!J90)</f>
        <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t="str">
        <f ca="1">IF(ISNA('Aggregate Results'!J91),"",'Aggregate Results'!J91)</f>
        <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t="str">
        <f ca="1">IF(ISNA('Aggregate Results'!J92),"",'Aggregate Results'!J92)</f>
        <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t="str">
        <f ca="1">IF(ISNA('Aggregate Results'!J93),"",'Aggregate Results'!J93)</f>
        <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t="str">
        <f ca="1">IF(ISNA('Aggregate Results'!J111),"",'Aggregate Results'!J111)</f>
        <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t="str">
        <f ca="1">IF(ISNA('Aggregate Results'!J112),"",'Aggregate Results'!J112)</f>
        <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t="str">
        <f ca="1">IF(ISNA('Aggregate Results'!J113),"",'Aggregate Results'!J113)</f>
        <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t="str">
        <f ca="1">IF(ISNA('Aggregate Results'!J114),"",'Aggregate Results'!J114)</f>
        <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t="str">
        <f ca="1">IF(ISNA('Aggregate Results'!J115),"",'Aggregate Results'!J115)</f>
        <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0.109610452596887</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0.111482143035655</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0.110124601079752</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t="str">
        <f ca="1">IF(ISNA('Aggregate Results'!J132),"",'Aggregate Results'!J132)</f>
        <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t="str">
        <f ca="1">IF(ISNA('Aggregate Results'!J133),"",'Aggregate Results'!J133)</f>
        <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t="str">
        <f ca="1">IF(ISNA('Aggregate Results'!J134),"",'Aggregate Results'!J134)</f>
        <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t="str">
        <f ca="1">IF(ISNA('Aggregate Results'!J135),"",'Aggregate Results'!J135)</f>
        <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t="str">
        <f ca="1">IF(ISNA('Aggregate Results'!J136),"",'Aggregate Results'!J136)</f>
        <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29.621987581670801</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18.5124113397226</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14.760008587834401</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t="str">
        <f ca="1">IF(ISNA('Aggregate Results'!J147),"",'Aggregate Results'!J147)</f>
        <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t="str">
        <f ca="1">IF(ISNA('Aggregate Results'!J148),"",'Aggregate Results'!J148)</f>
        <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t="str">
        <f ca="1">IF(ISNA('Aggregate Results'!J149),"",'Aggregate Results'!J149)</f>
        <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t="str">
        <f ca="1">IF(ISNA('Aggregate Results'!J150),"",'Aggregate Results'!J150)</f>
        <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t="str">
        <f ca="1">IF(ISNA('Aggregate Results'!J151),"",'Aggregate Results'!J151)</f>
        <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6.5875111539701496</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32.988109420253402</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98.453705062659097</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t="str">
        <f ca="1">IF(ISNA('Aggregate Results'!J14),"",'Aggregate Results'!J14)</f>
        <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t="str">
        <f ca="1">IF(ISNA('Aggregate Results'!J15),"",'Aggregate Results'!J15)</f>
        <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t="str">
        <f ca="1">IF(ISNA('Aggregate Results'!J16),"",'Aggregate Results'!J16)</f>
        <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t="str">
        <f ca="1">IF(ISNA('Aggregate Results'!J17),"",'Aggregate Results'!J17)</f>
        <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t="str">
        <f ca="1">IF(ISNA('Aggregate Results'!J18),"",'Aggregate Results'!J18)</f>
        <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0.60896414443750047</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0.58837569852540028</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0.5864728133007997</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t="str">
        <f ca="1">IF(ISNA('Aggregate Results'!J252),"",'Aggregate Results'!J252)</f>
        <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t="str">
        <f ca="1">IF(ISNA('Aggregate Results'!J253),"",'Aggregate Results'!J253)</f>
        <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t="str">
        <f ca="1">IF(ISNA('Aggregate Results'!J254),"",'Aggregate Results'!J254)</f>
        <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t="str">
        <f ca="1">IF(ISNA('Aggregate Results'!J255),"",'Aggregate Results'!J255)</f>
        <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t="str">
        <f ca="1">IF(ISNA('Aggregate Results'!J256),"",'Aggregate Results'!J256)</f>
        <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30.230951726108302</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19.100787038248001</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15.3464814011352</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t="str">
        <f ca="1">IF(ISNA('Aggregate Results'!J162),"",'Aggregate Results'!J162)</f>
        <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t="str">
        <f ca="1">IF(ISNA('Aggregate Results'!J163),"",'Aggregate Results'!J163)</f>
        <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t="str">
        <f ca="1">IF(ISNA('Aggregate Results'!J164),"",'Aggregate Results'!J164)</f>
        <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t="str">
        <f ca="1">IF(ISNA('Aggregate Results'!J165),"",'Aggregate Results'!J165)</f>
        <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t="str">
        <f ca="1">IF(ISNA('Aggregate Results'!J166),"",'Aggregate Results'!J166)</f>
        <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1.6845233122543099E-3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4.3467124145501797E-3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1.0316485909206899E-2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t="str">
        <f ca="1">IF(ISNA('Aggregate Results'!J177),"",'Aggregate Results'!J177)</f>
        <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t="str">
        <f ca="1">IF(ISNA('Aggregate Results'!J178),"",'Aggregate Results'!J178)</f>
        <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t="str">
        <f ca="1">IF(ISNA('Aggregate Results'!J179),"",'Aggregate Results'!J179)</f>
        <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t="str">
        <f ca="1">IF(ISNA('Aggregate Results'!J180),"",'Aggregate Results'!J180)</f>
        <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t="str">
        <f ca="1">IF(ISNA('Aggregate Results'!J181),"",'Aggregate Results'!J181)</f>
        <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861.77090959734096</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833.69885712733299</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830.833687184886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t="str">
        <f ca="1">IF(ISNA('Aggregate Results'!J192),"",'Aggregate Results'!J192)</f>
        <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t="str">
        <f ca="1">IF(ISNA('Aggregate Results'!J193),"",'Aggregate Results'!J193)</f>
        <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t="str">
        <f ca="1">IF(ISNA('Aggregate Results'!J194),"",'Aggregate Results'!J194)</f>
        <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t="str">
        <f ca="1">IF(ISNA('Aggregate Results'!J195),"",'Aggregate Results'!J195)</f>
        <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t="str">
        <f ca="1">IF(ISNA('Aggregate Results'!J196),"",'Aggregate Results'!J196)</f>
        <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34.720050262270703</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30.240947177620601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41.534570020451703</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t="str">
        <f ca="1">IF(ISNA('Aggregate Results'!J207),"",'Aggregate Results'!J207)</f>
        <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t="str">
        <f ca="1">IF(ISNA('Aggregate Results'!J208),"",'Aggregate Results'!J208)</f>
        <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t="str">
        <f ca="1">IF(ISNA('Aggregate Results'!J209),"",'Aggregate Results'!J209)</f>
        <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t="str">
        <f ca="1">IF(ISNA('Aggregate Results'!J210),"",'Aggregate Results'!J210)</f>
        <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t="str">
        <f ca="1">IF(ISNA('Aggregate Results'!J211),"",'Aggregate Results'!J211)</f>
        <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0.32883464613712299</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0.34034109173532601</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0.34144570488826398</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t="str">
        <f ca="1">IF(ISNA('Aggregate Results'!J222),"",'Aggregate Results'!J222)</f>
        <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t="str">
        <f ca="1">IF(ISNA('Aggregate Results'!J223),"",'Aggregate Results'!J223)</f>
        <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t="str">
        <f ca="1">IF(ISNA('Aggregate Results'!J224),"",'Aggregate Results'!J224)</f>
        <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t="str">
        <f ca="1">IF(ISNA('Aggregate Results'!J225),"",'Aggregate Results'!J225)</f>
        <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t="str">
        <f ca="1">IF(ISNA('Aggregate Results'!J226),"",'Aggregate Results'!J226)</f>
        <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0.33332999999999935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0.32756004415226952</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0.32252448779752435</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t="str">
        <f ca="1">IF(ISNA('Delta Results'!J41),"",'Delta Results'!J41)</f>
        <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t="str">
        <f ca="1">IF(ISNA('Delta Results'!J42),"",'Delta Results'!J42)</f>
        <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t="str">
        <f ca="1">IF(ISNA('Delta Results'!J43),"",'Delta Results'!J43)</f>
        <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t="str">
        <f ca="1">IF(ISNA('Delta Results'!J44),"",'Delta Results'!J44)</f>
        <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t="str">
        <f ca="1">IF(ISNA('Delta Results'!J45),"",'Delta Results'!J45)</f>
        <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21.096341030690599</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23.332999999999998</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23.8889999999999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t="str">
        <f ca="1">IF(ISNA('Aggregate Results'!J237),"",'Aggregate Results'!J237)</f>
        <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t="str">
        <f ca="1">IF(ISNA('Aggregate Results'!J238),"",'Aggregate Results'!J238)</f>
        <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t="str">
        <f ca="1">IF(ISNA('Aggregate Results'!J239),"",'Aggregate Results'!J239)</f>
        <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t="str">
        <f ca="1">IF(ISNA('Aggregate Results'!J240),"",'Aggregate Results'!J240)</f>
        <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t="str">
        <f ca="1">IF(ISNA('Aggregate Results'!J241),"",'Aggregate Results'!J241)</f>
        <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2.3972785099531302E-3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5.03525697097351E-3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1.1003876767021E-2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t="str">
        <f ca="1">IF(ISNA('Aggregate Results'!J297),"",'Aggregate Results'!J297)</f>
        <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t="str">
        <f ca="1">IF(ISNA('Aggregate Results'!J298),"",'Aggregate Results'!J298)</f>
        <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t="str">
        <f ca="1">IF(ISNA('Aggregate Results'!J299),"",'Aggregate Results'!J299)</f>
        <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t="str">
        <f ca="1">IF(ISNA('Aggregate Results'!J300),"",'Aggregate Results'!J300)</f>
        <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t="str">
        <f ca="1">IF(ISNA('Aggregate Results'!J301),"",'Aggregate Results'!J301)</f>
        <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0.23437860321768669</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0.23434000604153202</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0.234706655980084</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t="str">
        <f ca="1">IF(ISNA('Aggregate Results'!J312),"",'Aggregate Results'!J312)</f>
        <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t="str">
        <f ca="1">IF(ISNA('Aggregate Results'!J313),"",'Aggregate Results'!J313)</f>
        <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t="str">
        <f ca="1">IF(ISNA('Aggregate Results'!J314),"",'Aggregate Results'!J314)</f>
        <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t="str">
        <f ca="1">IF(ISNA('Aggregate Results'!J315),"",'Aggregate Results'!J315)</f>
        <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t="str">
        <f ca="1">IF(ISNA('Aggregate Results'!J316),"",'Aggregate Results'!J316)</f>
        <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t="str">
        <f ca="1">IF(ISNA('Aggregate Results'!J267),"",'Aggregate Results'!J267)</f>
        <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t="str">
        <f ca="1">IF(ISNA('Aggregate Results'!J268),"",'Aggregate Results'!J268)</f>
        <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t="str">
        <f ca="1">IF(ISNA('Aggregate Results'!J269),"",'Aggregate Results'!J269)</f>
        <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t="str">
        <f ca="1">IF(ISNA('Aggregate Results'!J270),"",'Aggregate Results'!J270)</f>
        <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t="str">
        <f ca="1">IF(ISNA('Aggregate Results'!J271),"",'Aggregate Results'!J271)</f>
        <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3" t="str">
        <f>'Title Page'!$B$30</f>
        <v>ASHRAE Standard 140-2023, Informative Annex B16, Section B16.7.1</v>
      </c>
      <c r="C1" s="963"/>
      <c r="D1" s="963"/>
      <c r="E1" s="963"/>
      <c r="F1" s="963"/>
      <c r="G1" s="963"/>
      <c r="H1" s="963"/>
      <c r="I1" s="963"/>
      <c r="J1" s="963"/>
      <c r="K1" s="963"/>
      <c r="L1" s="963"/>
      <c r="M1"/>
      <c r="N1"/>
      <c r="O1"/>
      <c r="P1"/>
      <c r="Q1"/>
      <c r="R1"/>
      <c r="S1"/>
      <c r="T1"/>
      <c r="U1"/>
      <c r="V1"/>
      <c r="W1"/>
      <c r="X1"/>
      <c r="Y1"/>
      <c r="Z1"/>
      <c r="AA1"/>
      <c r="AB1"/>
      <c r="AC1"/>
      <c r="AD1"/>
    </row>
    <row r="2" spans="1:30" ht="12.75" customHeight="1">
      <c r="B2" s="963" t="str">
        <f>'Title Page'!$B$32</f>
        <v>Example Results for Section 11, Airside HVAC BESTEST Cases AE101 through AE245</v>
      </c>
      <c r="C2" s="963"/>
      <c r="D2" s="963"/>
      <c r="E2" s="963"/>
      <c r="F2" s="963"/>
      <c r="G2" s="963"/>
      <c r="H2" s="963"/>
      <c r="I2" s="963"/>
      <c r="J2" s="963"/>
      <c r="K2" s="963"/>
      <c r="L2" s="963"/>
      <c r="M2"/>
      <c r="N2"/>
      <c r="O2"/>
      <c r="P2"/>
      <c r="Q2"/>
      <c r="R2"/>
      <c r="S2"/>
      <c r="T2"/>
      <c r="U2"/>
      <c r="V2"/>
      <c r="W2"/>
      <c r="X2"/>
      <c r="Y2"/>
      <c r="Z2"/>
      <c r="AA2"/>
      <c r="AB2"/>
      <c r="AC2"/>
      <c r="AD2"/>
    </row>
    <row r="3" spans="1:30" ht="12.75" customHeight="1">
      <c r="A3" s="12"/>
      <c r="B3" s="963" t="str">
        <f>'Title Page'!$B$34</f>
        <v/>
      </c>
      <c r="C3" s="963"/>
      <c r="D3" s="963"/>
      <c r="E3" s="963"/>
      <c r="F3" s="963"/>
      <c r="G3" s="963"/>
      <c r="H3" s="963"/>
      <c r="I3" s="963"/>
      <c r="J3" s="963"/>
      <c r="K3" s="963"/>
      <c r="L3" s="963"/>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t="str">
        <f ca="1">IF(ISNA('Delta Results'!J11),"",'Delta Results'!J11)</f>
        <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t="str">
        <f ca="1">IF(ISNA('Delta Results'!J12),"",'Delta Results'!J12)</f>
        <v/>
      </c>
      <c r="M9"/>
      <c r="N9"/>
      <c r="O9"/>
      <c r="P9"/>
      <c r="Q9"/>
      <c r="R9"/>
      <c r="S9"/>
      <c r="T9"/>
      <c r="U9"/>
      <c r="V9"/>
      <c r="W9"/>
      <c r="X9"/>
      <c r="Y9"/>
      <c r="Z9"/>
      <c r="AA9"/>
      <c r="AB9"/>
      <c r="AC9"/>
      <c r="AD9"/>
    </row>
    <row r="10" spans="1:30" s="131" customFormat="1" ht="12.75" customHeight="1">
      <c r="B10" s="964"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t="str">
        <f ca="1">IF(ISNA('Delta Results'!J13),"",'Delta Results'!J13)</f>
        <v/>
      </c>
      <c r="M10"/>
      <c r="N10"/>
      <c r="O10"/>
      <c r="P10"/>
      <c r="Q10"/>
      <c r="R10"/>
      <c r="S10"/>
      <c r="T10"/>
      <c r="U10"/>
      <c r="V10"/>
      <c r="W10"/>
      <c r="X10"/>
      <c r="Y10"/>
      <c r="Z10"/>
      <c r="AA10"/>
      <c r="AB10"/>
      <c r="AC10"/>
      <c r="AD10"/>
    </row>
    <row r="11" spans="1:30" s="131" customFormat="1" ht="12.75" customHeight="1">
      <c r="B11" s="964"/>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t="str">
        <f ca="1">IF(ISNA('Delta Results'!J14),"",'Delta Results'!J14)</f>
        <v/>
      </c>
      <c r="M11"/>
      <c r="N11"/>
      <c r="O11"/>
      <c r="P11"/>
      <c r="Q11"/>
      <c r="R11"/>
      <c r="S11"/>
      <c r="T11"/>
      <c r="U11"/>
      <c r="V11"/>
      <c r="W11"/>
      <c r="X11"/>
      <c r="Y11"/>
      <c r="Z11"/>
      <c r="AA11"/>
      <c r="AB11"/>
      <c r="AC11"/>
      <c r="AD11"/>
    </row>
    <row r="12" spans="1:30" ht="13.5" customHeight="1" thickBot="1">
      <c r="B12" s="965"/>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t="str">
        <f ca="1">IF(ISNA('Delta Results'!J15),"",'Delta Results'!J15)</f>
        <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6"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64"/>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7"/>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66"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64"/>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65"/>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opLeftCell="A5" zoomScaleNormal="100" workbookViewId="0">
      <selection activeCell="S33" sqref="S33"/>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8" t="s">
        <v>1676</v>
      </c>
      <c r="E1" s="968"/>
      <c r="F1" s="968"/>
      <c r="G1" s="968"/>
      <c r="H1" s="968"/>
      <c r="I1" s="968"/>
      <c r="J1" s="968"/>
    </row>
    <row r="2" spans="1:22" ht="12" customHeight="1">
      <c r="A2" s="1" t="s">
        <v>1976</v>
      </c>
      <c r="D2" s="968"/>
      <c r="E2" s="968"/>
      <c r="F2" s="968"/>
      <c r="G2" s="968"/>
      <c r="H2" s="968"/>
      <c r="I2" s="968"/>
      <c r="J2" s="968"/>
    </row>
    <row r="3" spans="1:22" ht="28.5" customHeight="1">
      <c r="A3" s="1" t="s">
        <v>88</v>
      </c>
      <c r="D3" s="968"/>
      <c r="E3" s="968"/>
      <c r="F3" s="968"/>
      <c r="G3" s="968"/>
      <c r="H3" s="968"/>
      <c r="I3" s="968"/>
      <c r="J3" s="968"/>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20" zoomScale="80" zoomScaleNormal="80" workbookViewId="0">
      <selection activeCell="I281" sqref="I281"/>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69" t="s">
        <v>1880</v>
      </c>
      <c r="C8" s="969"/>
      <c r="D8" s="969"/>
      <c r="E8" s="969"/>
      <c r="F8" s="969"/>
      <c r="G8" s="969"/>
      <c r="H8" s="969"/>
      <c r="I8" s="969"/>
      <c r="J8" s="969"/>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6.5875111539701496</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32.988109420253402</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98.453705062659097</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t="e">
        <f t="shared" ca="1" si="2"/>
        <v>#N/A</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t="e">
        <f t="shared" ca="1" si="2"/>
        <v>#N/A</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t="e">
        <f t="shared" ca="1" si="2"/>
        <v>#N/A</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t="e">
        <f t="shared" ca="1" si="2"/>
        <v>#N/A</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t="e">
        <f t="shared" ca="1" si="2"/>
        <v>#N/A</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8.3443782439867693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t="e">
        <f t="shared" ca="1" si="11"/>
        <v>#N/A</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t="e">
        <f t="shared" ca="1" si="13"/>
        <v>#N/A</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t="e">
        <f t="shared" ca="1" si="15"/>
        <v>#N/A</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t="e">
        <f t="shared" ca="1" si="17"/>
        <v>#N/A</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0.77200513252584702</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3.4693283081341901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t="e">
        <f t="shared" ca="1" si="32"/>
        <v>#N/A</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t="e">
        <f t="shared" ca="1" si="34"/>
        <v>#N/A</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t="e">
        <f t="shared" ca="1" si="36"/>
        <v>#N/A</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t="e">
        <f t="shared" ca="1" si="38"/>
        <v>#N/A</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t="e">
        <f t="shared" ca="1" si="40"/>
        <v>#N/A</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2.1752815704443602</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t="e">
        <f t="shared" ca="1" si="53"/>
        <v>#N/A</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t="e">
        <f t="shared" ca="1" si="55"/>
        <v>#N/A</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t="e">
        <f t="shared" ca="1" si="57"/>
        <v>#N/A</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t="e">
        <f t="shared" ca="1" si="59"/>
        <v>#N/A</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t="e">
        <f t="shared" ca="1" si="61"/>
        <v>#N/A</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0.77200513252584702</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5.6446098785785503</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t="e">
        <f t="shared" ca="1" si="74"/>
        <v>#N/A</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t="e">
        <f t="shared" ca="1" si="76"/>
        <v>#N/A</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t="e">
        <f t="shared" ca="1" si="78"/>
        <v>#N/A</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t="e">
        <f t="shared" ca="1" si="80"/>
        <v>#N/A</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t="e">
        <f t="shared" ca="1" si="82"/>
        <v>#N/A</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t="e">
        <f t="shared" ca="1" si="95"/>
        <v>#N/A</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t="e">
        <f t="shared" ca="1" si="97"/>
        <v>#N/A</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t="e">
        <f t="shared" ca="1" si="99"/>
        <v>#N/A</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t="e">
        <f t="shared" ca="1" si="101"/>
        <v>#N/A</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t="e">
        <f t="shared" ca="1" si="103"/>
        <v>#N/A</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t="e">
        <f t="shared" ca="1" si="110"/>
        <v>#N/A</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t="e">
        <f t="shared" ca="1" si="111"/>
        <v>#N/A</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t="e">
        <f t="shared" ca="1" si="112"/>
        <v>#N/A</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t="e">
        <f t="shared" ca="1" si="113"/>
        <v>#N/A</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t="e">
        <f t="shared" ca="1" si="114"/>
        <v>#N/A</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t="e">
        <f t="shared" ca="1" si="120"/>
        <v>#N/A</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t="e">
        <f t="shared" ca="1" si="121"/>
        <v>#N/A</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t="e">
        <f t="shared" ca="1" si="122"/>
        <v>#N/A</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t="e">
        <f t="shared" ca="1" si="123"/>
        <v>#N/A</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t="e">
        <f t="shared" ca="1" si="124"/>
        <v>#N/A</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t="e">
        <f t="shared" ca="1" si="128"/>
        <v>#N/A</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t="e">
        <f t="shared" ca="1" si="129"/>
        <v>#N/A</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t="e">
        <f t="shared" ca="1" si="130"/>
        <v>#N/A</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t="e">
        <f t="shared" ca="1" si="131"/>
        <v>#N/A</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t="e">
        <f t="shared" ca="1" si="132"/>
        <v>#N/A</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0.109610452596887</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0.111482143035655</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0.110124601079752</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t="e">
        <f t="shared" ca="1" si="141"/>
        <v>#N/A</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t="e">
        <f t="shared" ca="1" si="143"/>
        <v>#N/A</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t="e">
        <f t="shared" ca="1" si="145"/>
        <v>#N/A</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t="e">
        <f t="shared" ca="1" si="147"/>
        <v>#N/A</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t="e">
        <f t="shared" ca="1" si="149"/>
        <v>#N/A</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29.621987581670801</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18.5124113397226</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14.760008587834401</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t="e">
        <f t="shared" ca="1" si="158"/>
        <v>#N/A</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t="e">
        <f t="shared" ca="1" si="159"/>
        <v>#N/A</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t="e">
        <f t="shared" ca="1" si="160"/>
        <v>#N/A</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t="e">
        <f t="shared" ca="1" si="161"/>
        <v>#N/A</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t="e">
        <f t="shared" ca="1" si="162"/>
        <v>#N/A</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30.230951726108302</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19.100787038248001</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15.3464814011352</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t="e">
        <f t="shared" ca="1" si="173"/>
        <v>#N/A</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t="e">
        <f t="shared" ca="1" si="175"/>
        <v>#N/A</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t="e">
        <f t="shared" ca="1" si="177"/>
        <v>#N/A</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t="e">
        <f t="shared" ca="1" si="179"/>
        <v>#N/A</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t="e">
        <f t="shared" ca="1" si="181"/>
        <v>#N/A</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1.6845233122543099E-3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4.3467124145501797E-3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1.0316485909206899E-2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t="e">
        <f t="shared" ca="1" si="194"/>
        <v>#N/A</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t="e">
        <f t="shared" ca="1" si="196"/>
        <v>#N/A</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t="e">
        <f t="shared" ca="1" si="198"/>
        <v>#N/A</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t="e">
        <f t="shared" ca="1" si="200"/>
        <v>#N/A</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t="e">
        <f t="shared" ca="1" si="202"/>
        <v>#N/A</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861.77090959734096</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833.69885712733299</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830.833687184886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t="e">
        <f t="shared" ca="1" si="215"/>
        <v>#N/A</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t="e">
        <f t="shared" ca="1" si="217"/>
        <v>#N/A</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t="e">
        <f t="shared" ca="1" si="219"/>
        <v>#N/A</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t="e">
        <f t="shared" ca="1" si="221"/>
        <v>#N/A</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t="e">
        <f t="shared" ca="1" si="223"/>
        <v>#N/A</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34.720050262270703</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30.240947177620601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41.534570020451703</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t="e">
        <f t="shared" ca="1" si="236"/>
        <v>#N/A</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t="e">
        <f t="shared" ca="1" si="238"/>
        <v>#N/A</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t="e">
        <f t="shared" ca="1" si="240"/>
        <v>#N/A</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t="e">
        <f t="shared" ca="1" si="242"/>
        <v>#N/A</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t="e">
        <f t="shared" ca="1" si="244"/>
        <v>#N/A</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0.32883464613712299</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0.34034109173532601</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0.34144570488826398</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t="e">
        <f t="shared" ca="1" si="257"/>
        <v>#N/A</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t="e">
        <f t="shared" ca="1" si="259"/>
        <v>#N/A</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t="e">
        <f t="shared" ca="1" si="261"/>
        <v>#N/A</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t="e">
        <f t="shared" ca="1" si="263"/>
        <v>#N/A</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t="e">
        <f t="shared" ca="1" si="265"/>
        <v>#N/A</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21.096341030690599</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23.332999999999998</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23.8889999999999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t="e">
        <f t="shared" ca="1" si="278"/>
        <v>#N/A</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t="e">
        <f t="shared" ca="1" si="280"/>
        <v>#N/A</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t="e">
        <f t="shared" ca="1" si="282"/>
        <v>#N/A</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t="e">
        <f t="shared" ca="1" si="284"/>
        <v>#N/A</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t="e">
        <f t="shared" ca="1" si="286"/>
        <v>#N/A</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0.60896414443750047</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0.58837569852540028</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0.5864728133007997</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t="e">
        <f t="shared" ca="1" si="299"/>
        <v>#N/A</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t="e">
        <f t="shared" ca="1" si="301"/>
        <v>#N/A</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t="e">
        <f t="shared" ca="1" si="303"/>
        <v>#N/A</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t="e">
        <f t="shared" ca="1" si="305"/>
        <v>#N/A</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t="e">
        <f t="shared" ca="1" si="307"/>
        <v>#N/A</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t="e">
        <f t="shared" ca="1" si="314"/>
        <v>#N/A</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t="e">
        <f t="shared" ca="1" si="316"/>
        <v>#N/A</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t="e">
        <f t="shared" ca="1" si="318"/>
        <v>#N/A</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t="e">
        <f t="shared" ca="1" si="320"/>
        <v>#N/A</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t="e">
        <f t="shared" ca="1" si="322"/>
        <v>#N/A</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7.1275519769882023E-4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6.8854455642333029E-4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6.8739085781410053E-4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t="e">
        <f t="shared" ca="1" si="335"/>
        <v>#N/A</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t="e">
        <f t="shared" ca="1" si="337"/>
        <v>#N/A</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t="e">
        <f t="shared" ca="1" si="339"/>
        <v>#N/A</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t="e">
        <f t="shared" ca="1" si="341"/>
        <v>#N/A</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t="e">
        <f t="shared" ca="1" si="343"/>
        <v>#N/A</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2.3972785099531302E-3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5.03525697097351E-3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1.1003876767021E-2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t="e">
        <f t="shared" ca="1" si="356"/>
        <v>#N/A</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t="e">
        <f t="shared" ca="1" si="358"/>
        <v>#N/A</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t="e">
        <f t="shared" ca="1" si="360"/>
        <v>#N/A</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t="e">
        <f t="shared" ca="1" si="362"/>
        <v>#N/A</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t="e">
        <f t="shared" ca="1" si="364"/>
        <v>#N/A</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0.23437860321768669</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0.23434000604153202</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0.234706655980084</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t="e">
        <f t="shared" ca="1" si="373"/>
        <v>#N/A</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t="e">
        <f t="shared" ca="1" si="374"/>
        <v>#N/A</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t="e">
        <f t="shared" ca="1" si="375"/>
        <v>#N/A</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t="e">
        <f t="shared" ca="1" si="376"/>
        <v>#N/A</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t="e">
        <f t="shared" ca="1" si="377"/>
        <v>#N/A</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t="e">
        <f ca="1">IF(ISNA('Aggregate Results'!J29),NA(),'Aggregate Results'!J29-'Aggregate Results'!J26)</f>
        <v>#N/A</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t="e">
        <f ca="1">IF(ISNA('Aggregate Results'!J75),NA(),'Aggregate Results'!J75-'Aggregate Results'!J72)</f>
        <v>#N/A</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t="e">
        <f ca="1">IF(ISNA('Aggregate Results'!J76),NA(),'Aggregate Results'!J76-'Aggregate Results'!J73)</f>
        <v>#N/A</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t="e">
        <f ca="1">IF(ISNA('Aggregate Results'!J46),NA(),'Aggregate Results'!J46-'Aggregate Results'!J43)</f>
        <v>#N/A</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t="e">
        <f ca="1">IF(ISNA('Aggregate Results'!J61),NA(),'Aggregate Results'!J61-'Aggregate Results'!J58)</f>
        <v>#N/A</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0.33332999999999935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0.32756004415226952</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0.32252448779752435</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t="e">
        <f ca="1">IF(ISNA('Aggregate Results'!J132),NA(),'Aggregate Results'!J132/'Aggregate Results'!J222)</f>
        <v>#N/A</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t="e">
        <f ca="1">IF(ISNA('Aggregate Results'!J133),NA(),'Aggregate Results'!J133/'Aggregate Results'!J223)</f>
        <v>#N/A</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t="e">
        <f ca="1">IF(ISNA('Aggregate Results'!J134),NA(),'Aggregate Results'!J134/'Aggregate Results'!J224)</f>
        <v>#N/A</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t="e">
        <f ca="1">IF(ISNA('Aggregate Results'!J135),NA(),'Aggregate Results'!J135/'Aggregate Results'!J225)</f>
        <v>#N/A</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t="e">
        <f ca="1">IF(ISNA('Aggregate Results'!J136),NA(),'Aggregate Results'!J136/'Aggregate Results'!J226)</f>
        <v>#N/A</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0" t="s">
        <v>136</v>
      </c>
      <c r="D54" s="970"/>
      <c r="E54" s="970" t="s">
        <v>137</v>
      </c>
      <c r="F54" s="970"/>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2" t="s">
        <v>1890</v>
      </c>
      <c r="F5" s="943"/>
      <c r="G5" s="943"/>
      <c r="H5" s="943"/>
      <c r="I5" s="944"/>
      <c r="J5" s="428"/>
      <c r="K5" s="942" t="s">
        <v>1869</v>
      </c>
      <c r="L5" s="943"/>
      <c r="M5" s="943"/>
      <c r="N5" s="943"/>
      <c r="O5" s="944"/>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36" t="s">
        <v>16</v>
      </c>
      <c r="H56" s="937"/>
      <c r="I56" s="937"/>
      <c r="J56" s="888" t="s">
        <v>38</v>
      </c>
      <c r="K56" s="18"/>
      <c r="L56" s="18"/>
      <c r="M56" s="18"/>
      <c r="N56" s="18"/>
      <c r="O56" s="18"/>
      <c r="Q56" s="28" t="s">
        <v>110</v>
      </c>
    </row>
    <row r="57" spans="2:31" ht="15" customHeight="1">
      <c r="B57" s="30"/>
      <c r="C57" s="154" t="s">
        <v>11</v>
      </c>
      <c r="D57" s="154" t="s">
        <v>11</v>
      </c>
      <c r="E57" s="154" t="s">
        <v>4</v>
      </c>
      <c r="F57" s="450" t="s">
        <v>13</v>
      </c>
      <c r="G57" s="939" t="s">
        <v>17</v>
      </c>
      <c r="H57" s="940"/>
      <c r="I57" s="941"/>
      <c r="J57" s="154" t="s">
        <v>31</v>
      </c>
      <c r="K57" s="134"/>
      <c r="L57" s="134"/>
      <c r="M57" s="134"/>
      <c r="N57" s="134"/>
      <c r="O57" s="134"/>
      <c r="Q57" s="138"/>
      <c r="R57" s="31"/>
      <c r="S57" s="971" t="s">
        <v>15</v>
      </c>
      <c r="T57" s="971"/>
      <c r="U57" s="971"/>
      <c r="V57" s="971"/>
      <c r="W57" s="971"/>
      <c r="X57" s="972"/>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36" t="s">
        <v>16</v>
      </c>
      <c r="H84" s="937"/>
      <c r="I84" s="937"/>
      <c r="J84" s="888"/>
      <c r="K84" s="18"/>
      <c r="L84" s="18"/>
      <c r="M84" s="18"/>
      <c r="N84" s="18"/>
      <c r="O84" s="18"/>
      <c r="Q84" s="14" t="s">
        <v>153</v>
      </c>
    </row>
    <row r="85" spans="2:31" ht="15" customHeight="1">
      <c r="B85" s="449"/>
      <c r="C85" s="154" t="s">
        <v>11</v>
      </c>
      <c r="D85" s="154" t="s">
        <v>11</v>
      </c>
      <c r="E85" s="154" t="s">
        <v>4</v>
      </c>
      <c r="F85" s="450" t="s">
        <v>13</v>
      </c>
      <c r="G85" s="939" t="s">
        <v>17</v>
      </c>
      <c r="H85" s="940"/>
      <c r="I85" s="941"/>
      <c r="J85" s="154" t="s">
        <v>31</v>
      </c>
      <c r="K85" s="134"/>
      <c r="L85" s="134"/>
      <c r="M85" s="134"/>
      <c r="N85" s="134"/>
      <c r="O85" s="134"/>
      <c r="Q85" s="138"/>
      <c r="R85" s="31"/>
      <c r="S85" s="971" t="s">
        <v>15</v>
      </c>
      <c r="T85" s="971"/>
      <c r="U85" s="971"/>
      <c r="V85" s="971"/>
      <c r="W85" s="971"/>
      <c r="X85" s="971"/>
      <c r="Y85" s="971"/>
      <c r="Z85" s="972"/>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46" t="s">
        <v>16</v>
      </c>
      <c r="K132" s="947"/>
      <c r="L132" s="947"/>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31"/>
      <c r="S133" s="971" t="s">
        <v>15</v>
      </c>
      <c r="T133" s="971"/>
      <c r="U133" s="971"/>
      <c r="V133" s="971"/>
      <c r="W133" s="971"/>
      <c r="X133" s="971"/>
      <c r="Y133" s="971"/>
      <c r="Z133" s="971"/>
      <c r="AA133" s="971"/>
      <c r="AB133" s="971"/>
      <c r="AC133" s="972"/>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46" t="s">
        <v>16</v>
      </c>
      <c r="K180" s="947"/>
      <c r="L180" s="947"/>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39" t="s">
        <v>17</v>
      </c>
      <c r="K181" s="940"/>
      <c r="L181" s="941"/>
      <c r="M181" s="154" t="s">
        <v>39</v>
      </c>
      <c r="N181" s="450" t="s">
        <v>168</v>
      </c>
      <c r="O181" s="369" t="s">
        <v>168</v>
      </c>
      <c r="P181" s="134"/>
      <c r="Q181" s="138"/>
      <c r="R181" s="31"/>
      <c r="S181" s="971" t="s">
        <v>15</v>
      </c>
      <c r="T181" s="971"/>
      <c r="U181" s="971"/>
      <c r="V181" s="971"/>
      <c r="W181" s="971"/>
      <c r="X181" s="971"/>
      <c r="Y181" s="971"/>
      <c r="Z181" s="971"/>
      <c r="AA181" s="971"/>
      <c r="AB181" s="971"/>
      <c r="AC181" s="972"/>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2" t="s">
        <v>1875</v>
      </c>
      <c r="F5" s="943"/>
      <c r="G5" s="943"/>
      <c r="H5" s="943"/>
      <c r="I5" s="944"/>
      <c r="J5" s="428"/>
      <c r="K5" s="942" t="s">
        <v>1870</v>
      </c>
      <c r="L5" s="943"/>
      <c r="M5" s="943"/>
      <c r="N5" s="943"/>
      <c r="O5" s="944"/>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3" t="s">
        <v>16</v>
      </c>
      <c r="H56" s="971"/>
      <c r="I56" s="972"/>
      <c r="J56" s="31" t="s">
        <v>38</v>
      </c>
      <c r="K56"/>
      <c r="L56"/>
      <c r="M56"/>
      <c r="N56"/>
      <c r="O56"/>
      <c r="P56"/>
      <c r="Q56" s="14" t="s">
        <v>110</v>
      </c>
      <c r="AC56"/>
      <c r="AD56"/>
    </row>
    <row r="57" spans="2:30" s="14" customFormat="1" ht="15" customHeight="1">
      <c r="B57" s="30"/>
      <c r="C57" s="154" t="s">
        <v>11</v>
      </c>
      <c r="D57" s="154" t="s">
        <v>11</v>
      </c>
      <c r="E57" s="32" t="s">
        <v>4</v>
      </c>
      <c r="F57" s="33" t="s">
        <v>13</v>
      </c>
      <c r="G57" s="974" t="s">
        <v>17</v>
      </c>
      <c r="H57" s="975"/>
      <c r="I57" s="976"/>
      <c r="J57" s="32" t="s">
        <v>39</v>
      </c>
      <c r="K57"/>
      <c r="L57"/>
      <c r="M57"/>
      <c r="N57"/>
      <c r="O57"/>
      <c r="P57"/>
      <c r="Q57" s="5"/>
      <c r="R57" s="31"/>
      <c r="S57" s="936" t="s">
        <v>15</v>
      </c>
      <c r="T57" s="937"/>
      <c r="U57" s="937"/>
      <c r="V57" s="937"/>
      <c r="W57" s="937"/>
      <c r="X57" s="937"/>
      <c r="Y57" s="937"/>
      <c r="Z57" s="938"/>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36" t="s">
        <v>16</v>
      </c>
      <c r="H84" s="937"/>
      <c r="I84" s="937"/>
      <c r="J84" s="938"/>
      <c r="K84" s="18"/>
      <c r="L84" s="18"/>
      <c r="M84" s="18"/>
      <c r="N84" s="18"/>
      <c r="O84" s="18"/>
      <c r="Q84" s="14" t="s">
        <v>215</v>
      </c>
    </row>
    <row r="85" spans="2:26" s="14" customFormat="1" ht="15" customHeight="1">
      <c r="B85" s="30"/>
      <c r="C85" s="137" t="s">
        <v>11</v>
      </c>
      <c r="D85" s="137" t="s">
        <v>11</v>
      </c>
      <c r="E85" s="137" t="s">
        <v>4</v>
      </c>
      <c r="F85" s="298" t="s">
        <v>13</v>
      </c>
      <c r="G85" s="939" t="s">
        <v>17</v>
      </c>
      <c r="H85" s="940"/>
      <c r="I85" s="941"/>
      <c r="J85" s="137" t="s">
        <v>31</v>
      </c>
      <c r="K85" s="134"/>
      <c r="L85" s="134"/>
      <c r="M85" s="134"/>
      <c r="N85" s="134"/>
      <c r="O85" s="134"/>
      <c r="Q85" s="138"/>
      <c r="R85" s="196"/>
      <c r="S85" s="949" t="s">
        <v>15</v>
      </c>
      <c r="T85" s="949"/>
      <c r="U85" s="949"/>
      <c r="V85" s="949"/>
      <c r="W85" s="949"/>
      <c r="X85" s="949"/>
      <c r="Y85" s="949"/>
      <c r="Z85" s="950"/>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46" t="s">
        <v>16</v>
      </c>
      <c r="K132" s="947"/>
      <c r="L132" s="947"/>
      <c r="M132" s="948"/>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39" t="s">
        <v>17</v>
      </c>
      <c r="K133" s="940"/>
      <c r="L133" s="941"/>
      <c r="M133" s="137" t="s">
        <v>39</v>
      </c>
      <c r="N133" s="298" t="s">
        <v>168</v>
      </c>
      <c r="O133" s="369" t="s">
        <v>168</v>
      </c>
      <c r="Q133" s="138"/>
      <c r="R133" s="196"/>
      <c r="S133" s="949" t="s">
        <v>15</v>
      </c>
      <c r="T133" s="949"/>
      <c r="U133" s="949"/>
      <c r="V133" s="949"/>
      <c r="W133" s="949"/>
      <c r="X133" s="949"/>
      <c r="Y133" s="949"/>
      <c r="Z133" s="949"/>
      <c r="AA133" s="949"/>
      <c r="AB133" s="949"/>
      <c r="AC133" s="950"/>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46" t="s">
        <v>16</v>
      </c>
      <c r="K180" s="947"/>
      <c r="L180" s="947"/>
      <c r="M180" s="948"/>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39" t="s">
        <v>17</v>
      </c>
      <c r="K181" s="940"/>
      <c r="L181" s="941"/>
      <c r="M181" s="137" t="s">
        <v>39</v>
      </c>
      <c r="N181" s="298" t="s">
        <v>168</v>
      </c>
      <c r="O181" s="369" t="s">
        <v>168</v>
      </c>
      <c r="Q181" s="138"/>
      <c r="R181" s="196"/>
      <c r="S181" s="949" t="s">
        <v>15</v>
      </c>
      <c r="T181" s="949"/>
      <c r="U181" s="949"/>
      <c r="V181" s="949"/>
      <c r="W181" s="949"/>
      <c r="X181" s="949"/>
      <c r="Y181" s="949"/>
      <c r="Z181" s="949"/>
      <c r="AA181" s="949"/>
      <c r="AB181" s="949"/>
      <c r="AC181" s="950"/>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E5:I5"/>
    <mergeCell ref="K5:O5"/>
    <mergeCell ref="J132:M132"/>
    <mergeCell ref="J133:L133"/>
    <mergeCell ref="S133:AC133"/>
    <mergeCell ref="J180:M180"/>
    <mergeCell ref="J181:L181"/>
    <mergeCell ref="S181:AC181"/>
    <mergeCell ref="G56:I56"/>
    <mergeCell ref="G57:I57"/>
    <mergeCell ref="S57:Z57"/>
    <mergeCell ref="G85:I85"/>
    <mergeCell ref="S85:Z85"/>
    <mergeCell ref="G84:J84"/>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2" t="s">
        <v>1874</v>
      </c>
      <c r="F5" s="943"/>
      <c r="G5" s="943"/>
      <c r="H5" s="943"/>
      <c r="I5" s="944"/>
      <c r="J5" s="428"/>
      <c r="K5" s="942" t="s">
        <v>1873</v>
      </c>
      <c r="L5" s="943"/>
      <c r="M5" s="943"/>
      <c r="N5" s="943"/>
      <c r="O5" s="944"/>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86" t="s">
        <v>16</v>
      </c>
      <c r="H56" s="987"/>
      <c r="I56" s="987"/>
      <c r="J56" s="988"/>
      <c r="K56" s="307"/>
      <c r="L56" s="307"/>
      <c r="M56" s="307"/>
      <c r="N56" s="307"/>
      <c r="O56" s="307"/>
      <c r="Q56" s="317" t="s">
        <v>207</v>
      </c>
    </row>
    <row r="57" spans="2:35" ht="15" customHeight="1">
      <c r="B57" s="688"/>
      <c r="C57" s="689" t="s">
        <v>11</v>
      </c>
      <c r="D57" s="689" t="s">
        <v>11</v>
      </c>
      <c r="E57" s="689" t="s">
        <v>4</v>
      </c>
      <c r="F57" s="690" t="s">
        <v>13</v>
      </c>
      <c r="G57" s="989" t="s">
        <v>17</v>
      </c>
      <c r="H57" s="990"/>
      <c r="I57" s="991"/>
      <c r="J57" s="689" t="s">
        <v>31</v>
      </c>
      <c r="K57" s="659"/>
      <c r="L57" s="659"/>
      <c r="M57" s="659"/>
      <c r="N57" s="659"/>
      <c r="O57" s="659"/>
      <c r="Q57" s="320"/>
      <c r="R57" s="321"/>
      <c r="S57" s="979" t="s">
        <v>15</v>
      </c>
      <c r="T57" s="980"/>
      <c r="U57" s="980"/>
      <c r="V57" s="980"/>
      <c r="W57" s="980"/>
      <c r="X57" s="980"/>
      <c r="Y57" s="981"/>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2"/>
      <c r="G68" s="982"/>
      <c r="H68" s="982"/>
      <c r="I68" s="982"/>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3"/>
      <c r="G69" s="983"/>
      <c r="H69" s="983"/>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36" t="s">
        <v>16</v>
      </c>
      <c r="H84" s="937"/>
      <c r="I84" s="937"/>
      <c r="J84" s="938"/>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39" t="s">
        <v>17</v>
      </c>
      <c r="H85" s="940"/>
      <c r="I85" s="941"/>
      <c r="J85" s="154" t="s">
        <v>31</v>
      </c>
      <c r="K85" s="134"/>
      <c r="L85" s="134"/>
      <c r="M85" s="134"/>
      <c r="N85" s="134"/>
      <c r="O85" s="134"/>
      <c r="P85" s="14"/>
      <c r="Q85" s="138"/>
      <c r="R85" s="196"/>
      <c r="S85" s="949" t="s">
        <v>15</v>
      </c>
      <c r="T85" s="949"/>
      <c r="U85" s="949"/>
      <c r="V85" s="949"/>
      <c r="W85" s="949"/>
      <c r="X85" s="949"/>
      <c r="Y85" s="949"/>
      <c r="Z85" s="950"/>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78"/>
      <c r="G100" s="978"/>
      <c r="H100" s="978"/>
      <c r="I100" s="978"/>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77"/>
      <c r="G101" s="977"/>
      <c r="H101" s="977"/>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84" t="s">
        <v>15</v>
      </c>
      <c r="T133" s="984"/>
      <c r="U133" s="984"/>
      <c r="V133" s="984"/>
      <c r="W133" s="984"/>
      <c r="X133" s="984"/>
      <c r="Y133" s="984"/>
      <c r="Z133" s="984"/>
      <c r="AA133" s="984"/>
      <c r="AB133" s="984"/>
      <c r="AC133" s="985"/>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78"/>
      <c r="I147" s="978"/>
      <c r="J147" s="978"/>
      <c r="K147" s="978"/>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77"/>
      <c r="I148" s="977"/>
      <c r="J148" s="977"/>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84" t="s">
        <v>15</v>
      </c>
      <c r="T181" s="984"/>
      <c r="U181" s="984"/>
      <c r="V181" s="984"/>
      <c r="W181" s="984"/>
      <c r="X181" s="984"/>
      <c r="Y181" s="984"/>
      <c r="Z181" s="984"/>
      <c r="AA181" s="984"/>
      <c r="AB181" s="984"/>
      <c r="AC181" s="985"/>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78"/>
      <c r="I197" s="978"/>
      <c r="J197" s="978"/>
      <c r="K197" s="978"/>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77"/>
      <c r="I198" s="977"/>
      <c r="J198" s="977"/>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E5:I5"/>
    <mergeCell ref="K5:O5"/>
    <mergeCell ref="G84:J84"/>
    <mergeCell ref="G56:J56"/>
    <mergeCell ref="G57:I57"/>
    <mergeCell ref="S57:Y57"/>
    <mergeCell ref="F68:I68"/>
    <mergeCell ref="F69:H69"/>
    <mergeCell ref="S181:AC181"/>
    <mergeCell ref="H197:K197"/>
    <mergeCell ref="G85:I85"/>
    <mergeCell ref="S85:Z85"/>
    <mergeCell ref="F100:I100"/>
    <mergeCell ref="F101:H101"/>
    <mergeCell ref="J132:M132"/>
    <mergeCell ref="J133:L133"/>
    <mergeCell ref="S133:AC133"/>
    <mergeCell ref="H198:J198"/>
    <mergeCell ref="H147:K147"/>
    <mergeCell ref="H148:J148"/>
    <mergeCell ref="J180:M180"/>
    <mergeCell ref="J181:L181"/>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2" t="s">
        <v>1876</v>
      </c>
      <c r="F5" s="943"/>
      <c r="G5" s="943"/>
      <c r="H5" s="943"/>
      <c r="I5" s="944"/>
      <c r="J5" s="428"/>
      <c r="K5" s="942" t="s">
        <v>1869</v>
      </c>
      <c r="L5" s="943"/>
      <c r="M5" s="943"/>
      <c r="N5" s="943"/>
      <c r="O5" s="944"/>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6" t="s">
        <v>16</v>
      </c>
      <c r="H56" s="997"/>
      <c r="I56" s="997"/>
      <c r="J56" s="998"/>
      <c r="Q56" s="28" t="s">
        <v>110</v>
      </c>
    </row>
    <row r="57" spans="2:26" ht="15" customHeight="1">
      <c r="B57" s="449"/>
      <c r="C57" s="154" t="s">
        <v>11</v>
      </c>
      <c r="D57" s="154"/>
      <c r="E57" s="154" t="s">
        <v>4</v>
      </c>
      <c r="F57" s="450" t="s">
        <v>13</v>
      </c>
      <c r="G57" s="999" t="s">
        <v>17</v>
      </c>
      <c r="H57" s="1000"/>
      <c r="I57" s="1001"/>
      <c r="J57" s="580" t="s">
        <v>31</v>
      </c>
      <c r="Q57" s="138"/>
      <c r="R57" s="354"/>
      <c r="S57" s="1002" t="s">
        <v>15</v>
      </c>
      <c r="T57" s="1003"/>
      <c r="U57" s="1003"/>
      <c r="V57" s="1003"/>
      <c r="W57" s="1003"/>
      <c r="X57" s="1003"/>
      <c r="Y57" s="1003"/>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992" t="s">
        <v>16</v>
      </c>
      <c r="H84" s="993"/>
      <c r="I84" s="993"/>
      <c r="J84" s="994"/>
      <c r="Q84" s="14" t="s">
        <v>153</v>
      </c>
    </row>
    <row r="85" spans="2:26" ht="15" customHeight="1">
      <c r="B85" s="449"/>
      <c r="C85" s="154" t="s">
        <v>11</v>
      </c>
      <c r="D85" s="154" t="s">
        <v>11</v>
      </c>
      <c r="E85" s="154" t="s">
        <v>4</v>
      </c>
      <c r="F85" s="450" t="s">
        <v>13</v>
      </c>
      <c r="G85" s="974" t="s">
        <v>17</v>
      </c>
      <c r="H85" s="975"/>
      <c r="I85" s="976"/>
      <c r="J85" s="154" t="s">
        <v>39</v>
      </c>
      <c r="Q85" s="138"/>
      <c r="R85" s="142"/>
      <c r="S85" s="951" t="s">
        <v>15</v>
      </c>
      <c r="T85" s="949"/>
      <c r="U85" s="949"/>
      <c r="V85" s="949"/>
      <c r="W85" s="949"/>
      <c r="X85" s="949"/>
      <c r="Y85" s="949"/>
      <c r="Z85" s="950"/>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142"/>
      <c r="S133" s="951" t="s">
        <v>15</v>
      </c>
      <c r="T133" s="949"/>
      <c r="U133" s="949"/>
      <c r="V133" s="949"/>
      <c r="W133" s="949"/>
      <c r="X133" s="949"/>
      <c r="Y133" s="949"/>
      <c r="Z133" s="949"/>
      <c r="AA133" s="949"/>
      <c r="AB133" s="949"/>
      <c r="AC133" s="950"/>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34"/>
      <c r="Q181" s="138"/>
      <c r="R181" s="142"/>
      <c r="S181" s="995" t="s">
        <v>15</v>
      </c>
      <c r="T181" s="995"/>
      <c r="U181" s="995"/>
      <c r="V181" s="995"/>
      <c r="W181" s="995"/>
      <c r="X181" s="995"/>
      <c r="Y181" s="995"/>
      <c r="Z181" s="995"/>
      <c r="AA181" s="995"/>
      <c r="AB181" s="995"/>
      <c r="AC181" s="995"/>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2" t="s">
        <v>1932</v>
      </c>
      <c r="F5" s="943"/>
      <c r="G5" s="943"/>
      <c r="H5" s="943"/>
      <c r="I5" s="944"/>
      <c r="J5" s="428"/>
      <c r="K5" s="942" t="s">
        <v>1877</v>
      </c>
      <c r="L5" s="943"/>
      <c r="M5" s="943"/>
      <c r="N5" s="943"/>
      <c r="O5" s="944"/>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36" t="s">
        <v>16</v>
      </c>
      <c r="H56" s="937"/>
      <c r="I56" s="937"/>
      <c r="J56" s="938"/>
      <c r="K56" s="18"/>
      <c r="L56" s="18"/>
      <c r="M56" s="18"/>
      <c r="N56" s="18"/>
      <c r="O56" s="18"/>
      <c r="Q56" s="28" t="s">
        <v>207</v>
      </c>
    </row>
    <row r="57" spans="2:25" ht="15" customHeight="1">
      <c r="B57" s="449"/>
      <c r="C57" s="154" t="s">
        <v>11</v>
      </c>
      <c r="D57" s="154" t="s">
        <v>11</v>
      </c>
      <c r="E57" s="154" t="s">
        <v>4</v>
      </c>
      <c r="F57" s="450" t="s">
        <v>13</v>
      </c>
      <c r="G57" s="939" t="s">
        <v>17</v>
      </c>
      <c r="H57" s="940"/>
      <c r="I57" s="941"/>
      <c r="J57" s="154" t="s">
        <v>31</v>
      </c>
      <c r="K57" s="134"/>
      <c r="L57" s="134"/>
      <c r="M57" s="134"/>
      <c r="N57" s="134"/>
      <c r="O57" s="134"/>
      <c r="Q57" s="190"/>
      <c r="R57" s="191"/>
      <c r="S57" s="951" t="s">
        <v>15</v>
      </c>
      <c r="T57" s="949"/>
      <c r="U57" s="949"/>
      <c r="V57" s="949"/>
      <c r="W57" s="949"/>
      <c r="X57" s="949"/>
      <c r="Y57" s="950"/>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36" t="s">
        <v>16</v>
      </c>
      <c r="H84" s="937"/>
      <c r="I84" s="937"/>
      <c r="J84" s="938"/>
      <c r="K84" s="18"/>
      <c r="L84" s="18"/>
      <c r="M84" s="18"/>
      <c r="N84" s="18"/>
      <c r="O84" s="18"/>
      <c r="Q84" s="14" t="s">
        <v>215</v>
      </c>
    </row>
    <row r="85" spans="2:26"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9" t="s">
        <v>15</v>
      </c>
      <c r="T85" s="949"/>
      <c r="U85" s="949"/>
      <c r="V85" s="949"/>
      <c r="W85" s="949"/>
      <c r="X85" s="949"/>
      <c r="Y85" s="949"/>
      <c r="Z85" s="950"/>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9" t="s">
        <v>15</v>
      </c>
      <c r="T133" s="949"/>
      <c r="U133" s="949"/>
      <c r="V133" s="949"/>
      <c r="W133" s="949"/>
      <c r="X133" s="949"/>
      <c r="Y133" s="949"/>
      <c r="Z133" s="949"/>
      <c r="AA133" s="949"/>
      <c r="AB133" s="949"/>
      <c r="AC133" s="950"/>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9" t="s">
        <v>15</v>
      </c>
      <c r="T181" s="949"/>
      <c r="U181" s="949"/>
      <c r="V181" s="949"/>
      <c r="W181" s="949"/>
      <c r="X181" s="949"/>
      <c r="Y181" s="949"/>
      <c r="Z181" s="949"/>
      <c r="AA181" s="949"/>
      <c r="AB181" s="949"/>
      <c r="AC181" s="950"/>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36" t="s">
        <v>16</v>
      </c>
      <c r="G229" s="937"/>
      <c r="H229" s="937"/>
      <c r="I229" s="938"/>
      <c r="J229" s="18"/>
      <c r="K229" s="18"/>
      <c r="L229" s="18"/>
      <c r="M229" s="18"/>
      <c r="N229" s="18"/>
      <c r="O229" s="18"/>
      <c r="Q229" s="28" t="s">
        <v>207</v>
      </c>
    </row>
    <row r="230" spans="2:25" ht="15" customHeight="1">
      <c r="B230" s="449"/>
      <c r="C230" s="154" t="s">
        <v>11</v>
      </c>
      <c r="D230" s="154" t="s">
        <v>4</v>
      </c>
      <c r="E230" s="450" t="s">
        <v>13</v>
      </c>
      <c r="F230" s="1004" t="s">
        <v>17</v>
      </c>
      <c r="G230" s="1005"/>
      <c r="H230" s="1006"/>
      <c r="I230" s="154" t="s">
        <v>31</v>
      </c>
      <c r="J230" s="134"/>
      <c r="K230" s="134"/>
      <c r="L230" s="134"/>
      <c r="M230" s="134"/>
      <c r="N230" s="134"/>
      <c r="O230" s="134"/>
      <c r="Q230" s="190"/>
      <c r="R230" s="191"/>
      <c r="S230" s="951" t="s">
        <v>15</v>
      </c>
      <c r="T230" s="949"/>
      <c r="U230" s="949"/>
      <c r="V230" s="949"/>
      <c r="W230" s="949"/>
      <c r="X230" s="949"/>
      <c r="Y230" s="950"/>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E5:I5"/>
    <mergeCell ref="K5:O5"/>
    <mergeCell ref="J132:M132"/>
    <mergeCell ref="J133:L133"/>
    <mergeCell ref="S133:AC133"/>
    <mergeCell ref="G56:J56"/>
    <mergeCell ref="G57:I57"/>
    <mergeCell ref="S57:Y57"/>
    <mergeCell ref="G84:J84"/>
    <mergeCell ref="G85:I85"/>
    <mergeCell ref="S85:Z85"/>
    <mergeCell ref="F229:I229"/>
    <mergeCell ref="F230:H230"/>
    <mergeCell ref="S230:Y230"/>
    <mergeCell ref="J180:M180"/>
    <mergeCell ref="J181:L181"/>
    <mergeCell ref="S181:AC181"/>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2" t="s">
        <v>1936</v>
      </c>
      <c r="F5" s="943"/>
      <c r="G5" s="943"/>
      <c r="H5" s="943"/>
      <c r="I5" s="944"/>
      <c r="J5" s="428"/>
      <c r="K5" s="942" t="s">
        <v>1861</v>
      </c>
      <c r="L5" s="943"/>
      <c r="M5" s="943"/>
      <c r="N5" s="943"/>
      <c r="O5" s="944"/>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36" t="s">
        <v>16</v>
      </c>
      <c r="H56" s="937"/>
      <c r="I56" s="937"/>
      <c r="J56" s="938"/>
      <c r="K56" s="18"/>
      <c r="L56" s="18"/>
      <c r="M56" s="18"/>
      <c r="N56" s="18"/>
      <c r="O56" s="18"/>
      <c r="P56" s="14"/>
      <c r="Q56" s="28" t="s">
        <v>207</v>
      </c>
    </row>
    <row r="57" spans="2:25" ht="15" customHeight="1">
      <c r="B57" s="30"/>
      <c r="C57" s="154" t="s">
        <v>11</v>
      </c>
      <c r="D57" s="154" t="s">
        <v>11</v>
      </c>
      <c r="E57" s="154" t="s">
        <v>4</v>
      </c>
      <c r="F57" s="450" t="s">
        <v>13</v>
      </c>
      <c r="G57" s="939" t="s">
        <v>17</v>
      </c>
      <c r="H57" s="940"/>
      <c r="I57" s="941"/>
      <c r="J57" s="154" t="s">
        <v>31</v>
      </c>
      <c r="K57" s="134"/>
      <c r="L57" s="134"/>
      <c r="M57" s="134"/>
      <c r="N57" s="134"/>
      <c r="O57" s="134"/>
      <c r="P57" s="14"/>
      <c r="Q57" s="190"/>
      <c r="R57" s="191"/>
      <c r="S57" s="951" t="s">
        <v>15</v>
      </c>
      <c r="T57" s="949"/>
      <c r="U57" s="949"/>
      <c r="V57" s="949"/>
      <c r="W57" s="949"/>
      <c r="X57" s="949"/>
      <c r="Y57" s="950"/>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36" t="s">
        <v>16</v>
      </c>
      <c r="H84" s="937"/>
      <c r="I84" s="937"/>
      <c r="J84" s="938"/>
      <c r="K84" s="18"/>
      <c r="L84" s="18"/>
      <c r="M84" s="18"/>
      <c r="N84" s="18"/>
      <c r="O84" s="18"/>
      <c r="P84" s="14"/>
      <c r="Q84" s="14" t="s">
        <v>215</v>
      </c>
    </row>
    <row r="85" spans="2:26" ht="15" customHeight="1">
      <c r="B85" s="30"/>
      <c r="C85" s="154" t="s">
        <v>11</v>
      </c>
      <c r="D85" s="154" t="s">
        <v>11</v>
      </c>
      <c r="E85" s="154" t="s">
        <v>4</v>
      </c>
      <c r="F85" s="450" t="s">
        <v>13</v>
      </c>
      <c r="G85" s="939" t="s">
        <v>17</v>
      </c>
      <c r="H85" s="940"/>
      <c r="I85" s="941"/>
      <c r="J85" s="154" t="s">
        <v>31</v>
      </c>
      <c r="K85" s="134"/>
      <c r="L85" s="134"/>
      <c r="M85" s="134"/>
      <c r="N85" s="134"/>
      <c r="O85" s="134"/>
      <c r="P85" s="14"/>
      <c r="Q85" s="138"/>
      <c r="R85" s="196"/>
      <c r="S85" s="949" t="s">
        <v>15</v>
      </c>
      <c r="T85" s="949"/>
      <c r="U85" s="949"/>
      <c r="V85" s="949"/>
      <c r="W85" s="949"/>
      <c r="X85" s="949"/>
      <c r="Y85" s="949"/>
      <c r="Z85" s="950"/>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9" t="s">
        <v>15</v>
      </c>
      <c r="T133" s="949"/>
      <c r="U133" s="949"/>
      <c r="V133" s="949"/>
      <c r="W133" s="949"/>
      <c r="X133" s="949"/>
      <c r="Y133" s="949"/>
      <c r="Z133" s="949"/>
      <c r="AA133" s="949"/>
      <c r="AB133" s="949"/>
      <c r="AC133" s="950"/>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9" t="s">
        <v>15</v>
      </c>
      <c r="T181" s="949"/>
      <c r="U181" s="949"/>
      <c r="V181" s="949"/>
      <c r="W181" s="949"/>
      <c r="X181" s="949"/>
      <c r="Y181" s="949"/>
      <c r="Z181" s="949"/>
      <c r="AA181" s="949"/>
      <c r="AB181" s="949"/>
      <c r="AC181" s="950"/>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J132:M132"/>
    <mergeCell ref="J133:L133"/>
    <mergeCell ref="S133:AC133"/>
    <mergeCell ref="J180:M180"/>
    <mergeCell ref="J181:L181"/>
    <mergeCell ref="S181:AC181"/>
    <mergeCell ref="G85:I85"/>
    <mergeCell ref="S85:Z85"/>
    <mergeCell ref="E5:I5"/>
    <mergeCell ref="K5:O5"/>
    <mergeCell ref="G57:I57"/>
    <mergeCell ref="G56:J56"/>
    <mergeCell ref="S57:Y57"/>
    <mergeCell ref="G84:J84"/>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2" t="s">
        <v>1894</v>
      </c>
      <c r="F5" s="943"/>
      <c r="G5" s="943"/>
      <c r="H5" s="943"/>
      <c r="I5" s="944"/>
      <c r="K5" s="942" t="s">
        <v>1878</v>
      </c>
      <c r="L5" s="943"/>
      <c r="M5" s="943"/>
      <c r="N5" s="943"/>
      <c r="O5" s="944"/>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6" t="s">
        <v>16</v>
      </c>
      <c r="H56" s="937"/>
      <c r="I56" s="937"/>
      <c r="J56" s="93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51" t="s">
        <v>15</v>
      </c>
      <c r="T57" s="949"/>
      <c r="U57" s="949"/>
      <c r="V57" s="949"/>
      <c r="W57" s="949"/>
      <c r="X57" s="949"/>
      <c r="Y57" s="950"/>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6" t="s">
        <v>16</v>
      </c>
      <c r="H84" s="937"/>
      <c r="I84" s="937"/>
      <c r="J84" s="93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51" t="s">
        <v>15</v>
      </c>
      <c r="T85" s="949"/>
      <c r="U85" s="949"/>
      <c r="V85" s="949"/>
      <c r="W85" s="949"/>
      <c r="X85" s="949"/>
      <c r="Y85" s="949"/>
      <c r="Z85" s="950"/>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9" t="s">
        <v>15</v>
      </c>
      <c r="T133" s="949"/>
      <c r="U133" s="949"/>
      <c r="V133" s="949"/>
      <c r="W133" s="949"/>
      <c r="X133" s="949"/>
      <c r="Y133" s="949"/>
      <c r="Z133" s="949"/>
      <c r="AA133" s="949"/>
      <c r="AB133" s="949"/>
      <c r="AC133" s="950"/>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9" t="s">
        <v>15</v>
      </c>
      <c r="T181" s="949"/>
      <c r="U181" s="949"/>
      <c r="V181" s="949"/>
      <c r="W181" s="949"/>
      <c r="X181" s="949"/>
      <c r="Y181" s="949"/>
      <c r="Z181" s="949"/>
      <c r="AA181" s="949"/>
      <c r="AB181" s="949"/>
      <c r="AC181" s="950"/>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2" t="s">
        <v>1887</v>
      </c>
      <c r="F5" s="943"/>
      <c r="G5" s="943"/>
      <c r="H5" s="943"/>
      <c r="I5" s="944"/>
      <c r="J5" s="428"/>
      <c r="K5" s="942" t="s">
        <v>1879</v>
      </c>
      <c r="L5" s="943"/>
      <c r="M5" s="943"/>
      <c r="N5" s="943"/>
      <c r="O5" s="944"/>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3" t="s">
        <v>16</v>
      </c>
      <c r="H56" s="971"/>
      <c r="I56" s="972"/>
      <c r="J56" s="31" t="s">
        <v>38</v>
      </c>
      <c r="K56"/>
      <c r="L56"/>
      <c r="M56"/>
      <c r="N56"/>
      <c r="O56"/>
      <c r="P56"/>
      <c r="Q56" s="28" t="s">
        <v>110</v>
      </c>
    </row>
    <row r="57" spans="2:26" s="14" customFormat="1" ht="15" customHeight="1">
      <c r="B57" s="449"/>
      <c r="C57" s="154" t="s">
        <v>11</v>
      </c>
      <c r="D57" s="154" t="s">
        <v>11</v>
      </c>
      <c r="E57" s="154" t="s">
        <v>4</v>
      </c>
      <c r="F57" s="450" t="s">
        <v>13</v>
      </c>
      <c r="G57" s="974" t="s">
        <v>17</v>
      </c>
      <c r="H57" s="975"/>
      <c r="I57" s="976"/>
      <c r="J57" s="154" t="s">
        <v>39</v>
      </c>
      <c r="K57"/>
      <c r="L57"/>
      <c r="M57"/>
      <c r="N57"/>
      <c r="O57"/>
      <c r="P57"/>
      <c r="Q57" s="138"/>
      <c r="R57" s="354"/>
      <c r="S57" s="1007" t="s">
        <v>15</v>
      </c>
      <c r="T57" s="1008"/>
      <c r="U57" s="1008"/>
      <c r="V57" s="1008"/>
      <c r="W57" s="1008"/>
      <c r="X57" s="1008"/>
      <c r="Y57" s="1008"/>
      <c r="Z57" s="1009"/>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36" t="s">
        <v>16</v>
      </c>
      <c r="H84" s="937"/>
      <c r="I84" s="937"/>
      <c r="J84" s="938"/>
      <c r="K84" s="18"/>
      <c r="L84" s="18"/>
      <c r="M84" s="18"/>
      <c r="N84" s="18"/>
      <c r="O84" s="18"/>
      <c r="Q84" s="14" t="s">
        <v>215</v>
      </c>
    </row>
    <row r="85" spans="2:26" s="14" customFormat="1"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9" t="s">
        <v>15</v>
      </c>
      <c r="T85" s="949"/>
      <c r="U85" s="949"/>
      <c r="V85" s="949"/>
      <c r="W85" s="949"/>
      <c r="X85" s="949"/>
      <c r="Y85" s="949"/>
      <c r="Z85" s="950"/>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46" t="s">
        <v>16</v>
      </c>
      <c r="K132" s="947"/>
      <c r="L132" s="947"/>
      <c r="M132" s="948"/>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9" t="s">
        <v>15</v>
      </c>
      <c r="T133" s="949"/>
      <c r="U133" s="949"/>
      <c r="V133" s="949"/>
      <c r="W133" s="949"/>
      <c r="X133" s="949"/>
      <c r="Y133" s="949"/>
      <c r="Z133" s="949"/>
      <c r="AA133" s="949"/>
      <c r="AB133" s="949"/>
      <c r="AC133" s="950"/>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46" t="s">
        <v>16</v>
      </c>
      <c r="K180" s="947"/>
      <c r="L180" s="947"/>
      <c r="M180" s="948"/>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9" t="s">
        <v>15</v>
      </c>
      <c r="T181" s="949"/>
      <c r="U181" s="949"/>
      <c r="V181" s="949"/>
      <c r="W181" s="949"/>
      <c r="X181" s="949"/>
      <c r="Y181" s="949"/>
      <c r="Z181" s="949"/>
      <c r="AA181" s="949"/>
      <c r="AB181" s="949"/>
      <c r="AC181" s="950"/>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2" t="s">
        <v>1860</v>
      </c>
      <c r="F5" s="943"/>
      <c r="G5" s="943"/>
      <c r="H5" s="943"/>
      <c r="I5" s="944"/>
      <c r="J5" s="428"/>
      <c r="K5" s="942"/>
      <c r="L5" s="943"/>
      <c r="M5" s="943"/>
      <c r="N5" s="943"/>
      <c r="O5" s="944"/>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3" t="s">
        <v>16</v>
      </c>
      <c r="H56" s="971"/>
      <c r="I56" s="972"/>
      <c r="J56" s="31" t="s">
        <v>38</v>
      </c>
      <c r="Q56" s="14" t="s">
        <v>110</v>
      </c>
    </row>
    <row r="57" spans="2:26" ht="15" customHeight="1">
      <c r="B57" s="30"/>
      <c r="C57" s="154" t="s">
        <v>11</v>
      </c>
      <c r="D57" s="154" t="s">
        <v>11</v>
      </c>
      <c r="E57" s="32" t="s">
        <v>4</v>
      </c>
      <c r="F57" s="33" t="s">
        <v>13</v>
      </c>
      <c r="G57" s="974" t="s">
        <v>17</v>
      </c>
      <c r="H57" s="975"/>
      <c r="I57" s="976"/>
      <c r="J57" s="32" t="s">
        <v>39</v>
      </c>
      <c r="Q57" s="5"/>
      <c r="R57" s="142"/>
      <c r="S57" s="1012" t="s">
        <v>15</v>
      </c>
      <c r="T57" s="1013"/>
      <c r="U57" s="1013"/>
      <c r="V57" s="1013"/>
      <c r="W57" s="1013"/>
      <c r="X57" s="1013"/>
      <c r="Y57" s="1013"/>
      <c r="Z57" s="1014"/>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5" t="s">
        <v>16</v>
      </c>
      <c r="H84" s="1015"/>
      <c r="I84" s="1015"/>
      <c r="J84" s="31" t="s">
        <v>38</v>
      </c>
      <c r="Q84" s="14" t="s">
        <v>153</v>
      </c>
    </row>
    <row r="85" spans="2:26" ht="15" customHeight="1">
      <c r="B85" s="30"/>
      <c r="C85" s="154" t="s">
        <v>11</v>
      </c>
      <c r="D85" s="154" t="s">
        <v>11</v>
      </c>
      <c r="E85" s="32" t="s">
        <v>4</v>
      </c>
      <c r="F85" s="33" t="s">
        <v>13</v>
      </c>
      <c r="G85" s="1010" t="s">
        <v>17</v>
      </c>
      <c r="H85" s="1010"/>
      <c r="I85" s="1010"/>
      <c r="J85" s="32" t="s">
        <v>39</v>
      </c>
      <c r="Q85" s="5"/>
      <c r="R85" s="142"/>
      <c r="S85" s="1011" t="s">
        <v>15</v>
      </c>
      <c r="T85" s="1011"/>
      <c r="U85" s="1011"/>
      <c r="V85" s="1011"/>
      <c r="W85" s="1011"/>
      <c r="X85" s="1011"/>
      <c r="Y85" s="1011"/>
      <c r="Z85" s="1011"/>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2025-05-21T12:10:10Z</dcterms:modified>
</cp:coreProperties>
</file>