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D8D7F56B-4156-1840-817F-FE19A76E58B3}" xr6:coauthVersionLast="47" xr6:coauthVersionMax="47" xr10:uidLastSave="{00000000-0000-0000-0000-000000000000}"/>
  <bookViews>
    <workbookView xWindow="44800" yWindow="2420" windowWidth="38400" windowHeight="20980" tabRatio="945" firstSheet="2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B2136" i="1" s="1"/>
  <c r="V1416" i="1"/>
  <c r="AB290" i="66" s="1"/>
  <c r="U1416" i="1"/>
  <c r="AA290" i="66" s="1"/>
  <c r="T1416" i="1"/>
  <c r="Z290" i="66" s="1"/>
  <c r="I304" i="82" s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B2134" i="1" s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F2132" i="1" s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G2131" i="1" s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F2128" i="1" s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G2127" i="1" s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B2126" i="1" s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AB275" i="66" s="1"/>
  <c r="U1401" i="1"/>
  <c r="AA275" i="66" s="1"/>
  <c r="T1401" i="1"/>
  <c r="Z275" i="66" s="1"/>
  <c r="I289" i="82" s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AB267" i="66" s="1"/>
  <c r="U1386" i="1"/>
  <c r="AA267" i="66" s="1"/>
  <c r="T1386" i="1"/>
  <c r="Z267" i="66" s="1"/>
  <c r="I281" i="82" s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E2102" i="1" s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E2098" i="1" s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AB252" i="66" s="1"/>
  <c r="U1371" i="1"/>
  <c r="AA252" i="66" s="1"/>
  <c r="T1371" i="1"/>
  <c r="Z252" i="66" s="1"/>
  <c r="I266" i="82" s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H2077" i="1" s="1"/>
  <c r="O468" i="97" s="1"/>
  <c r="I473" i="98" s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AB242" i="66" s="1"/>
  <c r="U1356" i="1"/>
  <c r="AA242" i="66" s="1"/>
  <c r="T1356" i="1"/>
  <c r="Z242" i="66" s="1"/>
  <c r="I258" i="82" s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E2071" i="1" s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E2068" i="1" s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AB227" i="66" s="1"/>
  <c r="U1341" i="1"/>
  <c r="AA227" i="66" s="1"/>
  <c r="T1341" i="1"/>
  <c r="Z227" i="66" s="1"/>
  <c r="I243" i="82" s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H2047" i="1" s="1"/>
  <c r="O447" i="97" s="1"/>
  <c r="I452" i="98" s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AB219" i="66" s="1"/>
  <c r="U1326" i="1"/>
  <c r="AA219" i="66" s="1"/>
  <c r="T1326" i="1"/>
  <c r="Z219" i="66" s="1"/>
  <c r="I235" i="82" s="1"/>
  <c r="S1326" i="1"/>
  <c r="R1326" i="1"/>
  <c r="Q1326" i="1"/>
  <c r="P1326" i="1"/>
  <c r="O1326" i="1"/>
  <c r="N1326" i="1"/>
  <c r="F2045" i="1" s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Z211" i="66" s="1"/>
  <c r="I227" i="82" s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Z210" i="66" s="1"/>
  <c r="I226" i="82" s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Z209" i="66" s="1"/>
  <c r="I225" i="82" s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B2037" i="1" s="1"/>
  <c r="V1315" i="1"/>
  <c r="U1315" i="1"/>
  <c r="T1315" i="1"/>
  <c r="Z208" i="66" s="1"/>
  <c r="I224" i="82" s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Z207" i="66" s="1"/>
  <c r="I223" i="82" s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Z205" i="66" s="1"/>
  <c r="I221" i="82" s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AB204" i="66" s="1"/>
  <c r="U1311" i="1"/>
  <c r="AA204" i="66" s="1"/>
  <c r="T1311" i="1"/>
  <c r="Z204" i="66" s="1"/>
  <c r="I220" i="82" s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F2037" i="1" s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Z196" i="66" s="1"/>
  <c r="I202" i="82" s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Z195" i="66" s="1"/>
  <c r="I201" i="82" s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AB194" i="66" s="1"/>
  <c r="U1296" i="1"/>
  <c r="AA194" i="66" s="1"/>
  <c r="T1296" i="1"/>
  <c r="Z194" i="66" s="1"/>
  <c r="I200" i="82" s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Z193" i="66" s="1"/>
  <c r="I199" i="82" s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Z192" i="66" s="1"/>
  <c r="I198" i="82" s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Z191" i="66" s="1"/>
  <c r="I197" i="82" s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Z190" i="66" s="1"/>
  <c r="I196" i="82" s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Z189" i="66" s="1"/>
  <c r="I195" i="82" s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Z188" i="66" s="1"/>
  <c r="I194" i="82" s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Z187" i="66" s="1"/>
  <c r="I193" i="82" s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Z186" i="66" s="1"/>
  <c r="I192" i="82" s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Z185" i="66" s="1"/>
  <c r="I191" i="82" s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Z184" i="66" s="1"/>
  <c r="I190" i="82" s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Z183" i="66" s="1"/>
  <c r="I189" i="82" s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Z182" i="66" s="1"/>
  <c r="I188" i="82" s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Z181" i="66" s="1"/>
  <c r="I187" i="82" s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Z180" i="66" s="1"/>
  <c r="I186" i="82" s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AB179" i="66" s="1"/>
  <c r="U1281" i="1"/>
  <c r="AA179" i="66" s="1"/>
  <c r="T1281" i="1"/>
  <c r="Z179" i="66" s="1"/>
  <c r="I185" i="82" s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AB171" i="66" s="1"/>
  <c r="U1266" i="1"/>
  <c r="AA171" i="66" s="1"/>
  <c r="T1266" i="1"/>
  <c r="Z171" i="66" s="1"/>
  <c r="I177" i="82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B1976" i="1" s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AB156" i="66" s="1"/>
  <c r="U1251" i="1"/>
  <c r="AA156" i="66" s="1"/>
  <c r="T1251" i="1"/>
  <c r="Z156" i="66" s="1"/>
  <c r="I162" i="82" s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O397" i="97" s="1"/>
  <c r="I402" i="98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B1957" i="1" s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AB146" i="66" s="1"/>
  <c r="U1236" i="1"/>
  <c r="AA146" i="66" s="1"/>
  <c r="T1236" i="1"/>
  <c r="Z146" i="66" s="1"/>
  <c r="I154" i="82" s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B1955" i="1" s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Z143" i="66" s="1"/>
  <c r="I151" i="82" s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E1952" i="1" s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 s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E1941" i="1" s="1"/>
  <c r="D1222" i="1"/>
  <c r="C1222" i="1"/>
  <c r="B1222" i="1"/>
  <c r="V1221" i="1"/>
  <c r="AB131" i="66" s="1"/>
  <c r="U1221" i="1"/>
  <c r="AA131" i="66" s="1"/>
  <c r="T1221" i="1"/>
  <c r="Z131" i="66" s="1"/>
  <c r="I139" i="82" s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H1946" i="1" s="1"/>
  <c r="O367" i="97" s="1"/>
  <c r="I372" i="98" s="1"/>
  <c r="S1220" i="1"/>
  <c r="R1220" i="1"/>
  <c r="Q1220" i="1"/>
  <c r="G1941" i="1" s="1"/>
  <c r="P1220" i="1"/>
  <c r="O1220" i="1"/>
  <c r="N1220" i="1"/>
  <c r="M1220" i="1"/>
  <c r="L1220" i="1"/>
  <c r="K1220" i="1"/>
  <c r="D1220" i="1"/>
  <c r="C1220" i="1"/>
  <c r="B1220" i="1"/>
  <c r="T1219" i="1"/>
  <c r="V1209" i="1"/>
  <c r="AB126" i="66" s="1"/>
  <c r="U1209" i="1"/>
  <c r="AA126" i="66" s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V1207" i="1"/>
  <c r="AB124" i="66" s="1"/>
  <c r="U1207" i="1"/>
  <c r="AA124" i="66" s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AB123" i="66" s="1"/>
  <c r="U1206" i="1"/>
  <c r="AA123" i="66" s="1"/>
  <c r="T1206" i="1"/>
  <c r="Z123" i="66" s="1"/>
  <c r="I131" i="82" s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AB121" i="66" s="1"/>
  <c r="U1204" i="1"/>
  <c r="AA121" i="66" s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Z120" i="66" s="1"/>
  <c r="I128" i="82" s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AB119" i="66" s="1"/>
  <c r="U1202" i="1"/>
  <c r="AA119" i="66" s="1"/>
  <c r="T1202" i="1"/>
  <c r="H1926" i="1" s="1"/>
  <c r="O356" i="97" s="1"/>
  <c r="I361" i="98" s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Z110" i="66" s="1"/>
  <c r="I118" i="82" s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AB108" i="66" s="1"/>
  <c r="U1191" i="1"/>
  <c r="AA108" i="66" s="1"/>
  <c r="T1191" i="1"/>
  <c r="Z108" i="66" s="1"/>
  <c r="I116" i="82" s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O118" i="17" s="1"/>
  <c r="I118" i="36" s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O117" i="17" s="1"/>
  <c r="I117" i="36" s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S1156" i="1"/>
  <c r="R1156" i="1"/>
  <c r="Q1156" i="1"/>
  <c r="P1156" i="1"/>
  <c r="O1156" i="1"/>
  <c r="N1156" i="1"/>
  <c r="F1895" i="1" s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B1891" i="1" s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B1887" i="1" s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E1886" i="1" s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H1885" i="1" s="1"/>
  <c r="O276" i="97" s="1"/>
  <c r="I275" i="98" s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E1880" i="1" s="1"/>
  <c r="D1141" i="1"/>
  <c r="C1141" i="1"/>
  <c r="B1141" i="1"/>
  <c r="V1140" i="1"/>
  <c r="AB34" i="66" s="1"/>
  <c r="U1140" i="1"/>
  <c r="AA34" i="66" s="1"/>
  <c r="T1140" i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B1830" i="1" s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B1826" i="1" s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Z29" i="66" s="1"/>
  <c r="I29" i="82" s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Z27" i="66" s="1"/>
  <c r="I27" i="82" s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AB26" i="66" s="1"/>
  <c r="U1065" i="1"/>
  <c r="AA26" i="66" s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AB25" i="66" s="1"/>
  <c r="U1064" i="1"/>
  <c r="AA25" i="66" s="1"/>
  <c r="T1064" i="1"/>
  <c r="Z25" i="66" s="1"/>
  <c r="I25" i="82" s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AA24" i="66" s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Z23" i="66" s="1"/>
  <c r="I23" i="82" s="1"/>
  <c r="S1062" i="1"/>
  <c r="R1062" i="1"/>
  <c r="Q1062" i="1"/>
  <c r="P1062" i="1"/>
  <c r="O1062" i="1"/>
  <c r="N1062" i="1"/>
  <c r="M1062" i="1"/>
  <c r="L1062" i="1"/>
  <c r="K1062" i="1"/>
  <c r="D1062" i="1"/>
  <c r="C1062" i="1"/>
  <c r="B1062" i="1"/>
  <c r="V1061" i="1"/>
  <c r="AB22" i="66" s="1"/>
  <c r="U1061" i="1"/>
  <c r="AA22" i="66" s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Z21" i="66" s="1"/>
  <c r="I21" i="82" s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AB20" i="66" s="1"/>
  <c r="U1059" i="1"/>
  <c r="AA20" i="66" s="1"/>
  <c r="T1059" i="1"/>
  <c r="Z20" i="66" s="1"/>
  <c r="I20" i="82" s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AB19" i="66" s="1"/>
  <c r="U1058" i="1"/>
  <c r="AA19" i="66" s="1"/>
  <c r="T1058" i="1"/>
  <c r="Z19" i="66" s="1"/>
  <c r="I19" i="82" s="1"/>
  <c r="S1058" i="1"/>
  <c r="R1058" i="1"/>
  <c r="Q1058" i="1"/>
  <c r="P1058" i="1"/>
  <c r="O1058" i="1"/>
  <c r="N1058" i="1"/>
  <c r="F1799" i="1" s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AB17" i="66" s="1"/>
  <c r="U1056" i="1"/>
  <c r="AA17" i="66" s="1"/>
  <c r="T1056" i="1"/>
  <c r="Z17" i="66" s="1"/>
  <c r="I17" i="82" s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Z16" i="66" s="1"/>
  <c r="I16" i="82" s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Z15" i="66" s="1"/>
  <c r="I15" i="82" s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AB13" i="66" s="1"/>
  <c r="U1052" i="1"/>
  <c r="AA13" i="66" s="1"/>
  <c r="T1052" i="1"/>
  <c r="Z13" i="66" s="1"/>
  <c r="I13" i="82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AA12" i="66" s="1"/>
  <c r="T1051" i="1"/>
  <c r="Z12" i="66" s="1"/>
  <c r="I12" i="82" s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AB293" i="66" s="1"/>
  <c r="U1419" i="1"/>
  <c r="AA293" i="66" s="1"/>
  <c r="T1419" i="1"/>
  <c r="V1050" i="1"/>
  <c r="AB11" i="66" s="1"/>
  <c r="U1050" i="1"/>
  <c r="AA11" i="66" s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D2091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G2107" i="1"/>
  <c r="AI108" i="58"/>
  <c r="H1389" i="1" s="1"/>
  <c r="AI107" i="58"/>
  <c r="H1388" i="1" s="1"/>
  <c r="AI108" i="57"/>
  <c r="E1389" i="1" s="1"/>
  <c r="AI107" i="57"/>
  <c r="E1388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F2095" i="1"/>
  <c r="J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/>
  <c r="J2066" i="1"/>
  <c r="E2066" i="1"/>
  <c r="AF94" i="58"/>
  <c r="H1345" i="1" s="1"/>
  <c r="D2066" i="1" s="1"/>
  <c r="AF94" i="57"/>
  <c r="E1345" i="1" s="1"/>
  <c r="C2066" i="1" s="1"/>
  <c r="J2064" i="1"/>
  <c r="G2064" i="1"/>
  <c r="E2064" i="1"/>
  <c r="AF93" i="58"/>
  <c r="H1344" i="1" s="1"/>
  <c r="D206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D2061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J2076" i="1"/>
  <c r="I2076" i="1"/>
  <c r="E2076" i="1"/>
  <c r="AF106" i="58"/>
  <c r="H1357" i="1" s="1"/>
  <c r="AF106" i="57"/>
  <c r="E1357" i="1" s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AF102" i="57"/>
  <c r="E1353" i="1" s="1"/>
  <c r="I2065" i="1"/>
  <c r="G2063" i="1"/>
  <c r="B2063" i="1"/>
  <c r="J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AC99" i="57"/>
  <c r="E1320" i="1" s="1"/>
  <c r="B2041" i="1"/>
  <c r="I2040" i="1"/>
  <c r="AC98" i="58"/>
  <c r="H1319" i="1" s="1"/>
  <c r="AC98" i="57"/>
  <c r="E1319" i="1" s="1"/>
  <c r="J2039" i="1"/>
  <c r="I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AC95" i="58"/>
  <c r="H1316" i="1" s="1"/>
  <c r="D2037" i="1"/>
  <c r="AC95" i="57"/>
  <c r="E1316" i="1" s="1"/>
  <c r="I2036" i="1"/>
  <c r="G2036" i="1"/>
  <c r="AC94" i="58"/>
  <c r="H1315" i="1" s="1"/>
  <c r="AC94" i="57"/>
  <c r="E1315" i="1" s="1"/>
  <c r="J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D2031" i="1" s="1"/>
  <c r="AC91" i="57"/>
  <c r="E1312" i="1" s="1"/>
  <c r="B2031" i="1"/>
  <c r="J2030" i="1"/>
  <c r="I2030" i="1"/>
  <c r="G2030" i="1"/>
  <c r="AC90" i="58"/>
  <c r="H1311" i="1" s="1"/>
  <c r="AC90" i="57"/>
  <c r="E1311" i="1" s="1"/>
  <c r="C2030" i="1" s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G2046" i="1"/>
  <c r="AC106" i="58"/>
  <c r="H1327" i="1" s="1"/>
  <c r="D2046" i="1" s="1"/>
  <c r="AC106" i="57"/>
  <c r="E1327" i="1" s="1"/>
  <c r="C2046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C2013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Z92" i="57"/>
  <c r="E1283" i="1" s="1"/>
  <c r="B2002" i="1"/>
  <c r="J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E2003" i="1"/>
  <c r="F1983" i="1"/>
  <c r="W101" i="58"/>
  <c r="H1262" i="1" s="1"/>
  <c r="W89" i="58"/>
  <c r="H1250" i="1" s="1"/>
  <c r="D197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D1981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W91" i="58"/>
  <c r="H1252" i="1" s="1"/>
  <c r="W91" i="57"/>
  <c r="E1252" i="1" s="1"/>
  <c r="I1970" i="1"/>
  <c r="W90" i="58"/>
  <c r="H1251" i="1" s="1"/>
  <c r="W90" i="57"/>
  <c r="E1251" i="1" s="1"/>
  <c r="B1970" i="1"/>
  <c r="J1987" i="1"/>
  <c r="I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C197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T100" i="57"/>
  <c r="E1231" i="1" s="1"/>
  <c r="I1951" i="1"/>
  <c r="G1951" i="1"/>
  <c r="E1951" i="1"/>
  <c r="T99" i="58"/>
  <c r="H1230" i="1" s="1"/>
  <c r="T99" i="57"/>
  <c r="E1230" i="1" s="1"/>
  <c r="E1950" i="1"/>
  <c r="T98" i="58"/>
  <c r="H1229" i="1" s="1"/>
  <c r="D1950" i="1" s="1"/>
  <c r="T98" i="57"/>
  <c r="E1229" i="1" s="1"/>
  <c r="I1949" i="1"/>
  <c r="G1949" i="1"/>
  <c r="E1949" i="1"/>
  <c r="T97" i="58"/>
  <c r="H1228" i="1" s="1"/>
  <c r="D1949" i="1" s="1"/>
  <c r="T97" i="57"/>
  <c r="E1228" i="1" s="1"/>
  <c r="I1948" i="1"/>
  <c r="T96" i="58"/>
  <c r="H1227" i="1" s="1"/>
  <c r="D1948" i="1" s="1"/>
  <c r="T96" i="57"/>
  <c r="E1227" i="1" s="1"/>
  <c r="I1947" i="1"/>
  <c r="G1947" i="1"/>
  <c r="E1947" i="1"/>
  <c r="T95" i="58"/>
  <c r="H1226" i="1" s="1"/>
  <c r="T95" i="57"/>
  <c r="E1226" i="1" s="1"/>
  <c r="I1946" i="1"/>
  <c r="E1946" i="1"/>
  <c r="T94" i="58"/>
  <c r="H1225" i="1" s="1"/>
  <c r="D1946" i="1" s="1"/>
  <c r="T94" i="57"/>
  <c r="E1225" i="1" s="1"/>
  <c r="J1944" i="1"/>
  <c r="I1944" i="1"/>
  <c r="G1944" i="1"/>
  <c r="E1944" i="1"/>
  <c r="T93" i="58"/>
  <c r="H122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F1940" i="1"/>
  <c r="E1940" i="1"/>
  <c r="T90" i="58"/>
  <c r="H1221" i="1" s="1"/>
  <c r="T90" i="57"/>
  <c r="E1221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E1954" i="1"/>
  <c r="T102" i="58"/>
  <c r="H1233" i="1" s="1"/>
  <c r="T102" i="57"/>
  <c r="E1233" i="1" s="1"/>
  <c r="G1943" i="1"/>
  <c r="F1943" i="1"/>
  <c r="B1943" i="1"/>
  <c r="G1923" i="1"/>
  <c r="Q101" i="58"/>
  <c r="H1202" i="1" s="1"/>
  <c r="Q89" i="58"/>
  <c r="H1190" i="1" s="1"/>
  <c r="Q101" i="57"/>
  <c r="E1202" i="1" s="1"/>
  <c r="Q89" i="57"/>
  <c r="E1190" i="1" s="1"/>
  <c r="B1923" i="1"/>
  <c r="J1922" i="1"/>
  <c r="I1922" i="1"/>
  <c r="G1922" i="1"/>
  <c r="Q100" i="58"/>
  <c r="H1201" i="1" s="1"/>
  <c r="D1922" i="1" s="1"/>
  <c r="Q100" i="57"/>
  <c r="E1201" i="1" s="1"/>
  <c r="B1922" i="1"/>
  <c r="J1921" i="1"/>
  <c r="F1921" i="1"/>
  <c r="Q99" i="58"/>
  <c r="H1200" i="1" s="1"/>
  <c r="D1921" i="1" s="1"/>
  <c r="Q99" i="57"/>
  <c r="E1200" i="1" s="1"/>
  <c r="J1920" i="1"/>
  <c r="I1920" i="1"/>
  <c r="G1920" i="1"/>
  <c r="Q98" i="58"/>
  <c r="H1199" i="1" s="1"/>
  <c r="Q98" i="57"/>
  <c r="E1199" i="1" s="1"/>
  <c r="I1919" i="1"/>
  <c r="G1919" i="1"/>
  <c r="F1919" i="1"/>
  <c r="Q97" i="58"/>
  <c r="H1198" i="1" s="1"/>
  <c r="D1919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G1916" i="1"/>
  <c r="Q94" i="58"/>
  <c r="H1195" i="1" s="1"/>
  <c r="D1916" i="1" s="1"/>
  <c r="Q94" i="57"/>
  <c r="E1195" i="1" s="1"/>
  <c r="I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Q91" i="58"/>
  <c r="H1192" i="1" s="1"/>
  <c r="Q91" i="57"/>
  <c r="E1192" i="1" s="1"/>
  <c r="B1911" i="1"/>
  <c r="J1910" i="1"/>
  <c r="I1910" i="1"/>
  <c r="G1910" i="1"/>
  <c r="Q90" i="58"/>
  <c r="H1191" i="1" s="1"/>
  <c r="D1910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G1926" i="1"/>
  <c r="Q106" i="58"/>
  <c r="H1207" i="1" s="1"/>
  <c r="D1926" i="1" s="1"/>
  <c r="Q106" i="57"/>
  <c r="E1207" i="1" s="1"/>
  <c r="C1926" i="1" s="1"/>
  <c r="I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E1862" i="1"/>
  <c r="W73" i="58"/>
  <c r="H1121" i="1" s="1"/>
  <c r="W73" i="57"/>
  <c r="E1121" i="1" s="1"/>
  <c r="J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W68" i="58"/>
  <c r="H1116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W66" i="57"/>
  <c r="E1114" i="1" s="1"/>
  <c r="B1854" i="1"/>
  <c r="J1852" i="1"/>
  <c r="I1852" i="1"/>
  <c r="W65" i="58"/>
  <c r="H1113" i="1" s="1"/>
  <c r="W65" i="57"/>
  <c r="E1113" i="1" s="1"/>
  <c r="B1852" i="1"/>
  <c r="F1851" i="1"/>
  <c r="E1851" i="1"/>
  <c r="W64" i="58"/>
  <c r="H1112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D1864" i="1" s="1"/>
  <c r="W75" i="57"/>
  <c r="E1123" i="1" s="1"/>
  <c r="I1855" i="1"/>
  <c r="G1855" i="1"/>
  <c r="F1855" i="1"/>
  <c r="B1855" i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O251" i="17" s="1"/>
  <c r="I260" i="36" s="1"/>
  <c r="H410" i="1"/>
  <c r="I1730" i="1"/>
  <c r="K64" i="57"/>
  <c r="C412" i="1" s="1"/>
  <c r="K64" i="58"/>
  <c r="D412" i="1"/>
  <c r="E412" i="1"/>
  <c r="F412" i="1"/>
  <c r="G412" i="1"/>
  <c r="G1731" i="1" s="1"/>
  <c r="H412" i="1"/>
  <c r="O252" i="17" s="1"/>
  <c r="I261" i="36" s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F417" i="1"/>
  <c r="G417" i="1"/>
  <c r="H417" i="1"/>
  <c r="O257" i="17" s="1"/>
  <c r="I266" i="36" s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G1739" i="1" s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 s="1"/>
  <c r="D260" i="17" s="1"/>
  <c r="D269" i="36" s="1"/>
  <c r="K72" i="58"/>
  <c r="D420" i="1" s="1"/>
  <c r="E420" i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/>
  <c r="K75" i="58"/>
  <c r="D423" i="1" s="1"/>
  <c r="E424" i="1"/>
  <c r="E423" i="1"/>
  <c r="F424" i="1"/>
  <c r="F423" i="1"/>
  <c r="G424" i="1"/>
  <c r="G423" i="1"/>
  <c r="H424" i="1"/>
  <c r="H423" i="1"/>
  <c r="I1744" i="1"/>
  <c r="C427" i="1"/>
  <c r="C425" i="1"/>
  <c r="D427" i="1"/>
  <c r="D425" i="1"/>
  <c r="E427" i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O268" i="17" s="1"/>
  <c r="I277" i="36" s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D1767" i="1" s="1"/>
  <c r="E446" i="1"/>
  <c r="L68" i="61"/>
  <c r="F446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448" i="1"/>
  <c r="F448" i="1"/>
  <c r="G448" i="1"/>
  <c r="H448" i="1"/>
  <c r="H1769" i="1" s="1"/>
  <c r="O226" i="97" s="1"/>
  <c r="I225" i="98" s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 s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1775" i="1" s="1"/>
  <c r="O232" i="97" s="1"/>
  <c r="I231" i="98" s="1"/>
  <c r="H455" i="1"/>
  <c r="I1775" i="1"/>
  <c r="J1775" i="1"/>
  <c r="C458" i="1"/>
  <c r="D458" i="1"/>
  <c r="E458" i="1"/>
  <c r="L80" i="61"/>
  <c r="F458" i="1" s="1"/>
  <c r="F1776" i="1" s="1"/>
  <c r="G458" i="1"/>
  <c r="H458" i="1"/>
  <c r="O292" i="17" s="1"/>
  <c r="I301" i="36" s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454" i="1"/>
  <c r="B453" i="1"/>
  <c r="B422" i="1"/>
  <c r="B410" i="1"/>
  <c r="B421" i="1"/>
  <c r="B1742" i="1"/>
  <c r="B420" i="1"/>
  <c r="B419" i="1"/>
  <c r="B418" i="1"/>
  <c r="B417" i="1"/>
  <c r="B1738" i="1" s="1"/>
  <c r="B416" i="1"/>
  <c r="B415" i="1"/>
  <c r="B1736" i="1" s="1"/>
  <c r="B414" i="1"/>
  <c r="B413" i="1"/>
  <c r="B1732" i="1" s="1"/>
  <c r="B412" i="1"/>
  <c r="B411" i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O225" i="17" s="1"/>
  <c r="I234" i="36" s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H1702" i="1" s="1"/>
  <c r="O173" i="97" s="1"/>
  <c r="I172" i="98" s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 s="1"/>
  <c r="D230" i="17" s="1"/>
  <c r="D239" i="36" s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O231" i="17" s="1"/>
  <c r="I240" i="36" s="1"/>
  <c r="I1708" i="1"/>
  <c r="J70" i="57"/>
  <c r="C388" i="1" s="1"/>
  <c r="J70" i="58"/>
  <c r="D388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E1716" i="1" s="1"/>
  <c r="F392" i="1"/>
  <c r="G392" i="1"/>
  <c r="H392" i="1"/>
  <c r="J1713" i="1"/>
  <c r="J76" i="57"/>
  <c r="C394" i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1715" i="1" s="1"/>
  <c r="F395" i="1"/>
  <c r="G397" i="1"/>
  <c r="G395" i="1"/>
  <c r="H397" i="1"/>
  <c r="H395" i="1"/>
  <c r="J80" i="57"/>
  <c r="C398" i="1" s="1"/>
  <c r="D242" i="17" s="1"/>
  <c r="D251" i="36" s="1"/>
  <c r="J80" i="58"/>
  <c r="D398" i="1" s="1"/>
  <c r="E398" i="1"/>
  <c r="F398" i="1"/>
  <c r="G398" i="1"/>
  <c r="H398" i="1"/>
  <c r="O242" i="17" s="1"/>
  <c r="I251" i="36" s="1"/>
  <c r="J82" i="57"/>
  <c r="C400" i="1" s="1"/>
  <c r="J81" i="57"/>
  <c r="C399" i="1" s="1"/>
  <c r="D243" i="17" s="1"/>
  <c r="D252" i="36" s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1709" i="1" s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B62" i="57" s="1"/>
  <c r="C140" i="1" s="1"/>
  <c r="D11" i="17" s="1"/>
  <c r="D10" i="36" s="1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O201" i="17" s="1"/>
  <c r="I210" i="36" s="1"/>
  <c r="H350" i="1"/>
  <c r="J1670" i="1"/>
  <c r="F64" i="57"/>
  <c r="C64" i="57"/>
  <c r="D64" i="57"/>
  <c r="B64" i="57" s="1"/>
  <c r="C142" i="1" s="1"/>
  <c r="F64" i="58"/>
  <c r="I64" i="58" s="1"/>
  <c r="D352" i="1" s="1"/>
  <c r="C64" i="58"/>
  <c r="D64" i="58"/>
  <c r="E352" i="1"/>
  <c r="F352" i="1"/>
  <c r="G352" i="1"/>
  <c r="H352" i="1"/>
  <c r="O202" i="17" s="1"/>
  <c r="I211" i="36" s="1"/>
  <c r="I1671" i="1"/>
  <c r="F65" i="57"/>
  <c r="C263" i="1" s="1"/>
  <c r="C65" i="57"/>
  <c r="D65" i="57"/>
  <c r="C203" i="1" s="1"/>
  <c r="F65" i="58"/>
  <c r="C65" i="58"/>
  <c r="D173" i="1" s="1"/>
  <c r="E38" i="17" s="1"/>
  <c r="E37" i="36" s="1"/>
  <c r="D65" i="58"/>
  <c r="E353" i="1"/>
  <c r="F353" i="1"/>
  <c r="G353" i="1"/>
  <c r="G1672" i="1" s="1"/>
  <c r="H353" i="1"/>
  <c r="H1672" i="1" s="1"/>
  <c r="O152" i="97" s="1"/>
  <c r="I151" i="98" s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H354" i="1"/>
  <c r="F67" i="57"/>
  <c r="C265" i="1" s="1"/>
  <c r="D129" i="17" s="1"/>
  <c r="D134" i="36" s="1"/>
  <c r="C67" i="57"/>
  <c r="D67" i="57"/>
  <c r="C205" i="1" s="1"/>
  <c r="F67" i="58"/>
  <c r="D265" i="1" s="1"/>
  <c r="E129" i="17" s="1"/>
  <c r="E134" i="36" s="1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G356" i="1"/>
  <c r="G1677" i="1"/>
  <c r="H356" i="1"/>
  <c r="I1677" i="1"/>
  <c r="F69" i="57"/>
  <c r="C267" i="1" s="1"/>
  <c r="C69" i="57"/>
  <c r="D69" i="57"/>
  <c r="F69" i="58"/>
  <c r="C69" i="58"/>
  <c r="D69" i="58"/>
  <c r="E357" i="1"/>
  <c r="F357" i="1"/>
  <c r="G357" i="1"/>
  <c r="H357" i="1"/>
  <c r="O207" i="17" s="1"/>
  <c r="I216" i="36" s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C71" i="58"/>
  <c r="D179" i="1" s="1"/>
  <c r="E44" i="17" s="1"/>
  <c r="E43" i="36" s="1"/>
  <c r="D71" i="58"/>
  <c r="E359" i="1"/>
  <c r="E1680" i="1" s="1"/>
  <c r="F359" i="1"/>
  <c r="G359" i="1"/>
  <c r="H359" i="1"/>
  <c r="J1680" i="1"/>
  <c r="F72" i="57"/>
  <c r="C72" i="57"/>
  <c r="C180" i="1" s="1"/>
  <c r="D72" i="57"/>
  <c r="C210" i="1" s="1"/>
  <c r="D95" i="17" s="1"/>
  <c r="D94" i="36" s="1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I73" i="57" s="1"/>
  <c r="C361" i="1" s="1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E212" i="17" s="1"/>
  <c r="E221" i="36" s="1"/>
  <c r="C74" i="58"/>
  <c r="D74" i="58"/>
  <c r="D212" i="1" s="1"/>
  <c r="E97" i="17" s="1"/>
  <c r="E96" i="36" s="1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184" i="1" s="1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G79" i="57" s="1"/>
  <c r="C307" i="1" s="1"/>
  <c r="D165" i="17" s="1"/>
  <c r="D170" i="36" s="1"/>
  <c r="C79" i="57"/>
  <c r="D79" i="57"/>
  <c r="F77" i="57"/>
  <c r="C275" i="1" s="1"/>
  <c r="C77" i="57"/>
  <c r="C185" i="1" s="1"/>
  <c r="D77" i="57"/>
  <c r="F79" i="58"/>
  <c r="D277" i="1" s="1"/>
  <c r="E141" i="17" s="1"/>
  <c r="E146" i="36" s="1"/>
  <c r="C79" i="58"/>
  <c r="D79" i="58"/>
  <c r="D217" i="1" s="1"/>
  <c r="E102" i="17" s="1"/>
  <c r="E101" i="36" s="1"/>
  <c r="F77" i="58"/>
  <c r="C77" i="58"/>
  <c r="D77" i="58"/>
  <c r="D215" i="1" s="1"/>
  <c r="E100" i="17" s="1"/>
  <c r="E99" i="36" s="1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O218" i="17" s="1"/>
  <c r="I227" i="36" s="1"/>
  <c r="I1686" i="1"/>
  <c r="F82" i="57"/>
  <c r="C82" i="57"/>
  <c r="C190" i="1" s="1"/>
  <c r="D55" i="17" s="1"/>
  <c r="D54" i="36" s="1"/>
  <c r="D82" i="57"/>
  <c r="F81" i="57"/>
  <c r="C81" i="57"/>
  <c r="C189" i="1" s="1"/>
  <c r="D54" i="17" s="1"/>
  <c r="D53" i="36" s="1"/>
  <c r="D81" i="57"/>
  <c r="F82" i="58"/>
  <c r="C82" i="58"/>
  <c r="D190" i="1" s="1"/>
  <c r="E55" i="17" s="1"/>
  <c r="E54" i="36" s="1"/>
  <c r="D82" i="58"/>
  <c r="F81" i="58"/>
  <c r="D279" i="1" s="1"/>
  <c r="E143" i="17" s="1"/>
  <c r="E148" i="36" s="1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 s="1"/>
  <c r="B367" i="1" s="1"/>
  <c r="C217" i="17" s="1"/>
  <c r="C226" i="36" s="1"/>
  <c r="F77" i="2"/>
  <c r="F76" i="2"/>
  <c r="I76" i="2" s="1"/>
  <c r="B364" i="1" s="1"/>
  <c r="F75" i="2"/>
  <c r="I75" i="2" s="1"/>
  <c r="B363" i="1" s="1"/>
  <c r="H63" i="57"/>
  <c r="C321" i="1" s="1"/>
  <c r="H62" i="57"/>
  <c r="G62" i="57" s="1"/>
  <c r="C290" i="1" s="1"/>
  <c r="D148" i="17" s="1"/>
  <c r="D153" i="36" s="1"/>
  <c r="C320" i="1"/>
  <c r="H63" i="58"/>
  <c r="D321" i="1" s="1"/>
  <c r="H62" i="58"/>
  <c r="D320" i="1"/>
  <c r="E321" i="1"/>
  <c r="E320" i="1"/>
  <c r="F321" i="1"/>
  <c r="F320" i="1"/>
  <c r="G321" i="1"/>
  <c r="G320" i="1"/>
  <c r="H321" i="1"/>
  <c r="H320" i="1"/>
  <c r="I1640" i="1"/>
  <c r="J1640" i="1"/>
  <c r="H64" i="57"/>
  <c r="C322" i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2" i="1" s="1"/>
  <c r="O127" i="97" s="1"/>
  <c r="I126" i="98" s="1"/>
  <c r="I1643" i="1"/>
  <c r="I1642" i="1"/>
  <c r="J1643" i="1"/>
  <c r="H66" i="57"/>
  <c r="H66" i="58"/>
  <c r="E324" i="1"/>
  <c r="F324" i="1"/>
  <c r="G324" i="1"/>
  <c r="H324" i="1"/>
  <c r="I1644" i="1"/>
  <c r="J1644" i="1"/>
  <c r="J1645" i="1"/>
  <c r="H67" i="57"/>
  <c r="C325" i="1"/>
  <c r="H67" i="58"/>
  <c r="D325" i="1" s="1"/>
  <c r="E325" i="1"/>
  <c r="F325" i="1"/>
  <c r="G325" i="1"/>
  <c r="H325" i="1"/>
  <c r="H1646" i="1" s="1"/>
  <c r="O131" i="97" s="1"/>
  <c r="I130" i="98" s="1"/>
  <c r="I1646" i="1"/>
  <c r="J1646" i="1"/>
  <c r="H68" i="57"/>
  <c r="C326" i="1" s="1"/>
  <c r="D180" i="17" s="1"/>
  <c r="D183" i="36" s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F327" i="1"/>
  <c r="G327" i="1"/>
  <c r="G1648" i="1" s="1"/>
  <c r="H327" i="1"/>
  <c r="I1648" i="1"/>
  <c r="J1648" i="1"/>
  <c r="H70" i="57"/>
  <c r="C328" i="1" s="1"/>
  <c r="H70" i="58"/>
  <c r="D328" i="1" s="1"/>
  <c r="E328" i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H1650" i="1" s="1"/>
  <c r="O135" i="97" s="1"/>
  <c r="I134" i="98" s="1"/>
  <c r="I1650" i="1"/>
  <c r="J1650" i="1"/>
  <c r="H72" i="57"/>
  <c r="C330" i="1" s="1"/>
  <c r="H72" i="58"/>
  <c r="D330" i="1" s="1"/>
  <c r="E330" i="1"/>
  <c r="F330" i="1"/>
  <c r="G330" i="1"/>
  <c r="G1651" i="1" s="1"/>
  <c r="H330" i="1"/>
  <c r="I1651" i="1"/>
  <c r="J1651" i="1"/>
  <c r="H73" i="57"/>
  <c r="G73" i="57" s="1"/>
  <c r="C301" i="1" s="1"/>
  <c r="D159" i="17" s="1"/>
  <c r="D164" i="36" s="1"/>
  <c r="H73" i="58"/>
  <c r="D331" i="1" s="1"/>
  <c r="E331" i="1"/>
  <c r="F331" i="1"/>
  <c r="G331" i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H332" i="1"/>
  <c r="I1653" i="1"/>
  <c r="J1653" i="1"/>
  <c r="H76" i="57"/>
  <c r="C334" i="1" s="1"/>
  <c r="H75" i="57"/>
  <c r="C333" i="1" s="1"/>
  <c r="H76" i="58"/>
  <c r="D334" i="1" s="1"/>
  <c r="D1654" i="1" s="1"/>
  <c r="H75" i="58"/>
  <c r="D333" i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H338" i="1"/>
  <c r="O192" i="17" s="1"/>
  <c r="I195" i="36" s="1"/>
  <c r="J1656" i="1"/>
  <c r="H82" i="57"/>
  <c r="C340" i="1" s="1"/>
  <c r="H81" i="57"/>
  <c r="C339" i="1" s="1"/>
  <c r="H82" i="58"/>
  <c r="D340" i="1"/>
  <c r="H81" i="58"/>
  <c r="E340" i="1"/>
  <c r="E339" i="1"/>
  <c r="F340" i="1"/>
  <c r="F339" i="1"/>
  <c r="G340" i="1"/>
  <c r="G339" i="1"/>
  <c r="H340" i="1"/>
  <c r="H339" i="1"/>
  <c r="B332" i="1"/>
  <c r="B320" i="1"/>
  <c r="B331" i="1"/>
  <c r="B330" i="1"/>
  <c r="B329" i="1"/>
  <c r="B328" i="1"/>
  <c r="B327" i="1"/>
  <c r="B1648" i="1" s="1"/>
  <c r="B326" i="1"/>
  <c r="B325" i="1"/>
  <c r="B1646" i="1" s="1"/>
  <c r="B324" i="1"/>
  <c r="B1645" i="1" s="1"/>
  <c r="B323" i="1"/>
  <c r="B322" i="1"/>
  <c r="B321" i="1"/>
  <c r="B340" i="1"/>
  <c r="B339" i="1"/>
  <c r="B338" i="1"/>
  <c r="B337" i="1"/>
  <c r="B335" i="1"/>
  <c r="B334" i="1"/>
  <c r="B333" i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O150" i="17" s="1"/>
  <c r="I155" i="36" s="1"/>
  <c r="G65" i="58"/>
  <c r="D293" i="1" s="1"/>
  <c r="E293" i="1"/>
  <c r="F293" i="1"/>
  <c r="G293" i="1"/>
  <c r="H293" i="1"/>
  <c r="O151" i="17" s="1"/>
  <c r="I156" i="36" s="1"/>
  <c r="J1612" i="1"/>
  <c r="E294" i="1"/>
  <c r="F294" i="1"/>
  <c r="G294" i="1"/>
  <c r="H294" i="1"/>
  <c r="I1614" i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I1617" i="1"/>
  <c r="G69" i="57"/>
  <c r="C297" i="1" s="1"/>
  <c r="E297" i="1"/>
  <c r="F297" i="1"/>
  <c r="G297" i="1"/>
  <c r="H297" i="1"/>
  <c r="O155" i="17" s="1"/>
  <c r="I160" i="36" s="1"/>
  <c r="I1618" i="1"/>
  <c r="J1618" i="1"/>
  <c r="G70" i="58"/>
  <c r="D298" i="1" s="1"/>
  <c r="E298" i="1"/>
  <c r="F298" i="1"/>
  <c r="G298" i="1"/>
  <c r="H298" i="1"/>
  <c r="I1619" i="1"/>
  <c r="J1619" i="1"/>
  <c r="E299" i="1"/>
  <c r="F299" i="1"/>
  <c r="G299" i="1"/>
  <c r="H299" i="1"/>
  <c r="I1620" i="1"/>
  <c r="J1620" i="1"/>
  <c r="E300" i="1"/>
  <c r="F300" i="1"/>
  <c r="G300" i="1"/>
  <c r="G1621" i="1" s="1"/>
  <c r="H300" i="1"/>
  <c r="I1621" i="1"/>
  <c r="J1621" i="1"/>
  <c r="E301" i="1"/>
  <c r="F301" i="1"/>
  <c r="F1622" i="1" s="1"/>
  <c r="G301" i="1"/>
  <c r="H301" i="1"/>
  <c r="I1622" i="1"/>
  <c r="J1622" i="1"/>
  <c r="E302" i="1"/>
  <c r="F302" i="1"/>
  <c r="G302" i="1"/>
  <c r="H302" i="1"/>
  <c r="I1623" i="1"/>
  <c r="J1623" i="1"/>
  <c r="E304" i="1"/>
  <c r="E303" i="1"/>
  <c r="F304" i="1"/>
  <c r="F303" i="1"/>
  <c r="G304" i="1"/>
  <c r="G303" i="1"/>
  <c r="G1624" i="1" s="1"/>
  <c r="H304" i="1"/>
  <c r="H303" i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O166" i="17" s="1"/>
  <c r="I171" i="36" s="1"/>
  <c r="I1626" i="1"/>
  <c r="G82" i="57"/>
  <c r="C310" i="1" s="1"/>
  <c r="E310" i="1"/>
  <c r="E309" i="1"/>
  <c r="F310" i="1"/>
  <c r="F309" i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1580" i="1" s="1"/>
  <c r="H260" i="1"/>
  <c r="I1580" i="1"/>
  <c r="I1588" i="1"/>
  <c r="C262" i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E264" i="1"/>
  <c r="F264" i="1"/>
  <c r="G264" i="1"/>
  <c r="H264" i="1"/>
  <c r="I1584" i="1"/>
  <c r="J1584" i="1"/>
  <c r="E265" i="1"/>
  <c r="F265" i="1"/>
  <c r="G265" i="1"/>
  <c r="H265" i="1"/>
  <c r="I1586" i="1"/>
  <c r="J1586" i="1"/>
  <c r="C266" i="1"/>
  <c r="E266" i="1"/>
  <c r="F266" i="1"/>
  <c r="G266" i="1"/>
  <c r="H266" i="1"/>
  <c r="I1587" i="1"/>
  <c r="D267" i="1"/>
  <c r="E267" i="1"/>
  <c r="F267" i="1"/>
  <c r="F1588" i="1" s="1"/>
  <c r="G267" i="1"/>
  <c r="H267" i="1"/>
  <c r="H1588" i="1" s="1"/>
  <c r="J1588" i="1"/>
  <c r="D268" i="1"/>
  <c r="D1589" i="1" s="1"/>
  <c r="E268" i="1"/>
  <c r="F268" i="1"/>
  <c r="G268" i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E272" i="1"/>
  <c r="E1593" i="1" s="1"/>
  <c r="F272" i="1"/>
  <c r="F1593" i="1" s="1"/>
  <c r="G272" i="1"/>
  <c r="G1593" i="1" s="1"/>
  <c r="H272" i="1"/>
  <c r="H1593" i="1" s="1"/>
  <c r="I1593" i="1"/>
  <c r="J1593" i="1"/>
  <c r="C273" i="1"/>
  <c r="D274" i="1"/>
  <c r="D273" i="1"/>
  <c r="E274" i="1"/>
  <c r="E273" i="1"/>
  <c r="F274" i="1"/>
  <c r="F273" i="1"/>
  <c r="G274" i="1"/>
  <c r="G273" i="1"/>
  <c r="H274" i="1"/>
  <c r="H273" i="1"/>
  <c r="I1594" i="1"/>
  <c r="C277" i="1"/>
  <c r="E277" i="1"/>
  <c r="E275" i="1"/>
  <c r="F277" i="1"/>
  <c r="F275" i="1"/>
  <c r="G277" i="1"/>
  <c r="G275" i="1"/>
  <c r="H277" i="1"/>
  <c r="H1595" i="1" s="1"/>
  <c r="H275" i="1"/>
  <c r="I1595" i="1"/>
  <c r="D278" i="1"/>
  <c r="E278" i="1"/>
  <c r="F278" i="1"/>
  <c r="F1596" i="1" s="1"/>
  <c r="G278" i="1"/>
  <c r="H278" i="1"/>
  <c r="J1596" i="1"/>
  <c r="C280" i="1"/>
  <c r="E280" i="1"/>
  <c r="E279" i="1"/>
  <c r="F280" i="1"/>
  <c r="F279" i="1"/>
  <c r="G280" i="1"/>
  <c r="G279" i="1"/>
  <c r="H280" i="1"/>
  <c r="H1597" i="1" s="1"/>
  <c r="H279" i="1"/>
  <c r="B271" i="1"/>
  <c r="B270" i="1"/>
  <c r="B265" i="1"/>
  <c r="B263" i="1"/>
  <c r="B261" i="1"/>
  <c r="B279" i="1"/>
  <c r="B277" i="1"/>
  <c r="B274" i="1"/>
  <c r="C200" i="1"/>
  <c r="D201" i="1"/>
  <c r="D200" i="1"/>
  <c r="E201" i="1"/>
  <c r="E200" i="1"/>
  <c r="F201" i="1"/>
  <c r="F200" i="1"/>
  <c r="G201" i="1"/>
  <c r="G200" i="1"/>
  <c r="H201" i="1"/>
  <c r="H1520" i="1" s="1"/>
  <c r="O77" i="97" s="1"/>
  <c r="I76" i="98" s="1"/>
  <c r="H200" i="1"/>
  <c r="D202" i="1"/>
  <c r="E202" i="1"/>
  <c r="F202" i="1"/>
  <c r="G202" i="1"/>
  <c r="H202" i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E1527" i="1" s="1"/>
  <c r="F206" i="1"/>
  <c r="G206" i="1"/>
  <c r="H206" i="1"/>
  <c r="J1527" i="1"/>
  <c r="D207" i="1"/>
  <c r="E207" i="1"/>
  <c r="E1528" i="1" s="1"/>
  <c r="F207" i="1"/>
  <c r="F1528" i="1" s="1"/>
  <c r="G207" i="1"/>
  <c r="H207" i="1"/>
  <c r="H1528" i="1" s="1"/>
  <c r="O85" i="97" s="1"/>
  <c r="I84" i="98" s="1"/>
  <c r="J1528" i="1"/>
  <c r="C208" i="1"/>
  <c r="E208" i="1"/>
  <c r="E1529" i="1" s="1"/>
  <c r="F208" i="1"/>
  <c r="G208" i="1"/>
  <c r="G1529" i="1" s="1"/>
  <c r="H208" i="1"/>
  <c r="H1529" i="1" s="1"/>
  <c r="O86" i="97" s="1"/>
  <c r="I85" i="98" s="1"/>
  <c r="I1529" i="1"/>
  <c r="J1529" i="1"/>
  <c r="C209" i="1"/>
  <c r="D209" i="1"/>
  <c r="E209" i="1"/>
  <c r="E1530" i="1" s="1"/>
  <c r="F209" i="1"/>
  <c r="G209" i="1"/>
  <c r="H209" i="1"/>
  <c r="J153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E217" i="1"/>
  <c r="E215" i="1"/>
  <c r="F217" i="1"/>
  <c r="F215" i="1"/>
  <c r="G217" i="1"/>
  <c r="G215" i="1"/>
  <c r="G1535" i="1" s="1"/>
  <c r="H217" i="1"/>
  <c r="O102" i="17" s="1"/>
  <c r="H215" i="1"/>
  <c r="C218" i="1"/>
  <c r="D218" i="1"/>
  <c r="E218" i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C249" i="1"/>
  <c r="H248" i="1"/>
  <c r="H242" i="1"/>
  <c r="H1566" i="1" s="1"/>
  <c r="O72" i="97" s="1"/>
  <c r="I71" i="98" s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C242" i="1"/>
  <c r="H247" i="1"/>
  <c r="H1565" i="1" s="1"/>
  <c r="O71" i="97" s="1"/>
  <c r="I70" i="98" s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E72" i="57"/>
  <c r="B72" i="57" s="1"/>
  <c r="C150" i="1" s="1"/>
  <c r="J1560" i="1"/>
  <c r="H239" i="1"/>
  <c r="G239" i="1"/>
  <c r="F239" i="1"/>
  <c r="E239" i="1"/>
  <c r="E71" i="58"/>
  <c r="D239" i="1"/>
  <c r="E71" i="57"/>
  <c r="C239" i="1" s="1"/>
  <c r="H238" i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1556" i="1" s="1"/>
  <c r="E67" i="58"/>
  <c r="D235" i="1" s="1"/>
  <c r="E67" i="57"/>
  <c r="C235" i="1"/>
  <c r="I1552" i="1"/>
  <c r="H233" i="1"/>
  <c r="H1555" i="1" s="1"/>
  <c r="O61" i="97" s="1"/>
  <c r="I60" i="98" s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3" i="1" s="1"/>
  <c r="O59" i="97" s="1"/>
  <c r="I58" i="98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 s="1"/>
  <c r="E62" i="17" s="1"/>
  <c r="E61" i="36" s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1530" i="1" s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G1496" i="1" s="1"/>
  <c r="H171" i="1"/>
  <c r="H1490" i="1" s="1"/>
  <c r="O32" i="97" s="1"/>
  <c r="I31" i="98" s="1"/>
  <c r="H170" i="1"/>
  <c r="J1491" i="1"/>
  <c r="C172" i="1"/>
  <c r="D172" i="1"/>
  <c r="E172" i="1"/>
  <c r="E1491" i="1" s="1"/>
  <c r="F172" i="1"/>
  <c r="G172" i="1"/>
  <c r="H172" i="1"/>
  <c r="H1491" i="1" s="1"/>
  <c r="O33" i="97" s="1"/>
  <c r="I32" i="98" s="1"/>
  <c r="C173" i="1"/>
  <c r="E173" i="1"/>
  <c r="F173" i="1"/>
  <c r="G173" i="1"/>
  <c r="H173" i="1"/>
  <c r="C174" i="1"/>
  <c r="C1494" i="1" s="1"/>
  <c r="D174" i="1"/>
  <c r="E174" i="1"/>
  <c r="E1494" i="1" s="1"/>
  <c r="F174" i="1"/>
  <c r="G174" i="1"/>
  <c r="H174" i="1"/>
  <c r="J1494" i="1"/>
  <c r="D175" i="1"/>
  <c r="E175" i="1"/>
  <c r="F175" i="1"/>
  <c r="G175" i="1"/>
  <c r="H175" i="1"/>
  <c r="I1496" i="1"/>
  <c r="J1496" i="1"/>
  <c r="C176" i="1"/>
  <c r="D176" i="1"/>
  <c r="E176" i="1"/>
  <c r="E1497" i="1" s="1"/>
  <c r="F176" i="1"/>
  <c r="G176" i="1"/>
  <c r="H176" i="1"/>
  <c r="J1497" i="1"/>
  <c r="C177" i="1"/>
  <c r="D177" i="1"/>
  <c r="E177" i="1"/>
  <c r="F177" i="1"/>
  <c r="G177" i="1"/>
  <c r="H177" i="1"/>
  <c r="H1498" i="1" s="1"/>
  <c r="O40" i="97" s="1"/>
  <c r="I39" i="98" s="1"/>
  <c r="I1498" i="1"/>
  <c r="J1498" i="1"/>
  <c r="C178" i="1"/>
  <c r="D178" i="1"/>
  <c r="D1499" i="1" s="1"/>
  <c r="E178" i="1"/>
  <c r="E1499" i="1" s="1"/>
  <c r="F178" i="1"/>
  <c r="G178" i="1"/>
  <c r="H178" i="1"/>
  <c r="J1499" i="1"/>
  <c r="E179" i="1"/>
  <c r="E1500" i="1" s="1"/>
  <c r="F179" i="1"/>
  <c r="G179" i="1"/>
  <c r="H179" i="1"/>
  <c r="H1500" i="1" s="1"/>
  <c r="O42" i="97" s="1"/>
  <c r="I41" i="98" s="1"/>
  <c r="I1500" i="1"/>
  <c r="J1500" i="1"/>
  <c r="D180" i="1"/>
  <c r="E180" i="1"/>
  <c r="E1501" i="1" s="1"/>
  <c r="F180" i="1"/>
  <c r="G180" i="1"/>
  <c r="H180" i="1"/>
  <c r="H1501" i="1" s="1"/>
  <c r="O43" i="97" s="1"/>
  <c r="I42" i="98" s="1"/>
  <c r="J1501" i="1"/>
  <c r="C181" i="1"/>
  <c r="D181" i="1"/>
  <c r="E181" i="1"/>
  <c r="F181" i="1"/>
  <c r="G181" i="1"/>
  <c r="H181" i="1"/>
  <c r="H1502" i="1" s="1"/>
  <c r="O44" i="97" s="1"/>
  <c r="I43" i="98" s="1"/>
  <c r="I1502" i="1"/>
  <c r="J1502" i="1"/>
  <c r="C182" i="1"/>
  <c r="D182" i="1"/>
  <c r="D1503" i="1" s="1"/>
  <c r="E182" i="1"/>
  <c r="E1503" i="1" s="1"/>
  <c r="F182" i="1"/>
  <c r="F1506" i="1" s="1"/>
  <c r="G182" i="1"/>
  <c r="H182" i="1"/>
  <c r="H1503" i="1" s="1"/>
  <c r="O45" i="97" s="1"/>
  <c r="I44" i="98" s="1"/>
  <c r="J1503" i="1"/>
  <c r="C184" i="1"/>
  <c r="C183" i="1"/>
  <c r="D183" i="1"/>
  <c r="E184" i="1"/>
  <c r="E183" i="1"/>
  <c r="F184" i="1"/>
  <c r="F183" i="1"/>
  <c r="G184" i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E188" i="1"/>
  <c r="F188" i="1"/>
  <c r="G188" i="1"/>
  <c r="H188" i="1"/>
  <c r="I1506" i="1"/>
  <c r="E190" i="1"/>
  <c r="E1507" i="1" s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505" i="1" s="1"/>
  <c r="B185" i="1"/>
  <c r="B184" i="1"/>
  <c r="B183" i="1"/>
  <c r="B170" i="1"/>
  <c r="B181" i="1"/>
  <c r="B180" i="1"/>
  <c r="B179" i="1"/>
  <c r="B178" i="1"/>
  <c r="B1499" i="1" s="1"/>
  <c r="B177" i="1"/>
  <c r="B176" i="1"/>
  <c r="B175" i="1"/>
  <c r="B1496" i="1" s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H158" i="1"/>
  <c r="H152" i="1"/>
  <c r="G158" i="1"/>
  <c r="G152" i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 s="1"/>
  <c r="D25" i="17" s="1"/>
  <c r="D24" i="36" s="1"/>
  <c r="I1473" i="1"/>
  <c r="H140" i="1"/>
  <c r="G140" i="1"/>
  <c r="G1473" i="1" s="1"/>
  <c r="F140" i="1"/>
  <c r="E140" i="1"/>
  <c r="E1464" i="1" s="1"/>
  <c r="B62" i="58"/>
  <c r="D140" i="1" s="1"/>
  <c r="J1472" i="1"/>
  <c r="H151" i="1"/>
  <c r="G151" i="1"/>
  <c r="G1472" i="1" s="1"/>
  <c r="F151" i="1"/>
  <c r="E151" i="1"/>
  <c r="I1471" i="1"/>
  <c r="H150" i="1"/>
  <c r="G150" i="1"/>
  <c r="F150" i="1"/>
  <c r="E150" i="1"/>
  <c r="H149" i="1"/>
  <c r="G149" i="1"/>
  <c r="F149" i="1"/>
  <c r="E149" i="1"/>
  <c r="H148" i="1"/>
  <c r="H1469" i="1" s="1"/>
  <c r="O20" i="97" s="1"/>
  <c r="I19" i="98" s="1"/>
  <c r="G148" i="1"/>
  <c r="F148" i="1"/>
  <c r="E148" i="1"/>
  <c r="B70" i="57"/>
  <c r="C148" i="1" s="1"/>
  <c r="I1468" i="1"/>
  <c r="H147" i="1"/>
  <c r="H1468" i="1" s="1"/>
  <c r="O19" i="97" s="1"/>
  <c r="I18" i="98" s="1"/>
  <c r="G147" i="1"/>
  <c r="F147" i="1"/>
  <c r="E147" i="1"/>
  <c r="I1467" i="1"/>
  <c r="H146" i="1"/>
  <c r="G146" i="1"/>
  <c r="F146" i="1"/>
  <c r="E146" i="1"/>
  <c r="B68" i="57"/>
  <c r="C146" i="1" s="1"/>
  <c r="J1466" i="1"/>
  <c r="H145" i="1"/>
  <c r="G145" i="1"/>
  <c r="F145" i="1"/>
  <c r="E145" i="1"/>
  <c r="E1466" i="1" s="1"/>
  <c r="H143" i="1"/>
  <c r="H144" i="1"/>
  <c r="G143" i="1"/>
  <c r="G144" i="1"/>
  <c r="F143" i="1"/>
  <c r="F144" i="1"/>
  <c r="F1464" i="1" s="1"/>
  <c r="E143" i="1"/>
  <c r="E144" i="1"/>
  <c r="B65" i="57"/>
  <c r="C143" i="1" s="1"/>
  <c r="H142" i="1"/>
  <c r="G142" i="1"/>
  <c r="F142" i="1"/>
  <c r="E142" i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 s="1"/>
  <c r="C28" i="17" s="1"/>
  <c r="C27" i="36" s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 s="1"/>
  <c r="C20" i="17" s="1"/>
  <c r="C19" i="36" s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O346" i="17" s="1"/>
  <c r="I355" i="36" s="1"/>
  <c r="H951" i="1"/>
  <c r="H950" i="1"/>
  <c r="H940" i="1"/>
  <c r="H939" i="1"/>
  <c r="O339" i="17" s="1"/>
  <c r="H931" i="1"/>
  <c r="H930" i="1"/>
  <c r="H920" i="1"/>
  <c r="H919" i="1"/>
  <c r="O332" i="17" s="1"/>
  <c r="I343" i="36" s="1"/>
  <c r="H911" i="1"/>
  <c r="H910" i="1"/>
  <c r="H900" i="1"/>
  <c r="H899" i="1"/>
  <c r="O325" i="17" s="1"/>
  <c r="I336" i="36" s="1"/>
  <c r="H891" i="1"/>
  <c r="H890" i="1"/>
  <c r="H880" i="1"/>
  <c r="H879" i="1"/>
  <c r="O318" i="17" s="1"/>
  <c r="I330" i="36" s="1"/>
  <c r="H871" i="1"/>
  <c r="H870" i="1"/>
  <c r="H860" i="1"/>
  <c r="H859" i="1"/>
  <c r="O311" i="17" s="1"/>
  <c r="R331" i="36" s="1"/>
  <c r="H851" i="1"/>
  <c r="H850" i="1"/>
  <c r="H840" i="1"/>
  <c r="H839" i="1"/>
  <c r="O304" i="17" s="1"/>
  <c r="I324" i="36" s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 s="1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 s="1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 s="1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 s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 s="1"/>
  <c r="H129" i="57"/>
  <c r="C959" i="1" s="1"/>
  <c r="B959" i="1"/>
  <c r="B951" i="1"/>
  <c r="H121" i="57"/>
  <c r="C951" i="1" s="1"/>
  <c r="D344" i="17" s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C919" i="1" s="1"/>
  <c r="D332" i="17" s="1"/>
  <c r="D343" i="36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F130" i="2"/>
  <c r="B920" i="1" s="1"/>
  <c r="E920" i="1"/>
  <c r="F920" i="1"/>
  <c r="G920" i="1"/>
  <c r="F129" i="2"/>
  <c r="B919" i="1" s="1"/>
  <c r="G919" i="1"/>
  <c r="F919" i="1"/>
  <c r="E919" i="1"/>
  <c r="F121" i="2"/>
  <c r="B911" i="1" s="1"/>
  <c r="E911" i="1"/>
  <c r="F911" i="1"/>
  <c r="G911" i="1"/>
  <c r="F120" i="2"/>
  <c r="B910" i="1" s="1"/>
  <c r="C329" i="17" s="1"/>
  <c r="C340" i="36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B120" i="58" s="1"/>
  <c r="D830" i="1" s="1"/>
  <c r="D120" i="57"/>
  <c r="C870" i="1" s="1"/>
  <c r="B860" i="1"/>
  <c r="C130" i="57"/>
  <c r="C860" i="1" s="1"/>
  <c r="E860" i="1"/>
  <c r="F860" i="1"/>
  <c r="G860" i="1"/>
  <c r="B859" i="1"/>
  <c r="G859" i="1"/>
  <c r="F859" i="1"/>
  <c r="E859" i="1"/>
  <c r="C129" i="57"/>
  <c r="C859" i="1" s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 s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 s="1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 s="1"/>
  <c r="L101" i="58"/>
  <c r="D802" i="1" s="1"/>
  <c r="E802" i="1"/>
  <c r="F802" i="1"/>
  <c r="G802" i="1"/>
  <c r="H802" i="1"/>
  <c r="H197" i="90" s="1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/>
  <c r="L104" i="58"/>
  <c r="D805" i="1" s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L111" i="58"/>
  <c r="D812" i="1" s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 s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 s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 s="1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I102" i="58"/>
  <c r="D713" i="1" s="1"/>
  <c r="E713" i="1"/>
  <c r="F713" i="1"/>
  <c r="G713" i="1"/>
  <c r="H713" i="1"/>
  <c r="H138" i="90" s="1"/>
  <c r="B714" i="1"/>
  <c r="I103" i="57"/>
  <c r="C714" i="1" s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 s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 s="1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 s="1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 s="1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 s="1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 s="1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/>
  <c r="D677" i="1" s="1"/>
  <c r="E677" i="1"/>
  <c r="F677" i="1"/>
  <c r="G677" i="1"/>
  <c r="H677" i="1"/>
  <c r="H102" i="90" s="1"/>
  <c r="B678" i="1"/>
  <c r="H181" i="57"/>
  <c r="H97" i="57" s="1"/>
  <c r="C678" i="1" s="1"/>
  <c r="H181" i="58"/>
  <c r="H97" i="58" s="1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/>
  <c r="C681" i="1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/>
  <c r="D686" i="1" s="1"/>
  <c r="E686" i="1"/>
  <c r="F686" i="1"/>
  <c r="G686" i="1"/>
  <c r="H686" i="1"/>
  <c r="H111" i="90" s="1"/>
  <c r="B687" i="1"/>
  <c r="H190" i="57"/>
  <c r="H106" i="57" s="1"/>
  <c r="C687" i="1" s="1"/>
  <c r="H190" i="58"/>
  <c r="H106" i="58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 s="1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/>
  <c r="C690" i="1" s="1"/>
  <c r="H193" i="58"/>
  <c r="H109" i="58" s="1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 s="1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 s="1"/>
  <c r="D692" i="1" s="1"/>
  <c r="E692" i="1"/>
  <c r="F692" i="1"/>
  <c r="G692" i="1"/>
  <c r="H692" i="1"/>
  <c r="H117" i="90" s="1"/>
  <c r="B693" i="1"/>
  <c r="H196" i="57"/>
  <c r="H112" i="57" s="1"/>
  <c r="C693" i="1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 s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 s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 s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 s="1"/>
  <c r="F101" i="58"/>
  <c r="E622" i="1"/>
  <c r="F622" i="1"/>
  <c r="G622" i="1"/>
  <c r="H622" i="1"/>
  <c r="O48" i="90" s="1"/>
  <c r="B623" i="1"/>
  <c r="F102" i="57"/>
  <c r="C623" i="1" s="1"/>
  <c r="F102" i="58"/>
  <c r="D623" i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 s="1"/>
  <c r="C583" i="1" s="1"/>
  <c r="D92" i="58"/>
  <c r="E92" i="58" s="1"/>
  <c r="D583" i="1" s="1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D95" i="58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 s="1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E106" i="57"/>
  <c r="C59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 s="1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E109" i="57" s="1"/>
  <c r="C600" i="1" s="1"/>
  <c r="D109" i="58"/>
  <c r="E109" i="58"/>
  <c r="D60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C556" i="1"/>
  <c r="E556" i="1"/>
  <c r="F556" i="1"/>
  <c r="G556" i="1"/>
  <c r="H556" i="1"/>
  <c r="D96" i="2"/>
  <c r="B557" i="1" s="1"/>
  <c r="E557" i="1"/>
  <c r="F557" i="1"/>
  <c r="G557" i="1"/>
  <c r="H557" i="1"/>
  <c r="D97" i="2"/>
  <c r="B558" i="1" s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 s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D570" i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D521" i="1" s="1"/>
  <c r="E521" i="1"/>
  <c r="F521" i="1"/>
  <c r="G521" i="1"/>
  <c r="H521" i="1"/>
  <c r="O9" i="90" s="1"/>
  <c r="H9" i="90" s="1"/>
  <c r="B522" i="1"/>
  <c r="C91" i="57"/>
  <c r="C522" i="1" s="1"/>
  <c r="C91" i="58"/>
  <c r="D522" i="1" s="1"/>
  <c r="E522" i="1"/>
  <c r="F522" i="1"/>
  <c r="G522" i="1"/>
  <c r="H522" i="1"/>
  <c r="O10" i="90" s="1"/>
  <c r="H10" i="90" s="1"/>
  <c r="B523" i="1"/>
  <c r="C92" i="57"/>
  <c r="C523" i="1" s="1"/>
  <c r="C92" i="58"/>
  <c r="D523" i="1" s="1"/>
  <c r="E523" i="1"/>
  <c r="F523" i="1"/>
  <c r="G523" i="1"/>
  <c r="H523" i="1"/>
  <c r="O11" i="90" s="1"/>
  <c r="H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H12" i="90" s="1"/>
  <c r="B525" i="1"/>
  <c r="C94" i="57"/>
  <c r="C525" i="1" s="1"/>
  <c r="C94" i="58"/>
  <c r="D525" i="1"/>
  <c r="E525" i="1"/>
  <c r="F525" i="1"/>
  <c r="G525" i="1"/>
  <c r="H525" i="1"/>
  <c r="O13" i="90" s="1"/>
  <c r="H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H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E528" i="1"/>
  <c r="F528" i="1"/>
  <c r="G528" i="1"/>
  <c r="H528" i="1"/>
  <c r="O16" i="90" s="1"/>
  <c r="B529" i="1"/>
  <c r="C98" i="57"/>
  <c r="C529" i="1" s="1"/>
  <c r="C98" i="58"/>
  <c r="D529" i="1"/>
  <c r="E529" i="1"/>
  <c r="F529" i="1"/>
  <c r="G529" i="1"/>
  <c r="H529" i="1"/>
  <c r="O17" i="90" s="1"/>
  <c r="H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C532" i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 s="1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 s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 s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B89" i="58" s="1"/>
  <c r="D49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 s="1"/>
  <c r="B502" i="1"/>
  <c r="B101" i="57"/>
  <c r="C502" i="1" s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E506" i="1"/>
  <c r="F506" i="1"/>
  <c r="G506" i="1"/>
  <c r="H506" i="1"/>
  <c r="W24" i="90" s="1"/>
  <c r="B507" i="1"/>
  <c r="B106" i="57"/>
  <c r="C507" i="1" s="1"/>
  <c r="E507" i="1"/>
  <c r="F507" i="1"/>
  <c r="G507" i="1"/>
  <c r="H507" i="1"/>
  <c r="W25" i="90" s="1"/>
  <c r="B508" i="1"/>
  <c r="B107" i="57"/>
  <c r="C508" i="1" s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 s="1"/>
  <c r="B511" i="1"/>
  <c r="E511" i="1"/>
  <c r="F511" i="1"/>
  <c r="G511" i="1"/>
  <c r="H511" i="1"/>
  <c r="W29" i="90" s="1"/>
  <c r="B512" i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B456" i="1"/>
  <c r="C456" i="1"/>
  <c r="D456" i="1"/>
  <c r="E456" i="1"/>
  <c r="L78" i="61"/>
  <c r="F456" i="1" s="1"/>
  <c r="G290" i="17" s="1"/>
  <c r="G299" i="36" s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249" i="36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O190" i="17" s="1"/>
  <c r="I193" i="36" s="1"/>
  <c r="B306" i="1"/>
  <c r="E306" i="1"/>
  <c r="F306" i="1"/>
  <c r="G306" i="1"/>
  <c r="H306" i="1"/>
  <c r="B27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I319" i="36" s="1"/>
  <c r="O9" i="17"/>
  <c r="O33" i="17"/>
  <c r="I32" i="36" s="1"/>
  <c r="O59" i="17"/>
  <c r="I58" i="36" s="1"/>
  <c r="O83" i="17"/>
  <c r="I82" i="36" s="1"/>
  <c r="O111" i="17"/>
  <c r="O122" i="17"/>
  <c r="O146" i="17"/>
  <c r="O172" i="17"/>
  <c r="O198" i="17"/>
  <c r="O222" i="17"/>
  <c r="O248" i="17"/>
  <c r="O272" i="17"/>
  <c r="I281" i="36" s="1"/>
  <c r="O352" i="17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4" i="17"/>
  <c r="C23" i="36" s="1"/>
  <c r="C29" i="17"/>
  <c r="C28" i="36" s="1"/>
  <c r="C31" i="17"/>
  <c r="C30" i="36" s="1"/>
  <c r="D21" i="17"/>
  <c r="D14" i="17"/>
  <c r="D13" i="36" s="1"/>
  <c r="D17" i="17"/>
  <c r="D16" i="36" s="1"/>
  <c r="D22" i="17"/>
  <c r="D21" i="36" s="1"/>
  <c r="D28" i="17"/>
  <c r="D27" i="36" s="1"/>
  <c r="E11" i="17"/>
  <c r="E10" i="36" s="1"/>
  <c r="E31" i="17"/>
  <c r="E30" i="36" s="1"/>
  <c r="E23" i="17"/>
  <c r="E2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9" i="17"/>
  <c r="D48" i="36" s="1"/>
  <c r="E35" i="17"/>
  <c r="E3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3" i="17"/>
  <c r="E42" i="36"/>
  <c r="E42" i="17"/>
  <c r="E41" i="36" s="1"/>
  <c r="E41" i="17"/>
  <c r="E40" i="36" s="1"/>
  <c r="E40" i="17"/>
  <c r="E39" i="36" s="1"/>
  <c r="E39" i="17"/>
  <c r="E37" i="17"/>
  <c r="E36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 s="1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80" i="17"/>
  <c r="D79" i="36" s="1"/>
  <c r="D78" i="17"/>
  <c r="D77" i="36" s="1"/>
  <c r="D76" i="17"/>
  <c r="D73" i="17"/>
  <c r="D72" i="36" s="1"/>
  <c r="D70" i="17"/>
  <c r="D69" i="36" s="1"/>
  <c r="D63" i="17"/>
  <c r="D62" i="36" s="1"/>
  <c r="D64" i="17"/>
  <c r="D63" i="36" s="1"/>
  <c r="D66" i="17"/>
  <c r="D65" i="36" s="1"/>
  <c r="D67" i="17"/>
  <c r="D66" i="36"/>
  <c r="D68" i="17"/>
  <c r="D67" i="36" s="1"/>
  <c r="D69" i="17"/>
  <c r="D68" i="36" s="1"/>
  <c r="D74" i="17"/>
  <c r="D75" i="17"/>
  <c r="D74" i="36" s="1"/>
  <c r="E80" i="17"/>
  <c r="E79" i="36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2" i="17"/>
  <c r="E147" i="36" s="1"/>
  <c r="E137" i="17"/>
  <c r="E142" i="36" s="1"/>
  <c r="E135" i="17"/>
  <c r="E134" i="17"/>
  <c r="E139" i="36" s="1"/>
  <c r="E133" i="17"/>
  <c r="E138" i="36" s="1"/>
  <c r="E132" i="17"/>
  <c r="E137" i="36" s="1"/>
  <c r="E131" i="17"/>
  <c r="E136" i="36" s="1"/>
  <c r="E127" i="17"/>
  <c r="E132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7" i="17"/>
  <c r="C132" i="36" s="1"/>
  <c r="C129" i="17"/>
  <c r="C134" i="17"/>
  <c r="C138" i="17"/>
  <c r="C143" i="36" s="1"/>
  <c r="C140" i="17"/>
  <c r="C145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E148" i="17"/>
  <c r="E153" i="36" s="1"/>
  <c r="E156" i="17"/>
  <c r="E161" i="36" s="1"/>
  <c r="E153" i="17"/>
  <c r="E151" i="17"/>
  <c r="E156" i="36" s="1"/>
  <c r="D168" i="17"/>
  <c r="D173" i="36" s="1"/>
  <c r="D155" i="17"/>
  <c r="D160" i="36" s="1"/>
  <c r="D154" i="17"/>
  <c r="D159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2" i="17"/>
  <c r="I157" i="36" s="1"/>
  <c r="O153" i="17"/>
  <c r="I158" i="36" s="1"/>
  <c r="O154" i="17"/>
  <c r="I159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74" i="17"/>
  <c r="E177" i="36" s="1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4" i="17"/>
  <c r="D187" i="36" s="1"/>
  <c r="D183" i="17"/>
  <c r="D186" i="36" s="1"/>
  <c r="D182" i="17"/>
  <c r="D185" i="36" s="1"/>
  <c r="D181" i="17"/>
  <c r="D184" i="36" s="1"/>
  <c r="D179" i="17"/>
  <c r="D177" i="17"/>
  <c r="D180" i="36" s="1"/>
  <c r="D176" i="17"/>
  <c r="D179" i="36" s="1"/>
  <c r="D175" i="17"/>
  <c r="D187" i="17"/>
  <c r="D190" i="36" s="1"/>
  <c r="D188" i="17"/>
  <c r="D191" i="36" s="1"/>
  <c r="D192" i="17"/>
  <c r="D195" i="36" s="1"/>
  <c r="D193" i="17"/>
  <c r="D196" i="36" s="1"/>
  <c r="D194" i="17"/>
  <c r="D197" i="36" s="1"/>
  <c r="E187" i="17"/>
  <c r="E190" i="36" s="1"/>
  <c r="E188" i="17"/>
  <c r="E191" i="36" s="1"/>
  <c r="E192" i="17"/>
  <c r="E195" i="36" s="1"/>
  <c r="E194" i="17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7" i="17"/>
  <c r="I180" i="36" s="1"/>
  <c r="O178" i="17"/>
  <c r="I181" i="36" s="1"/>
  <c r="O179" i="17"/>
  <c r="I182" i="36" s="1"/>
  <c r="O180" i="17"/>
  <c r="I183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1" i="17"/>
  <c r="I194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04" i="17"/>
  <c r="E213" i="36" s="1"/>
  <c r="E202" i="17"/>
  <c r="E211" i="36" s="1"/>
  <c r="D211" i="17"/>
  <c r="D220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3" i="17"/>
  <c r="I212" i="36" s="1"/>
  <c r="O204" i="17"/>
  <c r="I213" i="36" s="1"/>
  <c r="O205" i="17"/>
  <c r="I214" i="36" s="1"/>
  <c r="O206" i="17"/>
  <c r="I215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1" i="17"/>
  <c r="D250" i="36" s="1"/>
  <c r="D240" i="17"/>
  <c r="D249" i="36" s="1"/>
  <c r="D239" i="17"/>
  <c r="D248" i="36" s="1"/>
  <c r="D236" i="17"/>
  <c r="D245" i="36" s="1"/>
  <c r="D225" i="17"/>
  <c r="D234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7" i="17"/>
  <c r="I236" i="36" s="1"/>
  <c r="O228" i="17"/>
  <c r="I237" i="36" s="1"/>
  <c r="O229" i="17"/>
  <c r="I238" i="36" s="1"/>
  <c r="O230" i="17"/>
  <c r="I239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2" i="17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3" i="17"/>
  <c r="I262" i="36" s="1"/>
  <c r="O254" i="17"/>
  <c r="I263" i="36" s="1"/>
  <c r="O255" i="17"/>
  <c r="I264" i="36" s="1"/>
  <c r="O256" i="17"/>
  <c r="I265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89" i="17"/>
  <c r="G298" i="36" s="1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H289" i="17"/>
  <c r="H298" i="36" s="1"/>
  <c r="C290" i="17"/>
  <c r="C299" i="36" s="1"/>
  <c r="F290" i="17"/>
  <c r="F299" i="36" s="1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 s="1"/>
  <c r="O287" i="17"/>
  <c r="I296" i="36" s="1"/>
  <c r="O288" i="17"/>
  <c r="I297" i="36" s="1"/>
  <c r="O289" i="17"/>
  <c r="I298" i="36" s="1"/>
  <c r="O290" i="17"/>
  <c r="I299" i="36" s="1"/>
  <c r="O291" i="17"/>
  <c r="I300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D114" i="17"/>
  <c r="D114" i="36" s="1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O301" i="17"/>
  <c r="I321" i="36" s="1"/>
  <c r="H301" i="17"/>
  <c r="H321" i="36" s="1"/>
  <c r="G301" i="17"/>
  <c r="G321" i="36" s="1"/>
  <c r="F301" i="17"/>
  <c r="F321" i="36" s="1"/>
  <c r="E301" i="17"/>
  <c r="F302" i="17"/>
  <c r="G302" i="17"/>
  <c r="G322" i="36" s="1"/>
  <c r="H302" i="17"/>
  <c r="O302" i="17"/>
  <c r="I322" i="36" s="1"/>
  <c r="C302" i="17"/>
  <c r="C322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I325" i="36" s="1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R329" i="36" s="1"/>
  <c r="H311" i="17"/>
  <c r="Q331" i="36" s="1"/>
  <c r="G311" i="17"/>
  <c r="P331" i="36" s="1"/>
  <c r="C311" i="17"/>
  <c r="D311" i="17"/>
  <c r="M331" i="36" s="1"/>
  <c r="E312" i="17"/>
  <c r="D312" i="17"/>
  <c r="C312" i="17"/>
  <c r="G312" i="17"/>
  <c r="H312" i="17"/>
  <c r="O312" i="17"/>
  <c r="R332" i="36" s="1"/>
  <c r="H315" i="17"/>
  <c r="H327" i="36" s="1"/>
  <c r="C315" i="17"/>
  <c r="G315" i="17"/>
  <c r="G327" i="36" s="1"/>
  <c r="D315" i="17"/>
  <c r="D327" i="36" s="1"/>
  <c r="D316" i="17"/>
  <c r="C316" i="17"/>
  <c r="G316" i="17"/>
  <c r="H316" i="17"/>
  <c r="O315" i="17"/>
  <c r="I327" i="36" s="1"/>
  <c r="O316" i="17"/>
  <c r="I328" i="36" s="1"/>
  <c r="H318" i="17"/>
  <c r="H330" i="36"/>
  <c r="G318" i="17"/>
  <c r="G330" i="36" s="1"/>
  <c r="C318" i="17"/>
  <c r="C330" i="36" s="1"/>
  <c r="D318" i="17"/>
  <c r="E318" i="17"/>
  <c r="E330" i="36" s="1"/>
  <c r="O319" i="17"/>
  <c r="I331" i="36" s="1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I334" i="36" s="1"/>
  <c r="D325" i="17"/>
  <c r="D336" i="36" s="1"/>
  <c r="C325" i="17"/>
  <c r="C336" i="36" s="1"/>
  <c r="F325" i="17"/>
  <c r="F336" i="36" s="1"/>
  <c r="G325" i="17"/>
  <c r="G336" i="36" s="1"/>
  <c r="H325" i="17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D329" i="17"/>
  <c r="D340" i="36" s="1"/>
  <c r="D330" i="17"/>
  <c r="C330" i="17"/>
  <c r="F330" i="17"/>
  <c r="F341" i="36" s="1"/>
  <c r="G330" i="17"/>
  <c r="H330" i="17"/>
  <c r="O330" i="17"/>
  <c r="I341" i="36" s="1"/>
  <c r="H332" i="17"/>
  <c r="H343" i="36" s="1"/>
  <c r="G332" i="17"/>
  <c r="F332" i="17"/>
  <c r="F343" i="36" s="1"/>
  <c r="C332" i="17"/>
  <c r="C343" i="36" s="1"/>
  <c r="E332" i="17"/>
  <c r="E343" i="36" s="1"/>
  <c r="E333" i="17"/>
  <c r="E344" i="36" s="1"/>
  <c r="C333" i="17"/>
  <c r="F333" i="17"/>
  <c r="G333" i="17"/>
  <c r="H333" i="17"/>
  <c r="O333" i="17"/>
  <c r="O336" i="17"/>
  <c r="I346" i="36" s="1"/>
  <c r="H336" i="17"/>
  <c r="H346" i="36" s="1"/>
  <c r="G336" i="17"/>
  <c r="G346" i="36" s="1"/>
  <c r="F336" i="17"/>
  <c r="F346" i="36" s="1"/>
  <c r="C336" i="17"/>
  <c r="C346" i="36" s="1"/>
  <c r="C337" i="17"/>
  <c r="F337" i="17"/>
  <c r="F347" i="36" s="1"/>
  <c r="G337" i="17"/>
  <c r="H337" i="17"/>
  <c r="O337" i="17"/>
  <c r="I347" i="36" s="1"/>
  <c r="H339" i="17"/>
  <c r="H349" i="36" s="1"/>
  <c r="G339" i="17"/>
  <c r="G349" i="36" s="1"/>
  <c r="F339" i="17"/>
  <c r="F349" i="36" s="1"/>
  <c r="C339" i="17"/>
  <c r="C349" i="36" s="1"/>
  <c r="C340" i="17"/>
  <c r="F340" i="17"/>
  <c r="G340" i="17"/>
  <c r="H340" i="17"/>
  <c r="H350" i="36" s="1"/>
  <c r="O340" i="17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I375" i="36" s="1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O356" i="17"/>
  <c r="I376" i="36" s="1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F359" i="17"/>
  <c r="E359" i="17"/>
  <c r="C359" i="17"/>
  <c r="O359" i="17"/>
  <c r="I379" i="36" s="1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I386" i="36" s="1"/>
  <c r="H366" i="17"/>
  <c r="G366" i="17"/>
  <c r="G386" i="36" s="1"/>
  <c r="F366" i="17"/>
  <c r="C366" i="17"/>
  <c r="D366" i="17"/>
  <c r="E366" i="17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I390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E373" i="17"/>
  <c r="E393" i="36" s="1"/>
  <c r="C373" i="17"/>
  <c r="F373" i="17"/>
  <c r="G373" i="17"/>
  <c r="K373" i="17" s="1"/>
  <c r="H373" i="17"/>
  <c r="O373" i="17"/>
  <c r="I393" i="36" s="1"/>
  <c r="O376" i="17"/>
  <c r="I396" i="36" s="1"/>
  <c r="H376" i="17"/>
  <c r="H396" i="36" s="1"/>
  <c r="G376" i="17"/>
  <c r="G396" i="36" s="1"/>
  <c r="F376" i="17"/>
  <c r="F396" i="36" s="1"/>
  <c r="C376" i="17"/>
  <c r="C396" i="36" s="1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I397" i="36" s="1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E381" i="17" s="1"/>
  <c r="E401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Z32" i="66"/>
  <c r="Z57" i="66"/>
  <c r="Z80" i="66"/>
  <c r="Z105" i="66"/>
  <c r="I113" i="82" s="1"/>
  <c r="Z128" i="66"/>
  <c r="I136" i="82" s="1"/>
  <c r="Z153" i="66"/>
  <c r="Z176" i="66"/>
  <c r="I182" i="82" s="1"/>
  <c r="Z201" i="66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 s="1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 s="1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 s="1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 s="1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 s="1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 s="1"/>
  <c r="O17" i="66"/>
  <c r="G17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 s="1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 s="1"/>
  <c r="R84" i="66"/>
  <c r="H59" i="82" s="1"/>
  <c r="C85" i="66"/>
  <c r="C60" i="82" s="1"/>
  <c r="L85" i="66"/>
  <c r="F60" i="82" s="1"/>
  <c r="O85" i="66"/>
  <c r="G60" i="82" s="1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 s="1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 s="1"/>
  <c r="R43" i="66"/>
  <c r="H89" i="82" s="1"/>
  <c r="C44" i="66"/>
  <c r="C90" i="82" s="1"/>
  <c r="L44" i="66"/>
  <c r="F90" i="82" s="1"/>
  <c r="R44" i="66"/>
  <c r="H90" i="82" s="1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 s="1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 s="1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 s="1"/>
  <c r="O113" i="66"/>
  <c r="G121" i="82" s="1"/>
  <c r="R113" i="66"/>
  <c r="H121" i="82" s="1"/>
  <c r="C114" i="66"/>
  <c r="C122" i="82" s="1"/>
  <c r="L114" i="66"/>
  <c r="F122" i="82" s="1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9" i="66"/>
  <c r="I117" i="82" s="1"/>
  <c r="Z111" i="66"/>
  <c r="I119" i="82" s="1"/>
  <c r="Z112" i="66"/>
  <c r="I120" i="82" s="1"/>
  <c r="Z113" i="66"/>
  <c r="I121" i="82" s="1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1" i="66"/>
  <c r="I129" i="82" s="1"/>
  <c r="Z122" i="66"/>
  <c r="I130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 s="1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 s="1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 s="1"/>
  <c r="C144" i="66"/>
  <c r="C152" i="82" s="1"/>
  <c r="L144" i="66"/>
  <c r="F152" i="82" s="1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 s="1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 s="1"/>
  <c r="O149" i="66"/>
  <c r="G157" i="82" s="1"/>
  <c r="R149" i="66"/>
  <c r="H157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4" i="66"/>
  <c r="I152" i="82" s="1"/>
  <c r="Z145" i="66"/>
  <c r="I153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D179" i="82" s="1"/>
  <c r="F172" i="66"/>
  <c r="D178" i="82" s="1"/>
  <c r="F171" i="66"/>
  <c r="D177" i="82" s="1"/>
  <c r="F170" i="66"/>
  <c r="D176" i="82" s="1"/>
  <c r="F168" i="66"/>
  <c r="D174" i="82" s="1"/>
  <c r="F167" i="66"/>
  <c r="D173" i="82" s="1"/>
  <c r="F166" i="66"/>
  <c r="D172" i="82" s="1"/>
  <c r="F165" i="66"/>
  <c r="D171" i="82" s="1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 s="1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 s="1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 s="1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 s="1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 s="1"/>
  <c r="O179" i="66"/>
  <c r="G185" i="82" s="1"/>
  <c r="R179" i="66"/>
  <c r="H185" i="82" s="1"/>
  <c r="C180" i="66"/>
  <c r="C186" i="82" s="1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C191" i="82" s="1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C196" i="82" s="1"/>
  <c r="L190" i="66"/>
  <c r="F196" i="82" s="1"/>
  <c r="O190" i="66"/>
  <c r="G196" i="82" s="1"/>
  <c r="R190" i="66"/>
  <c r="H196" i="82" s="1"/>
  <c r="C191" i="66"/>
  <c r="C197" i="82" s="1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 s="1"/>
  <c r="C193" i="66"/>
  <c r="C199" i="82" s="1"/>
  <c r="L193" i="66"/>
  <c r="F199" i="82" s="1"/>
  <c r="O193" i="66"/>
  <c r="G199" i="82" s="1"/>
  <c r="R193" i="66"/>
  <c r="H199" i="82" s="1"/>
  <c r="C194" i="66"/>
  <c r="C200" i="82" s="1"/>
  <c r="L194" i="66"/>
  <c r="F200" i="82" s="1"/>
  <c r="O194" i="66"/>
  <c r="G200" i="82" s="1"/>
  <c r="R194" i="66"/>
  <c r="H200" i="82" s="1"/>
  <c r="C195" i="66"/>
  <c r="C201" i="82" s="1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E229" i="82" s="1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 s="1"/>
  <c r="O209" i="66"/>
  <c r="G225" i="82" s="1"/>
  <c r="R209" i="66"/>
  <c r="H225" i="82" s="1"/>
  <c r="C210" i="66"/>
  <c r="C226" i="82" s="1"/>
  <c r="L210" i="66"/>
  <c r="F226" i="82" s="1"/>
  <c r="R210" i="66"/>
  <c r="C211" i="66"/>
  <c r="W211" i="66" s="1"/>
  <c r="R211" i="66"/>
  <c r="H227" i="82" s="1"/>
  <c r="C212" i="66"/>
  <c r="C228" i="82" s="1"/>
  <c r="L212" i="66"/>
  <c r="F228" i="82" s="1"/>
  <c r="R212" i="66"/>
  <c r="H228" i="82" s="1"/>
  <c r="C213" i="66"/>
  <c r="C229" i="82" s="1"/>
  <c r="L213" i="66"/>
  <c r="F229" i="82" s="1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 s="1"/>
  <c r="O216" i="66"/>
  <c r="G232" i="82" s="1"/>
  <c r="R216" i="66"/>
  <c r="H232" i="82" s="1"/>
  <c r="C217" i="66"/>
  <c r="C233" i="82" s="1"/>
  <c r="L217" i="66"/>
  <c r="F233" i="82" s="1"/>
  <c r="O217" i="66"/>
  <c r="G233" i="82" s="1"/>
  <c r="R217" i="66"/>
  <c r="H233" i="82" s="1"/>
  <c r="C218" i="66"/>
  <c r="C234" i="82" s="1"/>
  <c r="L218" i="66"/>
  <c r="F234" i="82" s="1"/>
  <c r="O218" i="66"/>
  <c r="G234" i="82" s="1"/>
  <c r="R218" i="66"/>
  <c r="H234" i="82" s="1"/>
  <c r="C219" i="66"/>
  <c r="C235" i="82" s="1"/>
  <c r="L219" i="66"/>
  <c r="F235" i="82" s="1"/>
  <c r="O219" i="66"/>
  <c r="G235" i="82" s="1"/>
  <c r="R219" i="66"/>
  <c r="H235" i="82" s="1"/>
  <c r="C220" i="66"/>
  <c r="C236" i="82" s="1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 s="1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C249" i="82" s="1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 s="1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C260" i="82" s="1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F262" i="66"/>
  <c r="D276" i="82" s="1"/>
  <c r="F257" i="66"/>
  <c r="D271" i="82" s="1"/>
  <c r="F261" i="66"/>
  <c r="D275" i="82" s="1"/>
  <c r="F259" i="66"/>
  <c r="D273" i="82" s="1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C271" i="82" s="1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V259" i="66" s="1"/>
  <c r="R259" i="66"/>
  <c r="H273" i="82" s="1"/>
  <c r="C260" i="66"/>
  <c r="C274" i="82" s="1"/>
  <c r="L260" i="66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 s="1"/>
  <c r="C263" i="66"/>
  <c r="C277" i="82" s="1"/>
  <c r="L263" i="66"/>
  <c r="U263" i="66" s="1"/>
  <c r="R263" i="66"/>
  <c r="H277" i="82" s="1"/>
  <c r="C264" i="66"/>
  <c r="C278" i="82" s="1"/>
  <c r="L264" i="66"/>
  <c r="F278" i="82" s="1"/>
  <c r="R264" i="66"/>
  <c r="H278" i="82" s="1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V267" i="66" s="1"/>
  <c r="L267" i="66"/>
  <c r="F281" i="82" s="1"/>
  <c r="R267" i="66"/>
  <c r="H281" i="82" s="1"/>
  <c r="C268" i="66"/>
  <c r="C282" i="82" s="1"/>
  <c r="L268" i="66"/>
  <c r="F282" i="82" s="1"/>
  <c r="R268" i="66"/>
  <c r="H282" i="82" s="1"/>
  <c r="C269" i="66"/>
  <c r="V269" i="66" s="1"/>
  <c r="L269" i="66"/>
  <c r="F283" i="82" s="1"/>
  <c r="R269" i="66"/>
  <c r="H283" i="82" s="1"/>
  <c r="C270" i="66"/>
  <c r="C284" i="82" s="1"/>
  <c r="L270" i="66"/>
  <c r="F284" i="82" s="1"/>
  <c r="R270" i="66"/>
  <c r="H284" i="82" s="1"/>
  <c r="Z253" i="66"/>
  <c r="I267" i="82" s="1"/>
  <c r="Z254" i="66"/>
  <c r="I268" i="82" s="1"/>
  <c r="Z255" i="66"/>
  <c r="I269" i="82" s="1"/>
  <c r="Z256" i="66"/>
  <c r="I270" i="82" s="1"/>
  <c r="Z257" i="66"/>
  <c r="I271" i="82" s="1"/>
  <c r="Z258" i="66"/>
  <c r="I272" i="82" s="1"/>
  <c r="Z259" i="66"/>
  <c r="I273" i="82" s="1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 s="1"/>
  <c r="Z266" i="66"/>
  <c r="I280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W279" i="66" s="1"/>
  <c r="L279" i="66"/>
  <c r="F293" i="82" s="1"/>
  <c r="R279" i="66"/>
  <c r="H293" i="82" s="1"/>
  <c r="C280" i="66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 s="1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 s="1"/>
  <c r="L289" i="66"/>
  <c r="F303" i="82" s="1"/>
  <c r="R289" i="66"/>
  <c r="H303" i="82" s="1"/>
  <c r="C290" i="66"/>
  <c r="U290" i="66" s="1"/>
  <c r="L290" i="66"/>
  <c r="F304" i="82" s="1"/>
  <c r="R290" i="66"/>
  <c r="H304" i="82" s="1"/>
  <c r="C291" i="66"/>
  <c r="V291" i="66" s="1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C307" i="82" s="1"/>
  <c r="L293" i="66"/>
  <c r="F307" i="82" s="1"/>
  <c r="R293" i="66"/>
  <c r="H307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 s="1"/>
  <c r="Z285" i="66"/>
  <c r="I299" i="82" s="1"/>
  <c r="Z286" i="66"/>
  <c r="I300" i="82" s="1"/>
  <c r="Z287" i="66"/>
  <c r="I301" i="82" s="1"/>
  <c r="Z288" i="66"/>
  <c r="I302" i="82" s="1"/>
  <c r="Z289" i="66"/>
  <c r="I303" i="82" s="1"/>
  <c r="Z291" i="66"/>
  <c r="I305" i="82" s="1"/>
  <c r="Z292" i="66"/>
  <c r="I306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U30" i="90"/>
  <c r="I30" i="90"/>
  <c r="Q30" i="90"/>
  <c r="N29" i="90"/>
  <c r="V29" i="90"/>
  <c r="M29" i="90"/>
  <c r="U29" i="90"/>
  <c r="I29" i="90"/>
  <c r="Q29" i="90"/>
  <c r="B29" i="90" s="1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G24" i="90" s="1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F21" i="90" s="1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F9" i="90" s="1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 s="1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 s="1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S8" i="90"/>
  <c r="K9" i="90"/>
  <c r="K10" i="90"/>
  <c r="K11" i="90"/>
  <c r="K12" i="90"/>
  <c r="S12" i="90"/>
  <c r="K13" i="90"/>
  <c r="S13" i="90"/>
  <c r="K14" i="90"/>
  <c r="D14" i="90" s="1"/>
  <c r="K15" i="90"/>
  <c r="K17" i="90"/>
  <c r="K21" i="90"/>
  <c r="D118" i="90"/>
  <c r="K23" i="90"/>
  <c r="K26" i="90"/>
  <c r="K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6" i="90"/>
  <c r="R29" i="90"/>
  <c r="J16" i="90"/>
  <c r="R16" i="90"/>
  <c r="J20" i="90"/>
  <c r="R20" i="90"/>
  <c r="J22" i="90"/>
  <c r="R22" i="90"/>
  <c r="J24" i="90"/>
  <c r="R24" i="90"/>
  <c r="J25" i="90"/>
  <c r="C25" i="90" s="1"/>
  <c r="R25" i="90"/>
  <c r="J28" i="90"/>
  <c r="C95" i="90"/>
  <c r="C96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J41" i="90"/>
  <c r="C43" i="90"/>
  <c r="J45" i="90"/>
  <c r="J46" i="90"/>
  <c r="C47" i="90"/>
  <c r="J47" i="90"/>
  <c r="J48" i="90"/>
  <c r="J49" i="90"/>
  <c r="C50" i="90"/>
  <c r="J50" i="90"/>
  <c r="J51" i="90"/>
  <c r="C53" i="90"/>
  <c r="J53" i="90"/>
  <c r="J54" i="90"/>
  <c r="C55" i="90"/>
  <c r="J55" i="90"/>
  <c r="C56" i="90"/>
  <c r="J56" i="90"/>
  <c r="J57" i="90"/>
  <c r="C118" i="90"/>
  <c r="J59" i="90"/>
  <c r="C74" i="90"/>
  <c r="C81" i="90"/>
  <c r="C169" i="90"/>
  <c r="S14" i="90"/>
  <c r="S17" i="90"/>
  <c r="S19" i="90"/>
  <c r="S28" i="90"/>
  <c r="K27" i="90"/>
  <c r="S27" i="90"/>
  <c r="K25" i="90"/>
  <c r="K24" i="90"/>
  <c r="K22" i="90"/>
  <c r="K20" i="90"/>
  <c r="S20" i="90"/>
  <c r="D20" i="90" s="1"/>
  <c r="K18" i="90"/>
  <c r="S18" i="90"/>
  <c r="K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K58" i="90"/>
  <c r="K57" i="90"/>
  <c r="D56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K42" i="90"/>
  <c r="K36" i="90"/>
  <c r="D73" i="90"/>
  <c r="D172" i="90"/>
  <c r="D169" i="90"/>
  <c r="K379" i="17"/>
  <c r="J376" i="17"/>
  <c r="K372" i="17"/>
  <c r="K370" i="17"/>
  <c r="K366" i="17"/>
  <c r="K362" i="17"/>
  <c r="J362" i="17"/>
  <c r="K358" i="17"/>
  <c r="J358" i="17"/>
  <c r="K355" i="17"/>
  <c r="J355" i="17"/>
  <c r="J347" i="17"/>
  <c r="J343" i="17"/>
  <c r="J332" i="17"/>
  <c r="K326" i="17"/>
  <c r="K323" i="17"/>
  <c r="J323" i="17"/>
  <c r="J318" i="17"/>
  <c r="J312" i="17"/>
  <c r="K294" i="17"/>
  <c r="J294" i="17"/>
  <c r="K293" i="17"/>
  <c r="K291" i="17"/>
  <c r="J291" i="17"/>
  <c r="K290" i="17"/>
  <c r="J290" i="17"/>
  <c r="J289" i="17"/>
  <c r="K288" i="17"/>
  <c r="K287" i="17"/>
  <c r="J287" i="17"/>
  <c r="K286" i="17"/>
  <c r="J286" i="17"/>
  <c r="K285" i="17"/>
  <c r="J285" i="17"/>
  <c r="J284" i="17"/>
  <c r="K283" i="17"/>
  <c r="J283" i="17"/>
  <c r="K282" i="17"/>
  <c r="J282" i="17"/>
  <c r="K281" i="17"/>
  <c r="K279" i="17"/>
  <c r="J279" i="17"/>
  <c r="J278" i="17"/>
  <c r="K276" i="17"/>
  <c r="J276" i="17"/>
  <c r="K275" i="17"/>
  <c r="K274" i="17"/>
  <c r="J274" i="17"/>
  <c r="K270" i="17"/>
  <c r="J270" i="17"/>
  <c r="J269" i="17"/>
  <c r="K268" i="17"/>
  <c r="J268" i="17"/>
  <c r="K267" i="17"/>
  <c r="J267" i="17"/>
  <c r="K266" i="17"/>
  <c r="K265" i="17"/>
  <c r="J265" i="17"/>
  <c r="K264" i="17"/>
  <c r="J264" i="17"/>
  <c r="J263" i="17"/>
  <c r="K262" i="17"/>
  <c r="J262" i="17"/>
  <c r="K261" i="17"/>
  <c r="J261" i="17"/>
  <c r="K260" i="17"/>
  <c r="K258" i="17"/>
  <c r="J258" i="17"/>
  <c r="K257" i="17"/>
  <c r="J257" i="17"/>
  <c r="M257" i="17" s="1"/>
  <c r="J256" i="17"/>
  <c r="K255" i="17"/>
  <c r="J255" i="17"/>
  <c r="K254" i="17"/>
  <c r="J254" i="17"/>
  <c r="J252" i="17"/>
  <c r="K251" i="17"/>
  <c r="J251" i="17"/>
  <c r="J250" i="17"/>
  <c r="K244" i="17"/>
  <c r="J244" i="17"/>
  <c r="K243" i="17"/>
  <c r="J243" i="17"/>
  <c r="J241" i="17"/>
  <c r="K240" i="17"/>
  <c r="J240" i="17"/>
  <c r="J239" i="17"/>
  <c r="K238" i="17"/>
  <c r="J238" i="17"/>
  <c r="K237" i="17"/>
  <c r="J237" i="17"/>
  <c r="J235" i="17"/>
  <c r="J234" i="17"/>
  <c r="K233" i="17"/>
  <c r="J233" i="17"/>
  <c r="K232" i="17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J192" i="17"/>
  <c r="K190" i="17"/>
  <c r="J188" i="17"/>
  <c r="J187" i="17"/>
  <c r="K186" i="17"/>
  <c r="J186" i="17"/>
  <c r="M186" i="17" s="1"/>
  <c r="K184" i="17"/>
  <c r="K183" i="17"/>
  <c r="J183" i="17"/>
  <c r="K182" i="17"/>
  <c r="J182" i="17"/>
  <c r="J181" i="17"/>
  <c r="J179" i="17"/>
  <c r="K177" i="17"/>
  <c r="J177" i="17"/>
  <c r="K176" i="17"/>
  <c r="J176" i="17"/>
  <c r="K148" i="17"/>
  <c r="J148" i="17"/>
  <c r="K141" i="17"/>
  <c r="J141" i="17"/>
  <c r="K135" i="17"/>
  <c r="M135" i="17" s="1"/>
  <c r="J135" i="17"/>
  <c r="K129" i="17"/>
  <c r="K127" i="17"/>
  <c r="J127" i="17"/>
  <c r="J118" i="17"/>
  <c r="J117" i="17"/>
  <c r="K115" i="17"/>
  <c r="J115" i="17"/>
  <c r="K114" i="17"/>
  <c r="M114" i="17" s="1"/>
  <c r="J114" i="17"/>
  <c r="K105" i="17"/>
  <c r="J105" i="17"/>
  <c r="K104" i="17"/>
  <c r="J104" i="17"/>
  <c r="J103" i="17"/>
  <c r="J102" i="17"/>
  <c r="J101" i="17"/>
  <c r="K100" i="17"/>
  <c r="J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K80" i="17"/>
  <c r="J77" i="17"/>
  <c r="J76" i="17"/>
  <c r="K75" i="17"/>
  <c r="J75" i="17"/>
  <c r="K74" i="17"/>
  <c r="J68" i="17"/>
  <c r="K55" i="17"/>
  <c r="J55" i="17"/>
  <c r="K52" i="17"/>
  <c r="J52" i="17"/>
  <c r="K50" i="17"/>
  <c r="J48" i="17"/>
  <c r="K46" i="17"/>
  <c r="J46" i="17"/>
  <c r="K43" i="17"/>
  <c r="J43" i="17"/>
  <c r="K42" i="17"/>
  <c r="J42" i="17"/>
  <c r="K41" i="17"/>
  <c r="K39" i="17"/>
  <c r="J39" i="17"/>
  <c r="K38" i="17"/>
  <c r="J38" i="17"/>
  <c r="K35" i="17"/>
  <c r="K11" i="17"/>
  <c r="J11" i="17"/>
  <c r="L379" i="17"/>
  <c r="L377" i="17"/>
  <c r="L376" i="17"/>
  <c r="L373" i="17"/>
  <c r="L370" i="17"/>
  <c r="L366" i="17"/>
  <c r="L365" i="17"/>
  <c r="L362" i="17"/>
  <c r="L358" i="17"/>
  <c r="L356" i="17"/>
  <c r="L347" i="17"/>
  <c r="L344" i="17"/>
  <c r="L332" i="17"/>
  <c r="L326" i="17"/>
  <c r="L323" i="17"/>
  <c r="L318" i="17"/>
  <c r="L294" i="17"/>
  <c r="L292" i="17"/>
  <c r="L291" i="17"/>
  <c r="L290" i="17"/>
  <c r="L289" i="17"/>
  <c r="L287" i="17"/>
  <c r="L286" i="17"/>
  <c r="L285" i="17"/>
  <c r="L284" i="17"/>
  <c r="L283" i="17"/>
  <c r="L282" i="17"/>
  <c r="L280" i="17"/>
  <c r="L279" i="17"/>
  <c r="L278" i="17"/>
  <c r="L277" i="17"/>
  <c r="L276" i="17"/>
  <c r="L274" i="17"/>
  <c r="L270" i="17"/>
  <c r="L269" i="17"/>
  <c r="L268" i="17"/>
  <c r="L267" i="17"/>
  <c r="L265" i="17"/>
  <c r="L264" i="17"/>
  <c r="L263" i="17"/>
  <c r="L262" i="17"/>
  <c r="L261" i="17"/>
  <c r="L259" i="17"/>
  <c r="L258" i="17"/>
  <c r="L257" i="17"/>
  <c r="L255" i="17"/>
  <c r="L254" i="17"/>
  <c r="L253" i="17"/>
  <c r="L252" i="17"/>
  <c r="L251" i="17"/>
  <c r="L250" i="17"/>
  <c r="L243" i="17"/>
  <c r="L242" i="17"/>
  <c r="L240" i="17"/>
  <c r="L238" i="17"/>
  <c r="L237" i="17"/>
  <c r="L236" i="17"/>
  <c r="L235" i="17"/>
  <c r="L234" i="17"/>
  <c r="L233" i="17"/>
  <c r="L230" i="17"/>
  <c r="L228" i="17"/>
  <c r="L227" i="17"/>
  <c r="L226" i="17"/>
  <c r="L224" i="17"/>
  <c r="L194" i="17"/>
  <c r="L192" i="17"/>
  <c r="L189" i="17"/>
  <c r="L187" i="17"/>
  <c r="L186" i="17"/>
  <c r="L183" i="17"/>
  <c r="L182" i="17"/>
  <c r="L181" i="17"/>
  <c r="L179" i="17"/>
  <c r="L176" i="17"/>
  <c r="L175" i="17"/>
  <c r="L148" i="17"/>
  <c r="L141" i="17"/>
  <c r="L127" i="17"/>
  <c r="L125" i="17"/>
  <c r="L118" i="17"/>
  <c r="L117" i="17"/>
  <c r="L115" i="17"/>
  <c r="L105" i="17"/>
  <c r="L104" i="17"/>
  <c r="L102" i="17"/>
  <c r="L100" i="17"/>
  <c r="L97" i="17"/>
  <c r="L96" i="17"/>
  <c r="L95" i="17"/>
  <c r="L93" i="17"/>
  <c r="L91" i="17"/>
  <c r="L85" i="17"/>
  <c r="L77" i="17"/>
  <c r="L76" i="17"/>
  <c r="L55" i="17"/>
  <c r="L52" i="17"/>
  <c r="L48" i="17"/>
  <c r="L47" i="17"/>
  <c r="L46" i="17"/>
  <c r="L43" i="17"/>
  <c r="L42" i="17"/>
  <c r="L41" i="17"/>
  <c r="L38" i="17"/>
  <c r="L35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U293" i="66"/>
  <c r="V292" i="66"/>
  <c r="U292" i="66"/>
  <c r="W291" i="66"/>
  <c r="V289" i="66"/>
  <c r="W289" i="66"/>
  <c r="V288" i="66"/>
  <c r="V286" i="66"/>
  <c r="W286" i="66"/>
  <c r="U282" i="66"/>
  <c r="V281" i="66"/>
  <c r="V280" i="66"/>
  <c r="V278" i="66"/>
  <c r="W278" i="66"/>
  <c r="V277" i="66"/>
  <c r="W275" i="66"/>
  <c r="U270" i="66"/>
  <c r="V268" i="66"/>
  <c r="W268" i="66"/>
  <c r="V266" i="66"/>
  <c r="W266" i="66"/>
  <c r="V264" i="66"/>
  <c r="W264" i="66"/>
  <c r="V263" i="66"/>
  <c r="V262" i="66"/>
  <c r="U262" i="66"/>
  <c r="V261" i="66"/>
  <c r="U261" i="66"/>
  <c r="W261" i="66"/>
  <c r="V260" i="66"/>
  <c r="U259" i="66"/>
  <c r="U258" i="66"/>
  <c r="W258" i="66"/>
  <c r="V257" i="66"/>
  <c r="U257" i="66"/>
  <c r="V254" i="66"/>
  <c r="W254" i="66"/>
  <c r="V253" i="66"/>
  <c r="V252" i="66"/>
  <c r="V251" i="66"/>
  <c r="V244" i="66"/>
  <c r="U244" i="66"/>
  <c r="V243" i="66"/>
  <c r="W243" i="66"/>
  <c r="V242" i="66"/>
  <c r="U242" i="66"/>
  <c r="W241" i="66"/>
  <c r="V239" i="66"/>
  <c r="W239" i="66"/>
  <c r="V238" i="66"/>
  <c r="U238" i="66"/>
  <c r="W237" i="66"/>
  <c r="V235" i="66"/>
  <c r="U235" i="66"/>
  <c r="W235" i="66"/>
  <c r="V234" i="66"/>
  <c r="U233" i="66"/>
  <c r="W233" i="66"/>
  <c r="W232" i="66"/>
  <c r="V231" i="66"/>
  <c r="U231" i="66"/>
  <c r="W231" i="66"/>
  <c r="V229" i="66"/>
  <c r="W229" i="66"/>
  <c r="V228" i="66"/>
  <c r="W228" i="66"/>
  <c r="V227" i="66"/>
  <c r="W227" i="66"/>
  <c r="V226" i="66"/>
  <c r="W226" i="66"/>
  <c r="V221" i="66"/>
  <c r="U221" i="66"/>
  <c r="W221" i="66"/>
  <c r="U220" i="66"/>
  <c r="W220" i="66"/>
  <c r="V219" i="66"/>
  <c r="U219" i="66"/>
  <c r="W219" i="66"/>
  <c r="V218" i="66"/>
  <c r="U218" i="66"/>
  <c r="W216" i="66"/>
  <c r="U215" i="66"/>
  <c r="W215" i="66"/>
  <c r="V213" i="66"/>
  <c r="U213" i="66"/>
  <c r="V211" i="66"/>
  <c r="U211" i="66"/>
  <c r="V209" i="66"/>
  <c r="U209" i="66"/>
  <c r="W209" i="66"/>
  <c r="V208" i="66"/>
  <c r="U208" i="66"/>
  <c r="W208" i="66"/>
  <c r="V206" i="66"/>
  <c r="W206" i="66"/>
  <c r="W205" i="66"/>
  <c r="W204" i="66"/>
  <c r="V203" i="66"/>
  <c r="V197" i="66"/>
  <c r="U197" i="66"/>
  <c r="W197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8" i="66"/>
  <c r="U188" i="66"/>
  <c r="W188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W159" i="66"/>
  <c r="V158" i="66"/>
  <c r="U158" i="66"/>
  <c r="W158" i="66"/>
  <c r="V157" i="66"/>
  <c r="U157" i="66"/>
  <c r="W157" i="66"/>
  <c r="X157" i="66" s="1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4" i="66"/>
  <c r="U144" i="66"/>
  <c r="W144" i="66"/>
  <c r="V142" i="66"/>
  <c r="U142" i="66"/>
  <c r="W142" i="66"/>
  <c r="W140" i="66"/>
  <c r="U139" i="66"/>
  <c r="W139" i="66"/>
  <c r="V137" i="66"/>
  <c r="U137" i="66"/>
  <c r="W137" i="66"/>
  <c r="W136" i="66"/>
  <c r="V135" i="66"/>
  <c r="U135" i="66"/>
  <c r="W135" i="66"/>
  <c r="V134" i="66"/>
  <c r="U134" i="66"/>
  <c r="W134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W124" i="66"/>
  <c r="V123" i="66"/>
  <c r="U123" i="66"/>
  <c r="W123" i="66"/>
  <c r="V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8" i="66"/>
  <c r="U98" i="66"/>
  <c r="W98" i="66"/>
  <c r="V97" i="66"/>
  <c r="U97" i="66"/>
  <c r="W97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7" i="66"/>
  <c r="U87" i="66"/>
  <c r="W87" i="66"/>
  <c r="V86" i="66"/>
  <c r="U86" i="66"/>
  <c r="W86" i="66"/>
  <c r="V85" i="66"/>
  <c r="U85" i="66"/>
  <c r="W85" i="66"/>
  <c r="V84" i="66"/>
  <c r="W84" i="66"/>
  <c r="V83" i="66"/>
  <c r="U83" i="66"/>
  <c r="W83" i="66"/>
  <c r="V78" i="66"/>
  <c r="U78" i="66"/>
  <c r="W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2" i="66"/>
  <c r="AA292" i="66"/>
  <c r="AB291" i="66"/>
  <c r="AA291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4" i="66"/>
  <c r="AA274" i="66"/>
  <c r="AB270" i="66"/>
  <c r="AA270" i="66"/>
  <c r="AB269" i="66"/>
  <c r="AA269" i="66"/>
  <c r="AB268" i="66"/>
  <c r="AA268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1" i="66"/>
  <c r="AA251" i="66"/>
  <c r="AB245" i="66"/>
  <c r="AA245" i="66"/>
  <c r="AB244" i="66"/>
  <c r="AA244" i="66"/>
  <c r="AB243" i="66"/>
  <c r="AA243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6" i="66"/>
  <c r="AA226" i="66"/>
  <c r="AB222" i="66"/>
  <c r="AA222" i="66"/>
  <c r="AB221" i="66"/>
  <c r="AA221" i="66"/>
  <c r="AB220" i="66"/>
  <c r="AA220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3" i="66"/>
  <c r="AA203" i="66"/>
  <c r="AB197" i="66"/>
  <c r="AA197" i="66"/>
  <c r="AB196" i="66"/>
  <c r="AA196" i="66"/>
  <c r="AB195" i="66"/>
  <c r="AA195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8" i="66"/>
  <c r="AA178" i="66"/>
  <c r="AB174" i="66"/>
  <c r="AA174" i="66"/>
  <c r="AB173" i="66"/>
  <c r="AA173" i="66"/>
  <c r="AB172" i="66"/>
  <c r="AA172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5" i="66"/>
  <c r="AA155" i="66"/>
  <c r="AB149" i="66"/>
  <c r="AA149" i="66"/>
  <c r="AB148" i="66"/>
  <c r="AA148" i="66"/>
  <c r="AB147" i="66"/>
  <c r="AA147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0" i="66"/>
  <c r="AA130" i="66"/>
  <c r="AB125" i="66"/>
  <c r="AA125" i="66"/>
  <c r="AB122" i="66"/>
  <c r="AA122" i="66"/>
  <c r="AB120" i="66"/>
  <c r="AA120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7" i="66"/>
  <c r="AA107" i="66"/>
  <c r="AB30" i="66"/>
  <c r="AA30" i="66"/>
  <c r="AB29" i="66"/>
  <c r="AA28" i="66"/>
  <c r="AB27" i="66"/>
  <c r="AA27" i="66"/>
  <c r="AB23" i="66"/>
  <c r="AA23" i="66"/>
  <c r="AB21" i="66"/>
  <c r="AB18" i="66"/>
  <c r="AA18" i="66"/>
  <c r="AB16" i="66"/>
  <c r="AA16" i="66"/>
  <c r="AB15" i="66"/>
  <c r="AA15" i="66"/>
  <c r="AB14" i="66"/>
  <c r="AA14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E95" i="123"/>
  <c r="D95" i="123"/>
  <c r="C95" i="123"/>
  <c r="J94" i="123"/>
  <c r="I94" i="123"/>
  <c r="H94" i="123"/>
  <c r="G94" i="123"/>
  <c r="E94" i="123"/>
  <c r="D94" i="123"/>
  <c r="J93" i="123"/>
  <c r="I93" i="123"/>
  <c r="H93" i="123"/>
  <c r="G93" i="123"/>
  <c r="E93" i="123"/>
  <c r="D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J79" i="123"/>
  <c r="I79" i="123"/>
  <c r="H79" i="123"/>
  <c r="G79" i="123"/>
  <c r="E79" i="123"/>
  <c r="D79" i="123"/>
  <c r="J78" i="123"/>
  <c r="I78" i="123"/>
  <c r="H78" i="123"/>
  <c r="G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F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C512" i="97"/>
  <c r="G512" i="97"/>
  <c r="H512" i="97"/>
  <c r="H517" i="98" s="1"/>
  <c r="C511" i="97"/>
  <c r="G511" i="97"/>
  <c r="H511" i="97"/>
  <c r="C510" i="97"/>
  <c r="C515" i="98" s="1"/>
  <c r="G510" i="97"/>
  <c r="G515" i="98" s="1"/>
  <c r="H510" i="97"/>
  <c r="H515" i="98" s="1"/>
  <c r="C509" i="97"/>
  <c r="G509" i="97"/>
  <c r="G514" i="98" s="1"/>
  <c r="H509" i="97"/>
  <c r="C508" i="97"/>
  <c r="F507" i="97"/>
  <c r="H507" i="97"/>
  <c r="C506" i="97"/>
  <c r="H506" i="97"/>
  <c r="C505" i="97"/>
  <c r="H505" i="97"/>
  <c r="C504" i="97"/>
  <c r="C509" i="98" s="1"/>
  <c r="H503" i="97"/>
  <c r="C502" i="97"/>
  <c r="G502" i="97"/>
  <c r="G507" i="98" s="1"/>
  <c r="H502" i="97"/>
  <c r="C501" i="97"/>
  <c r="C506" i="98" s="1"/>
  <c r="C500" i="97"/>
  <c r="C505" i="98" s="1"/>
  <c r="G500" i="97"/>
  <c r="H500" i="97"/>
  <c r="H505" i="98" s="1"/>
  <c r="F499" i="97"/>
  <c r="C498" i="97"/>
  <c r="F498" i="97"/>
  <c r="G498" i="97"/>
  <c r="G503" i="98" s="1"/>
  <c r="C496" i="97"/>
  <c r="C501" i="98" s="1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F493" i="98" s="1"/>
  <c r="G488" i="97"/>
  <c r="G493" i="98" s="1"/>
  <c r="F487" i="97"/>
  <c r="F492" i="98" s="1"/>
  <c r="F485" i="97"/>
  <c r="E484" i="97"/>
  <c r="F483" i="97"/>
  <c r="F481" i="97"/>
  <c r="F486" i="98" s="1"/>
  <c r="G481" i="97"/>
  <c r="G480" i="97"/>
  <c r="G485" i="98" s="1"/>
  <c r="F479" i="97"/>
  <c r="G479" i="97"/>
  <c r="G478" i="97"/>
  <c r="G483" i="98" s="1"/>
  <c r="H478" i="97"/>
  <c r="G477" i="97"/>
  <c r="E476" i="97"/>
  <c r="G476" i="97"/>
  <c r="C475" i="97"/>
  <c r="C480" i="98" s="1"/>
  <c r="F475" i="97"/>
  <c r="G475" i="97"/>
  <c r="C468" i="97"/>
  <c r="G468" i="97"/>
  <c r="G473" i="98" s="1"/>
  <c r="H468" i="97"/>
  <c r="H473" i="98" s="1"/>
  <c r="F467" i="97"/>
  <c r="F466" i="97"/>
  <c r="H466" i="97"/>
  <c r="C465" i="97"/>
  <c r="F465" i="97"/>
  <c r="F470" i="98" s="1"/>
  <c r="F464" i="97"/>
  <c r="H464" i="97"/>
  <c r="D463" i="97"/>
  <c r="D462" i="97"/>
  <c r="D467" i="98" s="1"/>
  <c r="F462" i="97"/>
  <c r="H462" i="97"/>
  <c r="H467" i="98" s="1"/>
  <c r="D461" i="97"/>
  <c r="D466" i="98" s="1"/>
  <c r="F461" i="97"/>
  <c r="D460" i="97"/>
  <c r="D459" i="97"/>
  <c r="E459" i="97"/>
  <c r="F459" i="97"/>
  <c r="D458" i="97"/>
  <c r="F458" i="97"/>
  <c r="D457" i="97"/>
  <c r="D462" i="98" s="1"/>
  <c r="E457" i="97"/>
  <c r="F457" i="97"/>
  <c r="F462" i="98" s="1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E452" i="97"/>
  <c r="F452" i="97"/>
  <c r="F457" i="98" s="1"/>
  <c r="D451" i="97"/>
  <c r="E451" i="97"/>
  <c r="F451" i="97"/>
  <c r="F447" i="97"/>
  <c r="G447" i="97"/>
  <c r="D446" i="97"/>
  <c r="E446" i="97"/>
  <c r="H446" i="97"/>
  <c r="H451" i="98" s="1"/>
  <c r="C445" i="97"/>
  <c r="C450" i="98" s="1"/>
  <c r="G445" i="97"/>
  <c r="G450" i="98" s="1"/>
  <c r="E444" i="97"/>
  <c r="H444" i="97"/>
  <c r="H449" i="98" s="1"/>
  <c r="C443" i="97"/>
  <c r="E443" i="97"/>
  <c r="H443" i="97"/>
  <c r="H448" i="98" s="1"/>
  <c r="C442" i="97"/>
  <c r="C447" i="98" s="1"/>
  <c r="H442" i="97"/>
  <c r="C441" i="97"/>
  <c r="C446" i="98" s="1"/>
  <c r="C439" i="97"/>
  <c r="H439" i="97"/>
  <c r="C438" i="97"/>
  <c r="C437" i="97"/>
  <c r="E437" i="97"/>
  <c r="E442" i="98" s="1"/>
  <c r="G437" i="97"/>
  <c r="G442" i="98" s="1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C438" i="98" s="1"/>
  <c r="F433" i="97"/>
  <c r="C432" i="97"/>
  <c r="C437" i="98" s="1"/>
  <c r="G432" i="97"/>
  <c r="H432" i="97"/>
  <c r="C431" i="97"/>
  <c r="C436" i="98" s="1"/>
  <c r="E431" i="97"/>
  <c r="E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D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C416" i="98" s="1"/>
  <c r="F411" i="97"/>
  <c r="G411" i="97"/>
  <c r="H411" i="97"/>
  <c r="C410" i="97"/>
  <c r="G410" i="97"/>
  <c r="H410" i="97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G404" i="98" s="1"/>
  <c r="C398" i="97"/>
  <c r="C403" i="98" s="1"/>
  <c r="G398" i="97"/>
  <c r="G403" i="98" s="1"/>
  <c r="E396" i="97"/>
  <c r="E401" i="98" s="1"/>
  <c r="C392" i="97"/>
  <c r="C391" i="97"/>
  <c r="D390" i="97"/>
  <c r="D395" i="98" s="1"/>
  <c r="G390" i="97"/>
  <c r="G395" i="98" s="1"/>
  <c r="E389" i="97"/>
  <c r="E394" i="98" s="1"/>
  <c r="D388" i="97"/>
  <c r="H388" i="97"/>
  <c r="E387" i="97"/>
  <c r="C385" i="97"/>
  <c r="E385" i="97"/>
  <c r="C378" i="97"/>
  <c r="C383" i="98" s="1"/>
  <c r="D378" i="97"/>
  <c r="G378" i="97"/>
  <c r="G383" i="98" s="1"/>
  <c r="H378" i="97"/>
  <c r="H383" i="98" s="1"/>
  <c r="F377" i="97"/>
  <c r="C376" i="97"/>
  <c r="F376" i="97"/>
  <c r="H376" i="97"/>
  <c r="H381" i="98" s="1"/>
  <c r="F375" i="97"/>
  <c r="F380" i="98" s="1"/>
  <c r="F374" i="97"/>
  <c r="F373" i="97"/>
  <c r="F372" i="97"/>
  <c r="H372" i="97"/>
  <c r="E371" i="97"/>
  <c r="F371" i="97"/>
  <c r="E370" i="97"/>
  <c r="H370" i="97"/>
  <c r="H375" i="98" s="1"/>
  <c r="E369" i="97"/>
  <c r="F369" i="97"/>
  <c r="F374" i="98" s="1"/>
  <c r="F368" i="97"/>
  <c r="H368" i="97"/>
  <c r="H373" i="98" s="1"/>
  <c r="E367" i="97"/>
  <c r="F367" i="97"/>
  <c r="F365" i="97"/>
  <c r="H365" i="97"/>
  <c r="C364" i="97"/>
  <c r="C369" i="98" s="1"/>
  <c r="G364" i="97"/>
  <c r="H364" i="97"/>
  <c r="H363" i="97"/>
  <c r="H368" i="98" s="1"/>
  <c r="F362" i="97"/>
  <c r="H362" i="97"/>
  <c r="F361" i="97"/>
  <c r="G361" i="97"/>
  <c r="F357" i="97"/>
  <c r="F362" i="98" s="1"/>
  <c r="G357" i="97"/>
  <c r="G362" i="98" s="1"/>
  <c r="D356" i="97"/>
  <c r="E356" i="97"/>
  <c r="E361" i="98" s="1"/>
  <c r="H356" i="97"/>
  <c r="G355" i="97"/>
  <c r="G360" i="98" s="1"/>
  <c r="D354" i="97"/>
  <c r="E354" i="97"/>
  <c r="E359" i="98" s="1"/>
  <c r="H354" i="97"/>
  <c r="C353" i="97"/>
  <c r="H353" i="97"/>
  <c r="H358" i="98" s="1"/>
  <c r="C352" i="97"/>
  <c r="E352" i="97"/>
  <c r="H352" i="97"/>
  <c r="H357" i="98" s="1"/>
  <c r="E351" i="97"/>
  <c r="H350" i="97"/>
  <c r="H355" i="98" s="1"/>
  <c r="C349" i="97"/>
  <c r="C354" i="98" s="1"/>
  <c r="E349" i="97"/>
  <c r="H349" i="97"/>
  <c r="C348" i="97"/>
  <c r="H348" i="97"/>
  <c r="C347" i="97"/>
  <c r="C352" i="98" s="1"/>
  <c r="G347" i="97"/>
  <c r="E346" i="97"/>
  <c r="H346" i="97"/>
  <c r="C345" i="97"/>
  <c r="C350" i="98" s="1"/>
  <c r="G345" i="97"/>
  <c r="G350" i="98" s="1"/>
  <c r="C344" i="97"/>
  <c r="G344" i="97"/>
  <c r="G349" i="98" s="1"/>
  <c r="H344" i="97"/>
  <c r="F343" i="97"/>
  <c r="F348" i="98" s="1"/>
  <c r="G343" i="97"/>
  <c r="G348" i="98" s="1"/>
  <c r="C342" i="97"/>
  <c r="C347" i="98" s="1"/>
  <c r="G342" i="97"/>
  <c r="G347" i="98" s="1"/>
  <c r="C341" i="97"/>
  <c r="E340" i="97"/>
  <c r="H340" i="97"/>
  <c r="C332" i="97"/>
  <c r="G332" i="97"/>
  <c r="G329" i="98" s="1"/>
  <c r="C331" i="97"/>
  <c r="F331" i="97"/>
  <c r="F328" i="98" s="1"/>
  <c r="G331" i="97"/>
  <c r="E329" i="97"/>
  <c r="F329" i="97"/>
  <c r="G329" i="97"/>
  <c r="G326" i="98" s="1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C321" i="97"/>
  <c r="G321" i="97"/>
  <c r="H321" i="97"/>
  <c r="C320" i="97"/>
  <c r="C317" i="98" s="1"/>
  <c r="G320" i="97"/>
  <c r="H320" i="97"/>
  <c r="H317" i="98" s="1"/>
  <c r="C319" i="97"/>
  <c r="G319" i="97"/>
  <c r="F318" i="97"/>
  <c r="F315" i="98" s="1"/>
  <c r="G318" i="97"/>
  <c r="H318" i="97"/>
  <c r="C317" i="97"/>
  <c r="C314" i="98" s="1"/>
  <c r="C316" i="97"/>
  <c r="F316" i="97"/>
  <c r="G316" i="97"/>
  <c r="C315" i="97"/>
  <c r="G315" i="97"/>
  <c r="H309" i="97"/>
  <c r="H308" i="98" s="1"/>
  <c r="G308" i="97"/>
  <c r="G307" i="98" s="1"/>
  <c r="C307" i="97"/>
  <c r="G307" i="97"/>
  <c r="G306" i="97"/>
  <c r="G305" i="97"/>
  <c r="C303" i="97"/>
  <c r="C302" i="98" s="1"/>
  <c r="C302" i="97"/>
  <c r="C301" i="98" s="1"/>
  <c r="C301" i="97"/>
  <c r="C300" i="98" s="1"/>
  <c r="H300" i="97"/>
  <c r="C298" i="97"/>
  <c r="C297" i="98" s="1"/>
  <c r="H298" i="97"/>
  <c r="H297" i="98" s="1"/>
  <c r="C296" i="97"/>
  <c r="C295" i="98" s="1"/>
  <c r="E296" i="97"/>
  <c r="C293" i="97"/>
  <c r="C288" i="97"/>
  <c r="C287" i="98" s="1"/>
  <c r="F288" i="97"/>
  <c r="F287" i="98" s="1"/>
  <c r="G288" i="97"/>
  <c r="D287" i="97"/>
  <c r="D286" i="98" s="1"/>
  <c r="H287" i="97"/>
  <c r="H286" i="98" s="1"/>
  <c r="C286" i="97"/>
  <c r="G286" i="97"/>
  <c r="G285" i="98" s="1"/>
  <c r="G285" i="97"/>
  <c r="G284" i="98" s="1"/>
  <c r="H285" i="97"/>
  <c r="H284" i="98" s="1"/>
  <c r="C284" i="97"/>
  <c r="C283" i="98" s="1"/>
  <c r="C283" i="97"/>
  <c r="C282" i="98" s="1"/>
  <c r="F283" i="97"/>
  <c r="C282" i="97"/>
  <c r="F282" i="97"/>
  <c r="F281" i="98" s="1"/>
  <c r="C281" i="97"/>
  <c r="C280" i="98" s="1"/>
  <c r="F281" i="97"/>
  <c r="C280" i="97"/>
  <c r="C279" i="98" s="1"/>
  <c r="C279" i="97"/>
  <c r="F279" i="97"/>
  <c r="F278" i="98" s="1"/>
  <c r="C278" i="97"/>
  <c r="F278" i="97"/>
  <c r="E277" i="97"/>
  <c r="F277" i="97"/>
  <c r="F276" i="98" s="1"/>
  <c r="C276" i="97"/>
  <c r="C275" i="98" s="1"/>
  <c r="G276" i="97"/>
  <c r="G275" i="98" s="1"/>
  <c r="C275" i="97"/>
  <c r="G274" i="97"/>
  <c r="C272" i="97"/>
  <c r="C271" i="98" s="1"/>
  <c r="F272" i="97"/>
  <c r="C271" i="97"/>
  <c r="C270" i="98" s="1"/>
  <c r="F271" i="97"/>
  <c r="F270" i="98" s="1"/>
  <c r="C264" i="97"/>
  <c r="G264" i="97"/>
  <c r="G263" i="98" s="1"/>
  <c r="C263" i="97"/>
  <c r="C262" i="98" s="1"/>
  <c r="F263" i="97"/>
  <c r="F262" i="98" s="1"/>
  <c r="G263" i="97"/>
  <c r="F262" i="97"/>
  <c r="H262" i="97"/>
  <c r="H261" i="98" s="1"/>
  <c r="C261" i="97"/>
  <c r="F261" i="97"/>
  <c r="H261" i="97"/>
  <c r="C260" i="97"/>
  <c r="C259" i="98" s="1"/>
  <c r="G260" i="97"/>
  <c r="G259" i="98" s="1"/>
  <c r="C259" i="97"/>
  <c r="C258" i="98" s="1"/>
  <c r="C258" i="97"/>
  <c r="C257" i="98" s="1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G247" i="98" s="1"/>
  <c r="G247" i="97"/>
  <c r="G233" i="97"/>
  <c r="G232" i="98" s="1"/>
  <c r="G231" i="97"/>
  <c r="G230" i="98" s="1"/>
  <c r="F230" i="97"/>
  <c r="F229" i="98" s="1"/>
  <c r="D227" i="97"/>
  <c r="F225" i="97"/>
  <c r="E224" i="97"/>
  <c r="E223" i="97"/>
  <c r="E222" i="98" s="1"/>
  <c r="F212" i="97"/>
  <c r="C208" i="97"/>
  <c r="D205" i="97"/>
  <c r="H205" i="97"/>
  <c r="C204" i="97"/>
  <c r="C203" i="98" s="1"/>
  <c r="D204" i="97"/>
  <c r="C202" i="97"/>
  <c r="C201" i="98" s="1"/>
  <c r="D202" i="97"/>
  <c r="G199" i="97"/>
  <c r="C198" i="97"/>
  <c r="C197" i="98" s="1"/>
  <c r="H197" i="97"/>
  <c r="F187" i="97"/>
  <c r="F186" i="98" s="1"/>
  <c r="G186" i="97"/>
  <c r="G185" i="98" s="1"/>
  <c r="E184" i="97"/>
  <c r="E183" i="98" s="1"/>
  <c r="E183" i="97"/>
  <c r="E182" i="97"/>
  <c r="C180" i="97"/>
  <c r="E179" i="97"/>
  <c r="G178" i="97"/>
  <c r="G172" i="97"/>
  <c r="G171" i="98" s="1"/>
  <c r="G166" i="97"/>
  <c r="H166" i="97"/>
  <c r="G164" i="97"/>
  <c r="H163" i="97"/>
  <c r="H162" i="98" s="1"/>
  <c r="H162" i="97"/>
  <c r="H161" i="98" s="1"/>
  <c r="H161" i="97"/>
  <c r="H160" i="98" s="1"/>
  <c r="F160" i="97"/>
  <c r="H159" i="97"/>
  <c r="H157" i="97"/>
  <c r="H156" i="98" s="1"/>
  <c r="H156" i="97"/>
  <c r="H152" i="97"/>
  <c r="H151" i="98" s="1"/>
  <c r="G140" i="97"/>
  <c r="G139" i="98" s="1"/>
  <c r="E139" i="97"/>
  <c r="G138" i="97"/>
  <c r="H136" i="97"/>
  <c r="H135" i="97"/>
  <c r="H134" i="98" s="1"/>
  <c r="C133" i="97"/>
  <c r="H133" i="97"/>
  <c r="C131" i="97"/>
  <c r="C130" i="98" s="1"/>
  <c r="C130" i="97"/>
  <c r="C120" i="97"/>
  <c r="F120" i="97"/>
  <c r="H118" i="97"/>
  <c r="C116" i="97"/>
  <c r="H115" i="97"/>
  <c r="H114" i="98" s="1"/>
  <c r="C113" i="97"/>
  <c r="C112" i="98" s="1"/>
  <c r="H111" i="97"/>
  <c r="H110" i="98" s="1"/>
  <c r="C108" i="97"/>
  <c r="C107" i="97"/>
  <c r="C106" i="98" s="1"/>
  <c r="C93" i="97"/>
  <c r="C92" i="98" s="1"/>
  <c r="C92" i="97"/>
  <c r="H92" i="97"/>
  <c r="H91" i="98" s="1"/>
  <c r="C91" i="97"/>
  <c r="C90" i="98" s="1"/>
  <c r="C87" i="97"/>
  <c r="H86" i="97"/>
  <c r="C77" i="97"/>
  <c r="F71" i="97"/>
  <c r="F70" i="98" s="1"/>
  <c r="D70" i="97"/>
  <c r="F62" i="97"/>
  <c r="G48" i="97"/>
  <c r="C47" i="97"/>
  <c r="C46" i="98" s="1"/>
  <c r="E45" i="97"/>
  <c r="C41" i="97"/>
  <c r="C40" i="98" s="1"/>
  <c r="E41" i="97"/>
  <c r="E40" i="98" s="1"/>
  <c r="C38" i="97"/>
  <c r="H38" i="97"/>
  <c r="D36" i="97"/>
  <c r="C33" i="97"/>
  <c r="C32" i="98" s="1"/>
  <c r="F26" i="97"/>
  <c r="H24" i="97"/>
  <c r="H23" i="98" s="1"/>
  <c r="H23" i="97"/>
  <c r="F17" i="97"/>
  <c r="F15" i="97"/>
  <c r="G15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I344" i="98" s="1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E469" i="98"/>
  <c r="I519" i="98"/>
  <c r="I498" i="98"/>
  <c r="I478" i="98"/>
  <c r="I477" i="98"/>
  <c r="I476" i="98"/>
  <c r="I453" i="98"/>
  <c r="I432" i="98"/>
  <c r="I431" i="98"/>
  <c r="I409" i="98"/>
  <c r="I408" i="98"/>
  <c r="I387" i="98"/>
  <c r="I386" i="98"/>
  <c r="I363" i="98"/>
  <c r="I342" i="98"/>
  <c r="I341" i="98"/>
  <c r="I340" i="98"/>
  <c r="I339" i="98"/>
  <c r="I309" i="98"/>
  <c r="I288" i="98"/>
  <c r="I268" i="98"/>
  <c r="I267" i="98"/>
  <c r="I243" i="98"/>
  <c r="I242" i="98"/>
  <c r="I213" i="98"/>
  <c r="I192" i="98"/>
  <c r="I167" i="98"/>
  <c r="I146" i="98"/>
  <c r="I145" i="98"/>
  <c r="I121" i="98"/>
  <c r="I100" i="98"/>
  <c r="I99" i="98"/>
  <c r="I73" i="98"/>
  <c r="I52" i="98"/>
  <c r="I28" i="98"/>
  <c r="I7" i="98"/>
  <c r="I6" i="98"/>
  <c r="E340" i="98"/>
  <c r="B213" i="98"/>
  <c r="B192" i="98"/>
  <c r="H117" i="98"/>
  <c r="F44" i="98"/>
  <c r="F45" i="98"/>
  <c r="F38" i="98"/>
  <c r="F89" i="98"/>
  <c r="F90" i="98"/>
  <c r="F83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C517" i="98"/>
  <c r="F496" i="98"/>
  <c r="C496" i="98"/>
  <c r="H516" i="98"/>
  <c r="E516" i="98"/>
  <c r="D516" i="98"/>
  <c r="F495" i="98"/>
  <c r="E515" i="98"/>
  <c r="D515" i="98"/>
  <c r="H514" i="98"/>
  <c r="E514" i="98"/>
  <c r="D514" i="98"/>
  <c r="C514" i="98"/>
  <c r="G513" i="98"/>
  <c r="C513" i="98"/>
  <c r="G492" i="98"/>
  <c r="H51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F488" i="98"/>
  <c r="H508" i="98"/>
  <c r="H507" i="98"/>
  <c r="C507" i="98"/>
  <c r="F484" i="98"/>
  <c r="F504" i="98"/>
  <c r="H483" i="98"/>
  <c r="F503" i="98"/>
  <c r="C503" i="98"/>
  <c r="H501" i="98"/>
  <c r="F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C473" i="98"/>
  <c r="G452" i="98"/>
  <c r="F452" i="98"/>
  <c r="F472" i="98"/>
  <c r="H471" i="98"/>
  <c r="F471" i="98"/>
  <c r="C470" i="98"/>
  <c r="H469" i="98"/>
  <c r="F469" i="98"/>
  <c r="C448" i="98"/>
  <c r="G468" i="98"/>
  <c r="H447" i="98"/>
  <c r="G447" i="98"/>
  <c r="G467" i="98"/>
  <c r="F467" i="98"/>
  <c r="G446" i="98"/>
  <c r="G466" i="98"/>
  <c r="F466" i="98"/>
  <c r="G445" i="98"/>
  <c r="G465" i="98"/>
  <c r="F465" i="98"/>
  <c r="H444" i="98"/>
  <c r="G444" i="98"/>
  <c r="F444" i="98"/>
  <c r="C444" i="98"/>
  <c r="G464" i="98"/>
  <c r="F464" i="98"/>
  <c r="G443" i="98"/>
  <c r="C443" i="98"/>
  <c r="F463" i="98"/>
  <c r="C442" i="98"/>
  <c r="H461" i="98"/>
  <c r="C440" i="98"/>
  <c r="H460" i="98"/>
  <c r="G439" i="98"/>
  <c r="C439" i="98"/>
  <c r="C459" i="98"/>
  <c r="F438" i="98"/>
  <c r="H437" i="98"/>
  <c r="G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H424" i="98"/>
  <c r="G424" i="98"/>
  <c r="C424" i="98"/>
  <c r="H423" i="98"/>
  <c r="G423" i="98"/>
  <c r="G402" i="98"/>
  <c r="H422" i="98"/>
  <c r="G422" i="98"/>
  <c r="G401" i="98"/>
  <c r="H421" i="98"/>
  <c r="G421" i="98"/>
  <c r="C421" i="98"/>
  <c r="G400" i="98"/>
  <c r="G420" i="98"/>
  <c r="F420" i="98"/>
  <c r="C420" i="98"/>
  <c r="G399" i="98"/>
  <c r="F399" i="98"/>
  <c r="G419" i="98"/>
  <c r="C419" i="98"/>
  <c r="G398" i="98"/>
  <c r="C397" i="98"/>
  <c r="H417" i="98"/>
  <c r="G417" i="98"/>
  <c r="C396" i="98"/>
  <c r="H416" i="98"/>
  <c r="G416" i="98"/>
  <c r="F416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F382" i="98"/>
  <c r="H361" i="98"/>
  <c r="F381" i="98"/>
  <c r="C381" i="98"/>
  <c r="H359" i="98"/>
  <c r="F379" i="98"/>
  <c r="C358" i="98"/>
  <c r="G378" i="98"/>
  <c r="F378" i="98"/>
  <c r="G357" i="98"/>
  <c r="C357" i="98"/>
  <c r="H377" i="98"/>
  <c r="G377" i="98"/>
  <c r="F377" i="98"/>
  <c r="G356" i="98"/>
  <c r="G376" i="98"/>
  <c r="F376" i="98"/>
  <c r="G355" i="98"/>
  <c r="G375" i="98"/>
  <c r="F375" i="98"/>
  <c r="H354" i="98"/>
  <c r="G354" i="98"/>
  <c r="F354" i="98"/>
  <c r="G374" i="98"/>
  <c r="H353" i="98"/>
  <c r="G353" i="98"/>
  <c r="C353" i="98"/>
  <c r="F373" i="98"/>
  <c r="G352" i="98"/>
  <c r="F372" i="98"/>
  <c r="H351" i="98"/>
  <c r="H370" i="98"/>
  <c r="F370" i="98"/>
  <c r="H349" i="98"/>
  <c r="C349" i="98"/>
  <c r="H369" i="98"/>
  <c r="G369" i="98"/>
  <c r="H367" i="98"/>
  <c r="F367" i="98"/>
  <c r="C34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F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318" i="98"/>
  <c r="G318" i="98"/>
  <c r="C318" i="98"/>
  <c r="G317" i="98"/>
  <c r="G316" i="98"/>
  <c r="C316" i="98"/>
  <c r="H315" i="98"/>
  <c r="G315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C263" i="98"/>
  <c r="G262" i="98"/>
  <c r="C285" i="98"/>
  <c r="F261" i="98"/>
  <c r="H260" i="98"/>
  <c r="F260" i="98"/>
  <c r="C260" i="98"/>
  <c r="G282" i="98"/>
  <c r="F282" i="98"/>
  <c r="G258" i="98"/>
  <c r="G281" i="98"/>
  <c r="C281" i="98"/>
  <c r="H257" i="98"/>
  <c r="G257" i="98"/>
  <c r="G280" i="98"/>
  <c r="F280" i="98"/>
  <c r="G256" i="98"/>
  <c r="C256" i="98"/>
  <c r="G279" i="98"/>
  <c r="F279" i="98"/>
  <c r="G255" i="98"/>
  <c r="F255" i="98"/>
  <c r="G278" i="98"/>
  <c r="C278" i="98"/>
  <c r="G254" i="98"/>
  <c r="C254" i="98"/>
  <c r="F277" i="98"/>
  <c r="C277" i="98"/>
  <c r="C251" i="98"/>
  <c r="C274" i="98"/>
  <c r="C250" i="98"/>
  <c r="G273" i="98"/>
  <c r="G249" i="98"/>
  <c r="F249" i="98"/>
  <c r="F271" i="98"/>
  <c r="G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E230" i="98"/>
  <c r="D230" i="98"/>
  <c r="E229" i="98"/>
  <c r="D229" i="98"/>
  <c r="G228" i="98"/>
  <c r="G207" i="98"/>
  <c r="C207" i="98"/>
  <c r="G227" i="98"/>
  <c r="G206" i="98"/>
  <c r="G226" i="98"/>
  <c r="G205" i="98"/>
  <c r="G225" i="98"/>
  <c r="F225" i="98"/>
  <c r="H204" i="98"/>
  <c r="G204" i="98"/>
  <c r="F204" i="98"/>
  <c r="G224" i="98"/>
  <c r="F224" i="98"/>
  <c r="G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G163" i="98"/>
  <c r="G182" i="98"/>
  <c r="G161" i="98"/>
  <c r="G181" i="98"/>
  <c r="G160" i="98"/>
  <c r="G180" i="98"/>
  <c r="G159" i="98"/>
  <c r="F159" i="98"/>
  <c r="G179" i="98"/>
  <c r="F179" i="98"/>
  <c r="C179" i="98"/>
  <c r="H158" i="98"/>
  <c r="G158" i="98"/>
  <c r="F158" i="98"/>
  <c r="G178" i="98"/>
  <c r="G157" i="98"/>
  <c r="G177" i="98"/>
  <c r="H155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F119" i="98"/>
  <c r="C119" i="98"/>
  <c r="G137" i="98"/>
  <c r="G136" i="98"/>
  <c r="G115" i="98"/>
  <c r="C115" i="98"/>
  <c r="H135" i="98"/>
  <c r="G135" i="98"/>
  <c r="G114" i="98"/>
  <c r="G134" i="98"/>
  <c r="G113" i="98"/>
  <c r="G133" i="98"/>
  <c r="F133" i="98"/>
  <c r="G112" i="98"/>
  <c r="F112" i="98"/>
  <c r="H132" i="98"/>
  <c r="G132" i="98"/>
  <c r="C132" i="98"/>
  <c r="G111" i="98"/>
  <c r="C129" i="98"/>
  <c r="C107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F91" i="98"/>
  <c r="C91" i="98"/>
  <c r="G88" i="98"/>
  <c r="F88" i="98"/>
  <c r="G67" i="98"/>
  <c r="G87" i="98"/>
  <c r="F87" i="98"/>
  <c r="G66" i="98"/>
  <c r="G86" i="98"/>
  <c r="F86" i="98"/>
  <c r="C86" i="98"/>
  <c r="G65" i="98"/>
  <c r="H85" i="98"/>
  <c r="G85" i="98"/>
  <c r="F85" i="98"/>
  <c r="G64" i="98"/>
  <c r="F64" i="98"/>
  <c r="G84" i="98"/>
  <c r="F84" i="98"/>
  <c r="G63" i="98"/>
  <c r="F82" i="98"/>
  <c r="F61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G47" i="98"/>
  <c r="F47" i="98"/>
  <c r="F46" i="98"/>
  <c r="F25" i="98"/>
  <c r="G43" i="98"/>
  <c r="F43" i="98"/>
  <c r="H22" i="98"/>
  <c r="G22" i="98"/>
  <c r="G42" i="98"/>
  <c r="F42" i="98"/>
  <c r="G21" i="98"/>
  <c r="G41" i="98"/>
  <c r="F41" i="98"/>
  <c r="G20" i="98"/>
  <c r="G40" i="98"/>
  <c r="F40" i="98"/>
  <c r="G19" i="98"/>
  <c r="F19" i="98"/>
  <c r="G39" i="98"/>
  <c r="F39" i="98"/>
  <c r="G18" i="98"/>
  <c r="H37" i="98"/>
  <c r="F37" i="98"/>
  <c r="C37" i="98"/>
  <c r="F16" i="98"/>
  <c r="F36" i="98"/>
  <c r="F35" i="98"/>
  <c r="G14" i="98"/>
  <c r="F14" i="98"/>
  <c r="F34" i="98"/>
  <c r="F33" i="98"/>
  <c r="F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486" i="98"/>
  <c r="G484" i="98"/>
  <c r="G482" i="98"/>
  <c r="G481" i="98"/>
  <c r="G480" i="98"/>
  <c r="G505" i="98"/>
  <c r="D497" i="98"/>
  <c r="D496" i="98"/>
  <c r="D495" i="98"/>
  <c r="D494" i="98"/>
  <c r="D493" i="98"/>
  <c r="E456" i="98"/>
  <c r="E462" i="98"/>
  <c r="E457" i="98"/>
  <c r="E449" i="98"/>
  <c r="E448" i="98"/>
  <c r="E464" i="98"/>
  <c r="E326" i="98"/>
  <c r="E182" i="98"/>
  <c r="E181" i="98"/>
  <c r="E178" i="98"/>
  <c r="E138" i="98"/>
  <c r="E497" i="98"/>
  <c r="E496" i="98"/>
  <c r="E495" i="98"/>
  <c r="E494" i="98"/>
  <c r="E493" i="98"/>
  <c r="E489" i="98"/>
  <c r="E481" i="98"/>
  <c r="D383" i="98"/>
  <c r="D69" i="98"/>
  <c r="D201" i="98"/>
  <c r="D203" i="98"/>
  <c r="D204" i="98"/>
  <c r="D456" i="98"/>
  <c r="D457" i="98"/>
  <c r="D460" i="98"/>
  <c r="D463" i="98"/>
  <c r="D464" i="98"/>
  <c r="D465" i="98"/>
  <c r="D468" i="98"/>
  <c r="D439" i="98"/>
  <c r="D35" i="98"/>
  <c r="D226" i="98"/>
  <c r="D435" i="98"/>
  <c r="D393" i="98"/>
  <c r="D451" i="98"/>
  <c r="D359" i="98"/>
  <c r="D361" i="98"/>
  <c r="D424" i="98"/>
  <c r="D425" i="98"/>
  <c r="E44" i="98"/>
  <c r="E354" i="98"/>
  <c r="E345" i="98"/>
  <c r="E390" i="98"/>
  <c r="E392" i="98"/>
  <c r="E295" i="98"/>
  <c r="E276" i="98"/>
  <c r="E351" i="98"/>
  <c r="E372" i="98"/>
  <c r="E223" i="98"/>
  <c r="E374" i="98"/>
  <c r="E375" i="98"/>
  <c r="E376" i="98"/>
  <c r="E356" i="98"/>
  <c r="E357" i="98"/>
  <c r="E451" i="98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H331" i="17"/>
  <c r="H342" i="36" s="1"/>
  <c r="H341" i="36"/>
  <c r="F327" i="17"/>
  <c r="F338" i="36" s="1"/>
  <c r="F337" i="36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F338" i="17"/>
  <c r="F348" i="36" s="1"/>
  <c r="F324" i="17"/>
  <c r="F335" i="36" s="1"/>
  <c r="D331" i="36"/>
  <c r="L332" i="36"/>
  <c r="H322" i="36"/>
  <c r="G303" i="17"/>
  <c r="G323" i="36" s="1"/>
  <c r="G397" i="36"/>
  <c r="D397" i="36"/>
  <c r="C393" i="36"/>
  <c r="G390" i="36"/>
  <c r="D390" i="36"/>
  <c r="G376" i="36"/>
  <c r="D376" i="36"/>
  <c r="G353" i="36"/>
  <c r="E353" i="36"/>
  <c r="C350" i="36"/>
  <c r="G347" i="36"/>
  <c r="C344" i="36"/>
  <c r="G341" i="36"/>
  <c r="G334" i="36"/>
  <c r="E334" i="36"/>
  <c r="C325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D1493" i="1"/>
  <c r="E35" i="97" s="1"/>
  <c r="E34" i="98" s="1"/>
  <c r="D1495" i="1"/>
  <c r="E37" i="97" s="1"/>
  <c r="E36" i="98" s="1"/>
  <c r="D1492" i="1"/>
  <c r="E34" i="97" s="1"/>
  <c r="E33" i="98" s="1"/>
  <c r="D1491" i="1"/>
  <c r="E33" i="97" s="1"/>
  <c r="E32" i="98" s="1"/>
  <c r="E1553" i="1"/>
  <c r="F59" i="97" s="1"/>
  <c r="F58" i="98" s="1"/>
  <c r="E1551" i="1"/>
  <c r="F57" i="97"/>
  <c r="I1553" i="1"/>
  <c r="I1551" i="1"/>
  <c r="C1553" i="1"/>
  <c r="D59" i="97" s="1"/>
  <c r="D58" i="98" s="1"/>
  <c r="C1552" i="1"/>
  <c r="D58" i="97" s="1"/>
  <c r="D57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C1563" i="1"/>
  <c r="D69" i="97" s="1"/>
  <c r="D68" i="98" s="1"/>
  <c r="G1563" i="1"/>
  <c r="H69" i="97" s="1"/>
  <c r="H68" i="98" s="1"/>
  <c r="C1567" i="1"/>
  <c r="D73" i="97" s="1"/>
  <c r="D72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B1673" i="1"/>
  <c r="C153" i="97" s="1"/>
  <c r="C152" i="98" s="1"/>
  <c r="B1675" i="1"/>
  <c r="C155" i="97" s="1"/>
  <c r="J1585" i="1"/>
  <c r="F1585" i="1"/>
  <c r="J1583" i="1"/>
  <c r="F1583" i="1"/>
  <c r="D1582" i="1"/>
  <c r="G80" i="58"/>
  <c r="D308" i="1" s="1"/>
  <c r="E166" i="17" s="1"/>
  <c r="E171" i="36" s="1"/>
  <c r="G73" i="58"/>
  <c r="D301" i="1" s="1"/>
  <c r="G71" i="58"/>
  <c r="D299" i="1" s="1"/>
  <c r="J1615" i="1"/>
  <c r="F1615" i="1"/>
  <c r="G109" i="97" s="1"/>
  <c r="G108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G74" i="58"/>
  <c r="D302" i="1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J1675" i="1"/>
  <c r="F1675" i="1"/>
  <c r="G155" i="97" s="1"/>
  <c r="G154" i="98" s="1"/>
  <c r="H1674" i="1"/>
  <c r="O154" i="97" s="1"/>
  <c r="I153" i="98" s="1"/>
  <c r="J1673" i="1"/>
  <c r="F1673" i="1"/>
  <c r="G153" i="97" s="1"/>
  <c r="D1706" i="1"/>
  <c r="E177" i="97" s="1"/>
  <c r="E176" i="98" s="1"/>
  <c r="I1705" i="1"/>
  <c r="J1704" i="1"/>
  <c r="C1704" i="1"/>
  <c r="D175" i="97" s="1"/>
  <c r="D174" i="98" s="1"/>
  <c r="E1703" i="1"/>
  <c r="F174" i="97" s="1"/>
  <c r="F173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254" i="98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 s="1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F272" i="98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E416" i="98" s="1"/>
  <c r="C2016" i="1"/>
  <c r="D422" i="97" s="1"/>
  <c r="D427" i="98" s="1"/>
  <c r="F2016" i="1"/>
  <c r="G422" i="97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E458" i="98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F482" i="98" s="1"/>
  <c r="E2095" i="1"/>
  <c r="F480" i="97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E437" i="98"/>
  <c r="D407" i="98"/>
  <c r="E200" i="98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497" i="1"/>
  <c r="S15" i="90" s="1"/>
  <c r="D15" i="90" s="1"/>
  <c r="C79" i="123"/>
  <c r="D398" i="98"/>
  <c r="D513" i="98"/>
  <c r="L349" i="97"/>
  <c r="K349" i="97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F378" i="17"/>
  <c r="F398" i="36" s="1"/>
  <c r="G393" i="36"/>
  <c r="D374" i="17"/>
  <c r="H392" i="36"/>
  <c r="D386" i="36"/>
  <c r="D379" i="36"/>
  <c r="H379" i="36"/>
  <c r="E356" i="36"/>
  <c r="F345" i="17"/>
  <c r="F354" i="36" s="1"/>
  <c r="G350" i="36"/>
  <c r="C347" i="36"/>
  <c r="F331" i="17"/>
  <c r="F342" i="36" s="1"/>
  <c r="G331" i="36"/>
  <c r="H328" i="36"/>
  <c r="Q332" i="36"/>
  <c r="C327" i="17"/>
  <c r="C338" i="36" s="1"/>
  <c r="C390" i="36"/>
  <c r="C376" i="36"/>
  <c r="H344" i="36"/>
  <c r="B30" i="189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H173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192" i="17"/>
  <c r="M226" i="17"/>
  <c r="M243" i="17"/>
  <c r="M254" i="17"/>
  <c r="M276" i="17"/>
  <c r="M282" i="17"/>
  <c r="M355" i="17"/>
  <c r="M362" i="17"/>
  <c r="C400" i="36"/>
  <c r="E386" i="36"/>
  <c r="E321" i="36"/>
  <c r="H348" i="17"/>
  <c r="H357" i="36" s="1"/>
  <c r="G345" i="17"/>
  <c r="G354" i="36" s="1"/>
  <c r="C338" i="17"/>
  <c r="C348" i="36" s="1"/>
  <c r="M39" i="17"/>
  <c r="M176" i="17"/>
  <c r="M182" i="17"/>
  <c r="M227" i="17"/>
  <c r="M233" i="17"/>
  <c r="M240" i="17"/>
  <c r="M283" i="17"/>
  <c r="M285" i="17"/>
  <c r="M287" i="17"/>
  <c r="M291" i="17"/>
  <c r="M323" i="17"/>
  <c r="C334" i="36"/>
  <c r="H331" i="36"/>
  <c r="M332" i="36"/>
  <c r="G306" i="17"/>
  <c r="G326" i="36" s="1"/>
  <c r="H386" i="36"/>
  <c r="H360" i="17"/>
  <c r="H380" i="36" s="1"/>
  <c r="F376" i="36"/>
  <c r="D357" i="17"/>
  <c r="D377" i="36" s="1"/>
  <c r="G344" i="36"/>
  <c r="G327" i="17"/>
  <c r="G338" i="36" s="1"/>
  <c r="H317" i="17"/>
  <c r="H329" i="36" s="1"/>
  <c r="C313" i="17"/>
  <c r="D381" i="17"/>
  <c r="D401" i="36" s="1"/>
  <c r="G337" i="36"/>
  <c r="P332" i="36"/>
  <c r="C310" i="17"/>
  <c r="L330" i="36" s="1"/>
  <c r="M177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115" i="17"/>
  <c r="M230" i="17"/>
  <c r="M238" i="17"/>
  <c r="M255" i="17"/>
  <c r="M262" i="17"/>
  <c r="M274" i="17"/>
  <c r="E400" i="36"/>
  <c r="H381" i="17"/>
  <c r="H401" i="36" s="1"/>
  <c r="D378" i="17"/>
  <c r="D398" i="36" s="1"/>
  <c r="N332" i="36"/>
  <c r="H310" i="17"/>
  <c r="Q330" i="36" s="1"/>
  <c r="C348" i="17"/>
  <c r="C357" i="36" s="1"/>
  <c r="G348" i="17"/>
  <c r="G357" i="36" s="1"/>
  <c r="E345" i="17"/>
  <c r="E354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A1" i="123"/>
  <c r="F275" i="98"/>
  <c r="F68" i="98"/>
  <c r="F317" i="98"/>
  <c r="F126" i="98"/>
  <c r="F56" i="98"/>
  <c r="F390" i="36"/>
  <c r="X13" i="66"/>
  <c r="X17" i="66"/>
  <c r="X21" i="66"/>
  <c r="X25" i="66"/>
  <c r="X29" i="66"/>
  <c r="X36" i="66"/>
  <c r="X48" i="66"/>
  <c r="X52" i="66"/>
  <c r="X65" i="66"/>
  <c r="X69" i="66"/>
  <c r="X73" i="66"/>
  <c r="X92" i="66"/>
  <c r="X100" i="66"/>
  <c r="X109" i="66"/>
  <c r="X113" i="66"/>
  <c r="X117" i="66"/>
  <c r="E1462" i="1"/>
  <c r="F13" i="97" s="1"/>
  <c r="E1525" i="1"/>
  <c r="E1622" i="1"/>
  <c r="F116" i="97"/>
  <c r="F115" i="98" s="1"/>
  <c r="E1619" i="1"/>
  <c r="E1463" i="1"/>
  <c r="F14" i="97" s="1"/>
  <c r="E1523" i="1"/>
  <c r="E1765" i="1"/>
  <c r="F222" i="97" s="1"/>
  <c r="F221" i="98" s="1"/>
  <c r="X125" i="66"/>
  <c r="X132" i="66"/>
  <c r="X144" i="66"/>
  <c r="X148" i="66"/>
  <c r="X161" i="66"/>
  <c r="X165" i="66"/>
  <c r="X169" i="66"/>
  <c r="X173" i="66"/>
  <c r="X180" i="66"/>
  <c r="X184" i="66"/>
  <c r="X188" i="66"/>
  <c r="X192" i="66"/>
  <c r="D287" i="98"/>
  <c r="H325" i="98"/>
  <c r="D371" i="98"/>
  <c r="D323" i="98"/>
  <c r="F296" i="98"/>
  <c r="X209" i="66"/>
  <c r="F485" i="98"/>
  <c r="D392" i="98"/>
  <c r="E306" i="98"/>
  <c r="E440" i="98"/>
  <c r="D446" i="98"/>
  <c r="F412" i="98"/>
  <c r="C273" i="98"/>
  <c r="G297" i="98"/>
  <c r="C482" i="98"/>
  <c r="G396" i="98"/>
  <c r="C320" i="98"/>
  <c r="X193" i="66"/>
  <c r="X221" i="66"/>
  <c r="X261" i="66"/>
  <c r="X191" i="66"/>
  <c r="X190" i="66"/>
  <c r="D248" i="98"/>
  <c r="D247" i="98"/>
  <c r="D505" i="98"/>
  <c r="G425" i="98"/>
  <c r="D461" i="98"/>
  <c r="D353" i="98"/>
  <c r="F422" i="98"/>
  <c r="D397" i="98"/>
  <c r="E251" i="98"/>
  <c r="X16" i="66"/>
  <c r="X20" i="66"/>
  <c r="X24" i="66"/>
  <c r="X28" i="66"/>
  <c r="X39" i="66"/>
  <c r="X43" i="66"/>
  <c r="X47" i="66"/>
  <c r="X51" i="66"/>
  <c r="X60" i="66"/>
  <c r="X64" i="66"/>
  <c r="X68" i="66"/>
  <c r="X72" i="66"/>
  <c r="X76" i="66"/>
  <c r="X83" i="66"/>
  <c r="X87" i="66"/>
  <c r="X95" i="66"/>
  <c r="X108" i="66"/>
  <c r="X112" i="66"/>
  <c r="X120" i="66"/>
  <c r="X131" i="66"/>
  <c r="X135" i="66"/>
  <c r="X147" i="66"/>
  <c r="X160" i="66"/>
  <c r="X164" i="66"/>
  <c r="X168" i="66"/>
  <c r="X172" i="66"/>
  <c r="X179" i="66"/>
  <c r="X183" i="66"/>
  <c r="X15" i="66"/>
  <c r="X19" i="66"/>
  <c r="X23" i="66"/>
  <c r="X27" i="66"/>
  <c r="X34" i="66"/>
  <c r="X38" i="66"/>
  <c r="X42" i="66"/>
  <c r="X46" i="66"/>
  <c r="X59" i="66"/>
  <c r="X63" i="66"/>
  <c r="X67" i="66"/>
  <c r="X86" i="66"/>
  <c r="X90" i="66"/>
  <c r="X94" i="66"/>
  <c r="X98" i="66"/>
  <c r="X107" i="66"/>
  <c r="X111" i="66"/>
  <c r="X115" i="66"/>
  <c r="X119" i="66"/>
  <c r="X123" i="66"/>
  <c r="X134" i="66"/>
  <c r="X142" i="66"/>
  <c r="X155" i="66"/>
  <c r="X163" i="66"/>
  <c r="X167" i="66"/>
  <c r="X171" i="66"/>
  <c r="X182" i="66"/>
  <c r="X186" i="66"/>
  <c r="X14" i="66"/>
  <c r="X18" i="66"/>
  <c r="X22" i="66"/>
  <c r="X26" i="66"/>
  <c r="X30" i="66"/>
  <c r="X37" i="66"/>
  <c r="X41" i="66"/>
  <c r="X49" i="66"/>
  <c r="X53" i="66"/>
  <c r="X62" i="66"/>
  <c r="X70" i="66"/>
  <c r="X74" i="66"/>
  <c r="X78" i="66"/>
  <c r="X85" i="66"/>
  <c r="X89" i="66"/>
  <c r="X93" i="66"/>
  <c r="X97" i="66"/>
  <c r="X101" i="66"/>
  <c r="X110" i="66"/>
  <c r="X114" i="66"/>
  <c r="X118" i="66"/>
  <c r="X126" i="66"/>
  <c r="X137" i="66"/>
  <c r="X149" i="66"/>
  <c r="X158" i="66"/>
  <c r="X162" i="66"/>
  <c r="X170" i="66"/>
  <c r="X174" i="66"/>
  <c r="X181" i="66"/>
  <c r="X185" i="66"/>
  <c r="X195" i="66"/>
  <c r="X208" i="66"/>
  <c r="X231" i="66"/>
  <c r="X235" i="66"/>
  <c r="X194" i="66"/>
  <c r="X211" i="66"/>
  <c r="X219" i="66"/>
  <c r="X197" i="66"/>
  <c r="I1589" i="1"/>
  <c r="J1617" i="1"/>
  <c r="C218" i="17"/>
  <c r="C227" i="36" s="1"/>
  <c r="B1686" i="1"/>
  <c r="C166" i="97" s="1"/>
  <c r="C165" i="98" s="1"/>
  <c r="L193" i="17"/>
  <c r="D400" i="98"/>
  <c r="C364" i="17"/>
  <c r="C384" i="36" s="1"/>
  <c r="C382" i="36"/>
  <c r="C345" i="17"/>
  <c r="C354" i="36" s="1"/>
  <c r="C353" i="36"/>
  <c r="K344" i="17"/>
  <c r="D330" i="36"/>
  <c r="K318" i="17"/>
  <c r="M318" i="17"/>
  <c r="M127" i="17"/>
  <c r="C399" i="36"/>
  <c r="J379" i="17"/>
  <c r="M379" i="17" s="1"/>
  <c r="J373" i="17"/>
  <c r="M373" i="17" s="1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M326" i="17" s="1"/>
  <c r="J322" i="17"/>
  <c r="C327" i="36"/>
  <c r="E348" i="17"/>
  <c r="E357" i="36" s="1"/>
  <c r="L331" i="36"/>
  <c r="M104" i="17"/>
  <c r="C118" i="36"/>
  <c r="K118" i="17"/>
  <c r="M118" i="17" s="1"/>
  <c r="K376" i="17"/>
  <c r="M376" i="17" s="1"/>
  <c r="G357" i="17"/>
  <c r="C357" i="17"/>
  <c r="C377" i="36" s="1"/>
  <c r="K356" i="17"/>
  <c r="C341" i="17"/>
  <c r="C303" i="17"/>
  <c r="C323" i="36" s="1"/>
  <c r="F322" i="36"/>
  <c r="F303" i="17"/>
  <c r="F323" i="36" s="1"/>
  <c r="H1531" i="1"/>
  <c r="O88" i="97" s="1"/>
  <c r="I87" i="98" s="1"/>
  <c r="H1657" i="1"/>
  <c r="O142" i="97" s="1"/>
  <c r="I141" i="98" s="1"/>
  <c r="H1714" i="1"/>
  <c r="O185" i="97" s="1"/>
  <c r="I184" i="98" s="1"/>
  <c r="H1496" i="1"/>
  <c r="O38" i="97" s="1"/>
  <c r="I37" i="98" s="1"/>
  <c r="H1494" i="1"/>
  <c r="O36" i="97" s="1"/>
  <c r="I35" i="98" s="1"/>
  <c r="H1527" i="1"/>
  <c r="O84" i="97" s="1"/>
  <c r="I83" i="98" s="1"/>
  <c r="H1497" i="1"/>
  <c r="O39" i="97" s="1"/>
  <c r="I38" i="98" s="1"/>
  <c r="H1526" i="1"/>
  <c r="O83" i="97" s="1"/>
  <c r="I82" i="98" s="1"/>
  <c r="H1567" i="1"/>
  <c r="O73" i="97" s="1"/>
  <c r="I72" i="98" s="1"/>
  <c r="H1592" i="1"/>
  <c r="H1654" i="1"/>
  <c r="O139" i="97" s="1"/>
  <c r="I138" i="98" s="1"/>
  <c r="H1564" i="1"/>
  <c r="O70" i="97" s="1"/>
  <c r="I69" i="98" s="1"/>
  <c r="H1535" i="1"/>
  <c r="O92" i="97" s="1"/>
  <c r="I91" i="98" s="1"/>
  <c r="H1765" i="1"/>
  <c r="O222" i="97" s="1"/>
  <c r="I221" i="98" s="1"/>
  <c r="H1747" i="1"/>
  <c r="O213" i="97" s="1"/>
  <c r="I212" i="98" s="1"/>
  <c r="H1744" i="1"/>
  <c r="O210" i="97" s="1"/>
  <c r="I209" i="98" s="1"/>
  <c r="H1505" i="1"/>
  <c r="O47" i="97" s="1"/>
  <c r="I46" i="98" s="1"/>
  <c r="H1590" i="1"/>
  <c r="H1586" i="1"/>
  <c r="H1655" i="1"/>
  <c r="O140" i="97" s="1"/>
  <c r="I139" i="98" s="1"/>
  <c r="H1684" i="1"/>
  <c r="O164" i="97" s="1"/>
  <c r="I163" i="98" s="1"/>
  <c r="H1507" i="1"/>
  <c r="O49" i="97" s="1"/>
  <c r="I48" i="98" s="1"/>
  <c r="H1624" i="1"/>
  <c r="O118" i="97" s="1"/>
  <c r="I117" i="98" s="1"/>
  <c r="H1477" i="1"/>
  <c r="O28" i="97" s="1"/>
  <c r="I27" i="98" s="1"/>
  <c r="H1504" i="1"/>
  <c r="O46" i="97" s="1"/>
  <c r="I45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1644" i="1"/>
  <c r="O129" i="97" s="1"/>
  <c r="I128" i="98" s="1"/>
  <c r="H1466" i="1"/>
  <c r="O17" i="97" s="1"/>
  <c r="I16" i="98" s="1"/>
  <c r="H1467" i="1"/>
  <c r="O18" i="97" s="1"/>
  <c r="I17" i="98" s="1"/>
  <c r="H1470" i="1"/>
  <c r="O21" i="97" s="1"/>
  <c r="I20" i="98" s="1"/>
  <c r="H1471" i="1"/>
  <c r="O22" i="97" s="1"/>
  <c r="I21" i="98" s="1"/>
  <c r="H1472" i="1"/>
  <c r="O23" i="97" s="1"/>
  <c r="I22" i="98" s="1"/>
  <c r="B34" i="189"/>
  <c r="B3" i="66" s="1"/>
  <c r="H2107" i="1" l="1"/>
  <c r="O492" i="97" s="1"/>
  <c r="I497" i="98" s="1"/>
  <c r="H1987" i="1"/>
  <c r="O402" i="97" s="1"/>
  <c r="I407" i="98" s="1"/>
  <c r="O341" i="17"/>
  <c r="I351" i="36" s="1"/>
  <c r="I349" i="36"/>
  <c r="H1656" i="1"/>
  <c r="O141" i="97" s="1"/>
  <c r="I140" i="98" s="1"/>
  <c r="H1536" i="1"/>
  <c r="O93" i="97" s="1"/>
  <c r="I92" i="98" s="1"/>
  <c r="H2075" i="1"/>
  <c r="O466" i="97" s="1"/>
  <c r="I471" i="98" s="1"/>
  <c r="H2045" i="1"/>
  <c r="O445" i="97" s="1"/>
  <c r="I450" i="98" s="1"/>
  <c r="O165" i="17"/>
  <c r="I170" i="36" s="1"/>
  <c r="H1625" i="1"/>
  <c r="O119" i="97" s="1"/>
  <c r="I118" i="98" s="1"/>
  <c r="H1925" i="1"/>
  <c r="O355" i="97" s="1"/>
  <c r="I360" i="98" s="1"/>
  <c r="H1594" i="1"/>
  <c r="H1956" i="1"/>
  <c r="O377" i="97" s="1"/>
  <c r="I382" i="98" s="1"/>
  <c r="H1954" i="1"/>
  <c r="O375" i="97" s="1"/>
  <c r="I380" i="98" s="1"/>
  <c r="H1473" i="1"/>
  <c r="O24" i="97" s="1"/>
  <c r="I23" i="98" s="1"/>
  <c r="H1476" i="1"/>
  <c r="O27" i="97" s="1"/>
  <c r="I26" i="98" s="1"/>
  <c r="O181" i="17"/>
  <c r="I184" i="36" s="1"/>
  <c r="H1648" i="1"/>
  <c r="O133" i="97" s="1"/>
  <c r="I132" i="98" s="1"/>
  <c r="H1973" i="1"/>
  <c r="O388" i="97" s="1"/>
  <c r="I393" i="98" s="1"/>
  <c r="O276" i="17"/>
  <c r="I285" i="36" s="1"/>
  <c r="H1761" i="1"/>
  <c r="O218" i="97" s="1"/>
  <c r="I217" i="98" s="1"/>
  <c r="H1763" i="1"/>
  <c r="O220" i="97" s="1"/>
  <c r="I219" i="98" s="1"/>
  <c r="O226" i="17"/>
  <c r="I235" i="36" s="1"/>
  <c r="H1703" i="1"/>
  <c r="O174" i="97" s="1"/>
  <c r="I173" i="98" s="1"/>
  <c r="O176" i="17"/>
  <c r="I179" i="36" s="1"/>
  <c r="H1641" i="1"/>
  <c r="O126" i="97" s="1"/>
  <c r="I125" i="98" s="1"/>
  <c r="H1583" i="1"/>
  <c r="H1581" i="1"/>
  <c r="O87" i="17"/>
  <c r="H1521" i="1"/>
  <c r="O78" i="97" s="1"/>
  <c r="I77" i="98" s="1"/>
  <c r="H1463" i="1"/>
  <c r="O14" i="97" s="1"/>
  <c r="I13" i="98" s="1"/>
  <c r="H1461" i="1"/>
  <c r="O12" i="97" s="1"/>
  <c r="I11" i="98" s="1"/>
  <c r="O275" i="17"/>
  <c r="I284" i="36" s="1"/>
  <c r="H1760" i="1"/>
  <c r="O217" i="97" s="1"/>
  <c r="I216" i="98" s="1"/>
  <c r="O175" i="17"/>
  <c r="I178" i="36" s="1"/>
  <c r="H1640" i="1"/>
  <c r="O125" i="97" s="1"/>
  <c r="I124" i="98" s="1"/>
  <c r="H1975" i="1"/>
  <c r="O390" i="97" s="1"/>
  <c r="I395" i="98" s="1"/>
  <c r="H1522" i="1"/>
  <c r="O79" i="97" s="1"/>
  <c r="I78" i="98" s="1"/>
  <c r="H1492" i="1"/>
  <c r="O34" i="97" s="1"/>
  <c r="I33" i="98" s="1"/>
  <c r="H1464" i="1"/>
  <c r="O15" i="97" s="1"/>
  <c r="I14" i="98" s="1"/>
  <c r="H8" i="90"/>
  <c r="H2033" i="1"/>
  <c r="O433" i="97" s="1"/>
  <c r="I438" i="98" s="1"/>
  <c r="Z206" i="66"/>
  <c r="I222" i="82" s="1"/>
  <c r="H2017" i="1"/>
  <c r="O423" i="97" s="1"/>
  <c r="I428" i="98" s="1"/>
  <c r="Z197" i="66"/>
  <c r="I203" i="82" s="1"/>
  <c r="Z51" i="66"/>
  <c r="I97" i="82" s="1"/>
  <c r="H1896" i="1"/>
  <c r="O287" i="97" s="1"/>
  <c r="I286" i="98" s="1"/>
  <c r="Z50" i="66"/>
  <c r="I96" i="82" s="1"/>
  <c r="H1895" i="1"/>
  <c r="O286" i="97" s="1"/>
  <c r="I285" i="98" s="1"/>
  <c r="Z47" i="66"/>
  <c r="I93" i="82" s="1"/>
  <c r="H1894" i="1"/>
  <c r="O285" i="97" s="1"/>
  <c r="I284" i="98" s="1"/>
  <c r="Z101" i="66"/>
  <c r="I76" i="82" s="1"/>
  <c r="H1867" i="1"/>
  <c r="O332" i="97" s="1"/>
  <c r="I329" i="98" s="1"/>
  <c r="Z99" i="66"/>
  <c r="I74" i="82" s="1"/>
  <c r="H1866" i="1"/>
  <c r="O331" i="97" s="1"/>
  <c r="I328" i="98" s="1"/>
  <c r="Z75" i="66"/>
  <c r="I50" i="82" s="1"/>
  <c r="H1835" i="1"/>
  <c r="O307" i="97" s="1"/>
  <c r="I306" i="98" s="1"/>
  <c r="H1823" i="1"/>
  <c r="O295" i="97" s="1"/>
  <c r="I294" i="98" s="1"/>
  <c r="H1825" i="1"/>
  <c r="O297" i="97" s="1"/>
  <c r="I296" i="98" s="1"/>
  <c r="Z30" i="66"/>
  <c r="I30" i="82" s="1"/>
  <c r="H1807" i="1"/>
  <c r="O264" i="97" s="1"/>
  <c r="I263" i="98" s="1"/>
  <c r="Z28" i="66"/>
  <c r="I28" i="82" s="1"/>
  <c r="H1806" i="1"/>
  <c r="O263" i="97" s="1"/>
  <c r="I262" i="98" s="1"/>
  <c r="H1804" i="1"/>
  <c r="O261" i="97" s="1"/>
  <c r="I260" i="98" s="1"/>
  <c r="Z24" i="66"/>
  <c r="I24" i="82" s="1"/>
  <c r="Z14" i="66"/>
  <c r="I14" i="82" s="1"/>
  <c r="H1793" i="1"/>
  <c r="O250" i="97" s="1"/>
  <c r="I249" i="98" s="1"/>
  <c r="H2137" i="1"/>
  <c r="O513" i="97" s="1"/>
  <c r="I518" i="98" s="1"/>
  <c r="Z293" i="66"/>
  <c r="I307" i="82" s="1"/>
  <c r="B2" i="66"/>
  <c r="B2" i="82" s="1"/>
  <c r="A2" i="194"/>
  <c r="B2" i="17"/>
  <c r="B2" i="36" s="1"/>
  <c r="A2" i="195"/>
  <c r="A2" i="123"/>
  <c r="B2" i="97"/>
  <c r="B2" i="98" s="1"/>
  <c r="H1613" i="1"/>
  <c r="O107" i="97" s="1"/>
  <c r="I106" i="98" s="1"/>
  <c r="H1615" i="1"/>
  <c r="O109" i="97" s="1"/>
  <c r="I108" i="98" s="1"/>
  <c r="H1582" i="1"/>
  <c r="H1585" i="1"/>
  <c r="H1523" i="1"/>
  <c r="O80" i="97" s="1"/>
  <c r="I79" i="98" s="1"/>
  <c r="H1525" i="1"/>
  <c r="O82" i="97" s="1"/>
  <c r="I81" i="98" s="1"/>
  <c r="H1493" i="1"/>
  <c r="O35" i="97" s="1"/>
  <c r="I34" i="98" s="1"/>
  <c r="H1495" i="1"/>
  <c r="O37" i="97" s="1"/>
  <c r="I36" i="98" s="1"/>
  <c r="H1462" i="1"/>
  <c r="O13" i="97" s="1"/>
  <c r="I12" i="98" s="1"/>
  <c r="H1465" i="1"/>
  <c r="O16" i="97" s="1"/>
  <c r="I15" i="98" s="1"/>
  <c r="I8" i="36"/>
  <c r="I9" i="36"/>
  <c r="I112" i="36"/>
  <c r="I111" i="36"/>
  <c r="I127" i="36"/>
  <c r="I128" i="36"/>
  <c r="I176" i="36"/>
  <c r="I175" i="36"/>
  <c r="I208" i="36"/>
  <c r="I207" i="36"/>
  <c r="I232" i="36"/>
  <c r="I231" i="36"/>
  <c r="I257" i="36"/>
  <c r="I258" i="36"/>
  <c r="I381" i="36"/>
  <c r="I372" i="36"/>
  <c r="I374" i="36"/>
  <c r="I344" i="36"/>
  <c r="O334" i="17"/>
  <c r="I345" i="36" s="1"/>
  <c r="I9" i="82"/>
  <c r="I10" i="82"/>
  <c r="I33" i="82"/>
  <c r="I32" i="82"/>
  <c r="I56" i="82"/>
  <c r="I55" i="82"/>
  <c r="I79" i="82"/>
  <c r="I78" i="82"/>
  <c r="I160" i="82"/>
  <c r="I159" i="82"/>
  <c r="I218" i="82"/>
  <c r="I217" i="82"/>
  <c r="I264" i="82"/>
  <c r="I263" i="82"/>
  <c r="I286" i="82"/>
  <c r="I287" i="82"/>
  <c r="H2126" i="1"/>
  <c r="O502" i="97" s="1"/>
  <c r="I507" i="98" s="1"/>
  <c r="H1914" i="1"/>
  <c r="O344" i="97" s="1"/>
  <c r="I349" i="98" s="1"/>
  <c r="H1911" i="1"/>
  <c r="O341" i="97" s="1"/>
  <c r="I346" i="98" s="1"/>
  <c r="H2034" i="1"/>
  <c r="O434" i="97" s="1"/>
  <c r="I439" i="98" s="1"/>
  <c r="Z203" i="66"/>
  <c r="I219" i="82" s="1"/>
  <c r="H1920" i="1"/>
  <c r="O350" i="97" s="1"/>
  <c r="I355" i="98" s="1"/>
  <c r="H1919" i="1"/>
  <c r="O349" i="97" s="1"/>
  <c r="I354" i="98" s="1"/>
  <c r="H1910" i="1"/>
  <c r="O340" i="97" s="1"/>
  <c r="I345" i="98" s="1"/>
  <c r="Z34" i="66"/>
  <c r="I80" i="82" s="1"/>
  <c r="H1888" i="1"/>
  <c r="O279" i="97" s="1"/>
  <c r="I278" i="98" s="1"/>
  <c r="H1880" i="1"/>
  <c r="O271" i="97" s="1"/>
  <c r="I270" i="98" s="1"/>
  <c r="H1891" i="1"/>
  <c r="O282" i="97" s="1"/>
  <c r="I281" i="98" s="1"/>
  <c r="H1887" i="1"/>
  <c r="O278" i="97" s="1"/>
  <c r="I277" i="98" s="1"/>
  <c r="H1890" i="1"/>
  <c r="O281" i="97" s="1"/>
  <c r="I280" i="98" s="1"/>
  <c r="H1881" i="1"/>
  <c r="O272" i="97" s="1"/>
  <c r="I271" i="98" s="1"/>
  <c r="H1882" i="1"/>
  <c r="O273" i="97" s="1"/>
  <c r="I272" i="98" s="1"/>
  <c r="H1884" i="1"/>
  <c r="O275" i="97" s="1"/>
  <c r="I274" i="98" s="1"/>
  <c r="H1889" i="1"/>
  <c r="O280" i="97" s="1"/>
  <c r="I279" i="98" s="1"/>
  <c r="H1886" i="1"/>
  <c r="O277" i="97" s="1"/>
  <c r="I276" i="98" s="1"/>
  <c r="Z82" i="66"/>
  <c r="I57" i="82" s="1"/>
  <c r="H1857" i="1"/>
  <c r="O322" i="97" s="1"/>
  <c r="I319" i="98" s="1"/>
  <c r="H1856" i="1"/>
  <c r="O321" i="97" s="1"/>
  <c r="I318" i="98" s="1"/>
  <c r="Z59" i="66"/>
  <c r="I34" i="82" s="1"/>
  <c r="H1820" i="1"/>
  <c r="O292" i="97" s="1"/>
  <c r="I291" i="98" s="1"/>
  <c r="H1826" i="1"/>
  <c r="O298" i="97" s="1"/>
  <c r="I297" i="98" s="1"/>
  <c r="H1830" i="1"/>
  <c r="O302" i="97" s="1"/>
  <c r="I301" i="98" s="1"/>
  <c r="H1828" i="1"/>
  <c r="O300" i="97" s="1"/>
  <c r="I299" i="98" s="1"/>
  <c r="H1792" i="1"/>
  <c r="O249" i="97" s="1"/>
  <c r="I248" i="98" s="1"/>
  <c r="H1801" i="1"/>
  <c r="O258" i="97" s="1"/>
  <c r="I257" i="98" s="1"/>
  <c r="H1790" i="1"/>
  <c r="O247" i="97" s="1"/>
  <c r="I246" i="98" s="1"/>
  <c r="H1798" i="1"/>
  <c r="O255" i="97" s="1"/>
  <c r="I254" i="98" s="1"/>
  <c r="H1802" i="1"/>
  <c r="O259" i="97" s="1"/>
  <c r="I258" i="98" s="1"/>
  <c r="H1796" i="1"/>
  <c r="O253" i="97" s="1"/>
  <c r="I252" i="98" s="1"/>
  <c r="Z11" i="66"/>
  <c r="I11" i="82" s="1"/>
  <c r="H1797" i="1"/>
  <c r="O254" i="97" s="1"/>
  <c r="I253" i="98" s="1"/>
  <c r="H1740" i="1"/>
  <c r="O206" i="97" s="1"/>
  <c r="I205" i="98" s="1"/>
  <c r="O61" i="17"/>
  <c r="I60" i="36" s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I350" i="36"/>
  <c r="O327" i="17"/>
  <c r="I338" i="36" s="1"/>
  <c r="H1985" i="1"/>
  <c r="O400" i="97" s="1"/>
  <c r="I405" i="98" s="1"/>
  <c r="O381" i="17"/>
  <c r="I401" i="36" s="1"/>
  <c r="O348" i="17"/>
  <c r="I357" i="36" s="1"/>
  <c r="O367" i="17"/>
  <c r="I387" i="36" s="1"/>
  <c r="O374" i="17"/>
  <c r="I394" i="36" s="1"/>
  <c r="O360" i="17"/>
  <c r="I380" i="36" s="1"/>
  <c r="O313" i="17"/>
  <c r="R333" i="36" s="1"/>
  <c r="H2046" i="1"/>
  <c r="O446" i="97" s="1"/>
  <c r="I451" i="98" s="1"/>
  <c r="H1805" i="1"/>
  <c r="O262" i="97" s="1"/>
  <c r="I261" i="98" s="1"/>
  <c r="O357" i="17"/>
  <c r="I377" i="36" s="1"/>
  <c r="O345" i="17"/>
  <c r="I354" i="36" s="1"/>
  <c r="H2044" i="1"/>
  <c r="O444" i="97" s="1"/>
  <c r="I449" i="98" s="1"/>
  <c r="O331" i="17"/>
  <c r="I342" i="36" s="1"/>
  <c r="I353" i="36"/>
  <c r="O378" i="17"/>
  <c r="I398" i="36" s="1"/>
  <c r="O364" i="17"/>
  <c r="I384" i="36" s="1"/>
  <c r="O324" i="17"/>
  <c r="I335" i="36" s="1"/>
  <c r="O371" i="17"/>
  <c r="I391" i="36" s="1"/>
  <c r="O317" i="17"/>
  <c r="I329" i="36" s="1"/>
  <c r="O310" i="17"/>
  <c r="R330" i="36" s="1"/>
  <c r="H1953" i="1"/>
  <c r="O374" i="97" s="1"/>
  <c r="I379" i="98" s="1"/>
  <c r="H1924" i="1"/>
  <c r="O354" i="97" s="1"/>
  <c r="I359" i="98" s="1"/>
  <c r="H1862" i="1"/>
  <c r="O327" i="97" s="1"/>
  <c r="I324" i="98" s="1"/>
  <c r="H1922" i="1"/>
  <c r="O352" i="97" s="1"/>
  <c r="I357" i="98" s="1"/>
  <c r="H2103" i="1"/>
  <c r="O488" i="97" s="1"/>
  <c r="I493" i="98" s="1"/>
  <c r="H1923" i="1"/>
  <c r="O353" i="97" s="1"/>
  <c r="I358" i="98" s="1"/>
  <c r="H1803" i="1"/>
  <c r="O260" i="97" s="1"/>
  <c r="I259" i="98" s="1"/>
  <c r="H1686" i="1"/>
  <c r="O166" i="97" s="1"/>
  <c r="I165" i="98" s="1"/>
  <c r="H1596" i="1"/>
  <c r="H2003" i="1"/>
  <c r="O409" i="97" s="1"/>
  <c r="I414" i="98" s="1"/>
  <c r="H2001" i="1"/>
  <c r="O407" i="97" s="1"/>
  <c r="I412" i="98" s="1"/>
  <c r="H1949" i="1"/>
  <c r="O370" i="97" s="1"/>
  <c r="I375" i="98" s="1"/>
  <c r="H1916" i="1"/>
  <c r="O346" i="97" s="1"/>
  <c r="I351" i="98" s="1"/>
  <c r="H1559" i="1"/>
  <c r="O65" i="97" s="1"/>
  <c r="I64" i="98" s="1"/>
  <c r="H1945" i="1"/>
  <c r="O366" i="97" s="1"/>
  <c r="I371" i="98" s="1"/>
  <c r="H1863" i="1"/>
  <c r="O328" i="97" s="1"/>
  <c r="I325" i="98" s="1"/>
  <c r="H2093" i="1"/>
  <c r="O478" i="97" s="1"/>
  <c r="I483" i="98" s="1"/>
  <c r="H2039" i="1"/>
  <c r="O439" i="97" s="1"/>
  <c r="I444" i="98" s="1"/>
  <c r="H2043" i="1"/>
  <c r="O443" i="97" s="1"/>
  <c r="I448" i="98" s="1"/>
  <c r="H2036" i="1"/>
  <c r="O436" i="97" s="1"/>
  <c r="I441" i="98" s="1"/>
  <c r="H1983" i="1"/>
  <c r="O398" i="97" s="1"/>
  <c r="I403" i="98" s="1"/>
  <c r="H1974" i="1"/>
  <c r="O389" i="97" s="1"/>
  <c r="I394" i="98" s="1"/>
  <c r="H1978" i="1"/>
  <c r="O393" i="97" s="1"/>
  <c r="I398" i="98" s="1"/>
  <c r="H1971" i="1"/>
  <c r="O386" i="97" s="1"/>
  <c r="I391" i="98" s="1"/>
  <c r="H2095" i="1"/>
  <c r="O480" i="97" s="1"/>
  <c r="I485" i="98" s="1"/>
  <c r="H1852" i="1"/>
  <c r="O317" i="97" s="1"/>
  <c r="I314" i="98" s="1"/>
  <c r="H1643" i="1"/>
  <c r="O128" i="97" s="1"/>
  <c r="I127" i="98" s="1"/>
  <c r="H1853" i="1"/>
  <c r="O318" i="97" s="1"/>
  <c r="I315" i="98" s="1"/>
  <c r="H15" i="90"/>
  <c r="H1861" i="1"/>
  <c r="O326" i="97" s="1"/>
  <c r="I323" i="98" s="1"/>
  <c r="H1851" i="1"/>
  <c r="O316" i="97" s="1"/>
  <c r="I313" i="98" s="1"/>
  <c r="H1859" i="1"/>
  <c r="O324" i="97" s="1"/>
  <c r="I321" i="98" s="1"/>
  <c r="H1824" i="1"/>
  <c r="O296" i="97" s="1"/>
  <c r="I295" i="98" s="1"/>
  <c r="H1829" i="1"/>
  <c r="O301" i="97" s="1"/>
  <c r="I300" i="98" s="1"/>
  <c r="H2030" i="1"/>
  <c r="O430" i="97" s="1"/>
  <c r="I435" i="98" s="1"/>
  <c r="I434" i="98"/>
  <c r="I33" i="36"/>
  <c r="I343" i="98"/>
  <c r="I241" i="82"/>
  <c r="I9" i="98"/>
  <c r="I282" i="36"/>
  <c r="I114" i="82"/>
  <c r="I193" i="98"/>
  <c r="H19" i="90"/>
  <c r="H2031" i="1"/>
  <c r="O431" i="97" s="1"/>
  <c r="I436" i="98" s="1"/>
  <c r="H2041" i="1"/>
  <c r="O441" i="97" s="1"/>
  <c r="I446" i="98" s="1"/>
  <c r="H2037" i="1"/>
  <c r="O437" i="97" s="1"/>
  <c r="I442" i="98" s="1"/>
  <c r="H2040" i="1"/>
  <c r="O440" i="97" s="1"/>
  <c r="I445" i="98" s="1"/>
  <c r="H2042" i="1"/>
  <c r="O442" i="97" s="1"/>
  <c r="I447" i="98" s="1"/>
  <c r="H1944" i="1"/>
  <c r="O365" i="97" s="1"/>
  <c r="I370" i="98" s="1"/>
  <c r="H1942" i="1"/>
  <c r="O363" i="97" s="1"/>
  <c r="I368" i="98" s="1"/>
  <c r="H1952" i="1"/>
  <c r="O373" i="97" s="1"/>
  <c r="I378" i="98" s="1"/>
  <c r="H1950" i="1"/>
  <c r="O371" i="97" s="1"/>
  <c r="I376" i="98" s="1"/>
  <c r="H1940" i="1"/>
  <c r="O361" i="97" s="1"/>
  <c r="I366" i="98" s="1"/>
  <c r="H1948" i="1"/>
  <c r="O369" i="97" s="1"/>
  <c r="I374" i="98" s="1"/>
  <c r="H1893" i="1"/>
  <c r="O284" i="97" s="1"/>
  <c r="I283" i="98" s="1"/>
  <c r="H1794" i="1"/>
  <c r="O251" i="97" s="1"/>
  <c r="I250" i="98" s="1"/>
  <c r="H1800" i="1"/>
  <c r="O257" i="97" s="1"/>
  <c r="I256" i="98" s="1"/>
  <c r="H1708" i="1"/>
  <c r="O179" i="97" s="1"/>
  <c r="I178" i="98" s="1"/>
  <c r="H1710" i="1"/>
  <c r="O181" i="97" s="1"/>
  <c r="I180" i="98" s="1"/>
  <c r="H1622" i="1"/>
  <c r="O116" i="97" s="1"/>
  <c r="I115" i="98" s="1"/>
  <c r="H1618" i="1"/>
  <c r="O112" i="97" s="1"/>
  <c r="I111" i="98" s="1"/>
  <c r="H1584" i="1"/>
  <c r="H1551" i="1"/>
  <c r="O57" i="97" s="1"/>
  <c r="I56" i="98" s="1"/>
  <c r="H1499" i="1"/>
  <c r="O41" i="97" s="1"/>
  <c r="I40" i="98" s="1"/>
  <c r="E157" i="17"/>
  <c r="D1620" i="1"/>
  <c r="E114" i="97" s="1"/>
  <c r="E113" i="98" s="1"/>
  <c r="C516" i="98"/>
  <c r="J349" i="97"/>
  <c r="B1" i="17"/>
  <c r="B1" i="36" s="1"/>
  <c r="A1" i="194"/>
  <c r="A1" i="195"/>
  <c r="B1" i="97"/>
  <c r="B1" i="98" s="1"/>
  <c r="D589" i="1"/>
  <c r="D45" i="90" s="1"/>
  <c r="W203" i="66"/>
  <c r="W217" i="66"/>
  <c r="U230" i="66"/>
  <c r="U237" i="66"/>
  <c r="U241" i="66"/>
  <c r="U255" i="66"/>
  <c r="U267" i="66"/>
  <c r="V275" i="66"/>
  <c r="W281" i="66"/>
  <c r="W288" i="66"/>
  <c r="M105" i="17"/>
  <c r="B11" i="90"/>
  <c r="C1501" i="1"/>
  <c r="D43" i="97" s="1"/>
  <c r="D42" i="98" s="1"/>
  <c r="D45" i="17"/>
  <c r="X44" i="66"/>
  <c r="U203" i="66"/>
  <c r="X203" i="66" s="1"/>
  <c r="W213" i="66"/>
  <c r="X213" i="66" s="1"/>
  <c r="W218" i="66"/>
  <c r="X218" i="66" s="1"/>
  <c r="V220" i="66"/>
  <c r="X220" i="66" s="1"/>
  <c r="U227" i="66"/>
  <c r="X227" i="66" s="1"/>
  <c r="V230" i="66"/>
  <c r="V233" i="66"/>
  <c r="X233" i="66" s="1"/>
  <c r="V237" i="66"/>
  <c r="X237" i="66" s="1"/>
  <c r="V241" i="66"/>
  <c r="X241" i="66" s="1"/>
  <c r="U251" i="66"/>
  <c r="W257" i="66"/>
  <c r="X257" i="66" s="1"/>
  <c r="W260" i="66"/>
  <c r="W277" i="66"/>
  <c r="U281" i="66"/>
  <c r="U288" i="66"/>
  <c r="X288" i="66" s="1"/>
  <c r="W292" i="66"/>
  <c r="X292" i="66" s="1"/>
  <c r="M141" i="17"/>
  <c r="M358" i="17"/>
  <c r="W252" i="66"/>
  <c r="D1504" i="1"/>
  <c r="E46" i="97" s="1"/>
  <c r="E45" i="98" s="1"/>
  <c r="E49" i="17"/>
  <c r="G334" i="17"/>
  <c r="G345" i="36" s="1"/>
  <c r="U77" i="66"/>
  <c r="X77" i="66" s="1"/>
  <c r="U278" i="66"/>
  <c r="X278" i="66" s="1"/>
  <c r="V285" i="66"/>
  <c r="U289" i="66"/>
  <c r="X289" i="66" s="1"/>
  <c r="W293" i="66"/>
  <c r="D18" i="90"/>
  <c r="B9" i="90"/>
  <c r="F10" i="90"/>
  <c r="B13" i="90"/>
  <c r="F18" i="90"/>
  <c r="F22" i="90"/>
  <c r="C227" i="82"/>
  <c r="C360" i="17"/>
  <c r="C380" i="36" s="1"/>
  <c r="C1469" i="1"/>
  <c r="D20" i="97" s="1"/>
  <c r="D19" i="98" s="1"/>
  <c r="D19" i="17"/>
  <c r="D18" i="36" s="1"/>
  <c r="J344" i="17"/>
  <c r="M344" i="17" s="1"/>
  <c r="U206" i="66"/>
  <c r="X206" i="66" s="1"/>
  <c r="V215" i="66"/>
  <c r="X215" i="66" s="1"/>
  <c r="U226" i="66"/>
  <c r="X226" i="66" s="1"/>
  <c r="U229" i="66"/>
  <c r="X229" i="66" s="1"/>
  <c r="V232" i="66"/>
  <c r="V236" i="66"/>
  <c r="V240" i="66"/>
  <c r="W244" i="66"/>
  <c r="X244" i="66" s="1"/>
  <c r="U254" i="66"/>
  <c r="X254" i="66" s="1"/>
  <c r="V258" i="66"/>
  <c r="X258" i="66" s="1"/>
  <c r="W262" i="66"/>
  <c r="X262" i="66" s="1"/>
  <c r="U266" i="66"/>
  <c r="X266" i="66" s="1"/>
  <c r="U274" i="66"/>
  <c r="U286" i="66"/>
  <c r="X286" i="66" s="1"/>
  <c r="V293" i="66"/>
  <c r="X293" i="66" s="1"/>
  <c r="M232" i="17"/>
  <c r="F30" i="90"/>
  <c r="G31" i="90"/>
  <c r="D313" i="17"/>
  <c r="M333" i="36" s="1"/>
  <c r="G360" i="17"/>
  <c r="G380" i="36" s="1"/>
  <c r="C1655" i="1"/>
  <c r="D140" i="97" s="1"/>
  <c r="D139" i="98" s="1"/>
  <c r="D191" i="17"/>
  <c r="D194" i="36" s="1"/>
  <c r="B103" i="58"/>
  <c r="C541" i="1"/>
  <c r="J29" i="90" s="1"/>
  <c r="C29" i="90" s="1"/>
  <c r="D870" i="1"/>
  <c r="E315" i="17" s="1"/>
  <c r="G129" i="57"/>
  <c r="C939" i="1" s="1"/>
  <c r="D339" i="17" s="1"/>
  <c r="D349" i="36" s="1"/>
  <c r="G1464" i="1"/>
  <c r="H15" i="97" s="1"/>
  <c r="H14" i="98" s="1"/>
  <c r="G1470" i="1"/>
  <c r="H21" i="97" s="1"/>
  <c r="H20" i="98" s="1"/>
  <c r="C240" i="1"/>
  <c r="D1557" i="1"/>
  <c r="E63" i="97" s="1"/>
  <c r="E62" i="98" s="1"/>
  <c r="F1595" i="1"/>
  <c r="H1620" i="1"/>
  <c r="O114" i="97" s="1"/>
  <c r="I113" i="98" s="1"/>
  <c r="C1617" i="1"/>
  <c r="D111" i="97" s="1"/>
  <c r="D110" i="98" s="1"/>
  <c r="G67" i="57"/>
  <c r="C295" i="1" s="1"/>
  <c r="G81" i="58"/>
  <c r="D309" i="1" s="1"/>
  <c r="E167" i="17" s="1"/>
  <c r="E172" i="36" s="1"/>
  <c r="C331" i="1"/>
  <c r="D185" i="17" s="1"/>
  <c r="F1646" i="1"/>
  <c r="G131" i="97" s="1"/>
  <c r="G130" i="98" s="1"/>
  <c r="G1678" i="1"/>
  <c r="H158" i="97" s="1"/>
  <c r="H157" i="98" s="1"/>
  <c r="G1674" i="1"/>
  <c r="H154" i="97" s="1"/>
  <c r="H153" i="98" s="1"/>
  <c r="G1671" i="1"/>
  <c r="H151" i="97" s="1"/>
  <c r="H150" i="98" s="1"/>
  <c r="G64" i="57"/>
  <c r="C292" i="1" s="1"/>
  <c r="B1701" i="1"/>
  <c r="C172" i="97" s="1"/>
  <c r="C171" i="98" s="1"/>
  <c r="B1775" i="1"/>
  <c r="C232" i="97" s="1"/>
  <c r="C231" i="98" s="1"/>
  <c r="E1777" i="1"/>
  <c r="F234" i="97" s="1"/>
  <c r="F233" i="98" s="1"/>
  <c r="D1854" i="1"/>
  <c r="E319" i="97" s="1"/>
  <c r="E316" i="98" s="1"/>
  <c r="D1911" i="1"/>
  <c r="E341" i="97" s="1"/>
  <c r="E346" i="98" s="1"/>
  <c r="C1940" i="1"/>
  <c r="D361" i="97" s="1"/>
  <c r="D366" i="98" s="1"/>
  <c r="L138" i="17"/>
  <c r="B90" i="58"/>
  <c r="E95" i="58"/>
  <c r="G1526" i="1"/>
  <c r="H83" i="97" s="1"/>
  <c r="H82" i="98" s="1"/>
  <c r="G75" i="57"/>
  <c r="C303" i="1" s="1"/>
  <c r="D161" i="17" s="1"/>
  <c r="D166" i="36" s="1"/>
  <c r="G1673" i="1"/>
  <c r="H153" i="97" s="1"/>
  <c r="H152" i="98" s="1"/>
  <c r="F1767" i="1"/>
  <c r="G224" i="97" s="1"/>
  <c r="G223" i="98" s="1"/>
  <c r="H1976" i="1"/>
  <c r="O391" i="97" s="1"/>
  <c r="I396" i="98" s="1"/>
  <c r="B1980" i="1"/>
  <c r="C395" i="97" s="1"/>
  <c r="C400" i="98" s="1"/>
  <c r="B1986" i="1"/>
  <c r="C401" i="97" s="1"/>
  <c r="C406" i="98" s="1"/>
  <c r="H2038" i="1"/>
  <c r="O438" i="97" s="1"/>
  <c r="I443" i="98" s="1"/>
  <c r="C553" i="1"/>
  <c r="B65" i="58"/>
  <c r="D143" i="1" s="1"/>
  <c r="E1468" i="1"/>
  <c r="F19" i="97" s="1"/>
  <c r="F18" i="98" s="1"/>
  <c r="E1471" i="1"/>
  <c r="F22" i="97" s="1"/>
  <c r="F21" i="98" s="1"/>
  <c r="C1506" i="1"/>
  <c r="D48" i="97" s="1"/>
  <c r="D47" i="98" s="1"/>
  <c r="G1504" i="1"/>
  <c r="H46" i="97" s="1"/>
  <c r="H45" i="98" s="1"/>
  <c r="B72" i="58"/>
  <c r="D150" i="1" s="1"/>
  <c r="E21" i="17" s="1"/>
  <c r="C1530" i="1"/>
  <c r="D87" i="97" s="1"/>
  <c r="D86" i="98" s="1"/>
  <c r="B272" i="1"/>
  <c r="C136" i="17" s="1"/>
  <c r="D272" i="1"/>
  <c r="H1589" i="1"/>
  <c r="D264" i="1"/>
  <c r="D1584" i="1" s="1"/>
  <c r="B1618" i="1"/>
  <c r="C112" i="97" s="1"/>
  <c r="C111" i="98" s="1"/>
  <c r="H1621" i="1"/>
  <c r="O115" i="97" s="1"/>
  <c r="I114" i="98" s="1"/>
  <c r="H1610" i="1"/>
  <c r="O104" i="97" s="1"/>
  <c r="I103" i="98" s="1"/>
  <c r="B1649" i="1"/>
  <c r="C134" i="97" s="1"/>
  <c r="C133" i="98" s="1"/>
  <c r="H1653" i="1"/>
  <c r="O138" i="97" s="1"/>
  <c r="I137" i="98" s="1"/>
  <c r="F1645" i="1"/>
  <c r="G130" i="97" s="1"/>
  <c r="G129" i="98" s="1"/>
  <c r="H1645" i="1"/>
  <c r="O130" i="97" s="1"/>
  <c r="I129" i="98" s="1"/>
  <c r="G1680" i="1"/>
  <c r="H160" i="97" s="1"/>
  <c r="H159" i="98" s="1"/>
  <c r="E1678" i="1"/>
  <c r="F158" i="97" s="1"/>
  <c r="F157" i="98" s="1"/>
  <c r="G1713" i="1"/>
  <c r="H184" i="97" s="1"/>
  <c r="H183" i="98" s="1"/>
  <c r="D1709" i="1"/>
  <c r="E180" i="97" s="1"/>
  <c r="E179" i="98" s="1"/>
  <c r="E1774" i="1"/>
  <c r="F231" i="97" s="1"/>
  <c r="F230" i="98" s="1"/>
  <c r="F1772" i="1"/>
  <c r="C1764" i="1"/>
  <c r="D221" i="97" s="1"/>
  <c r="D220" i="98" s="1"/>
  <c r="E1745" i="1"/>
  <c r="F211" i="97" s="1"/>
  <c r="F210" i="98" s="1"/>
  <c r="G1744" i="1"/>
  <c r="H210" i="97" s="1"/>
  <c r="H209" i="98" s="1"/>
  <c r="E1741" i="1"/>
  <c r="F207" i="97" s="1"/>
  <c r="F206" i="98" s="1"/>
  <c r="G1738" i="1"/>
  <c r="H204" i="97" s="1"/>
  <c r="H203" i="98" s="1"/>
  <c r="G1737" i="1"/>
  <c r="H203" i="97" s="1"/>
  <c r="H202" i="98" s="1"/>
  <c r="C1866" i="1"/>
  <c r="D331" i="97" s="1"/>
  <c r="D328" i="98" s="1"/>
  <c r="D1857" i="1"/>
  <c r="E322" i="97" s="1"/>
  <c r="E319" i="98" s="1"/>
  <c r="C1949" i="1"/>
  <c r="D370" i="97" s="1"/>
  <c r="D375" i="98" s="1"/>
  <c r="D1952" i="1"/>
  <c r="E373" i="97" s="1"/>
  <c r="E378" i="98" s="1"/>
  <c r="C2107" i="1"/>
  <c r="D2101" i="1"/>
  <c r="E486" i="97" s="1"/>
  <c r="E491" i="98" s="1"/>
  <c r="F1852" i="1"/>
  <c r="G317" i="97" s="1"/>
  <c r="G314" i="98" s="1"/>
  <c r="B1864" i="1"/>
  <c r="C329" i="97" s="1"/>
  <c r="C326" i="98" s="1"/>
  <c r="E112" i="58"/>
  <c r="G120" i="57"/>
  <c r="C930" i="1" s="1"/>
  <c r="D336" i="17" s="1"/>
  <c r="G130" i="57"/>
  <c r="C940" i="1" s="1"/>
  <c r="D340" i="17" s="1"/>
  <c r="E1473" i="1"/>
  <c r="F24" i="97" s="1"/>
  <c r="F23" i="98" s="1"/>
  <c r="B82" i="57"/>
  <c r="C160" i="1" s="1"/>
  <c r="D31" i="17" s="1"/>
  <c r="G1498" i="1"/>
  <c r="H40" i="97" s="1"/>
  <c r="H39" i="98" s="1"/>
  <c r="G1522" i="1"/>
  <c r="H79" i="97" s="1"/>
  <c r="H78" i="98" s="1"/>
  <c r="G1589" i="1"/>
  <c r="H1616" i="1"/>
  <c r="O110" i="97" s="1"/>
  <c r="I109" i="98" s="1"/>
  <c r="B1641" i="1"/>
  <c r="C126" i="97" s="1"/>
  <c r="C125" i="98" s="1"/>
  <c r="B1650" i="1"/>
  <c r="C135" i="97" s="1"/>
  <c r="C134" i="98" s="1"/>
  <c r="G1653" i="1"/>
  <c r="H138" i="97" s="1"/>
  <c r="H137" i="98" s="1"/>
  <c r="F1732" i="1"/>
  <c r="G198" i="97" s="1"/>
  <c r="G197" i="98" s="1"/>
  <c r="D1836" i="1"/>
  <c r="E308" i="97" s="1"/>
  <c r="E307" i="98" s="1"/>
  <c r="D1914" i="1"/>
  <c r="E344" i="97" s="1"/>
  <c r="E349" i="98" s="1"/>
  <c r="D1920" i="1"/>
  <c r="E350" i="97" s="1"/>
  <c r="E355" i="98" s="1"/>
  <c r="C2036" i="1"/>
  <c r="D436" i="97" s="1"/>
  <c r="D441" i="98" s="1"/>
  <c r="O338" i="17"/>
  <c r="I348" i="36" s="1"/>
  <c r="G317" i="17"/>
  <c r="G329" i="36" s="1"/>
  <c r="B105" i="58"/>
  <c r="D520" i="1"/>
  <c r="K8" i="90" s="1"/>
  <c r="D8" i="90" s="1"/>
  <c r="B97" i="58"/>
  <c r="C564" i="1"/>
  <c r="E105" i="57"/>
  <c r="B64" i="58"/>
  <c r="D142" i="1" s="1"/>
  <c r="E13" i="17" s="1"/>
  <c r="E12" i="36" s="1"/>
  <c r="B67" i="58"/>
  <c r="D145" i="1" s="1"/>
  <c r="B68" i="58"/>
  <c r="D146" i="1" s="1"/>
  <c r="G1468" i="1"/>
  <c r="H19" i="97" s="1"/>
  <c r="H18" i="98" s="1"/>
  <c r="F1504" i="1"/>
  <c r="G46" i="97" s="1"/>
  <c r="G45" i="98" s="1"/>
  <c r="G1500" i="1"/>
  <c r="H42" i="97" s="1"/>
  <c r="H41" i="98" s="1"/>
  <c r="C1492" i="1"/>
  <c r="D34" i="97" s="1"/>
  <c r="D33" i="98" s="1"/>
  <c r="E1536" i="1"/>
  <c r="B262" i="1"/>
  <c r="C126" i="17" s="1"/>
  <c r="C131" i="36" s="1"/>
  <c r="F1589" i="1"/>
  <c r="H1623" i="1"/>
  <c r="O117" i="97" s="1"/>
  <c r="I116" i="98" s="1"/>
  <c r="F1621" i="1"/>
  <c r="G71" i="57"/>
  <c r="C299" i="1" s="1"/>
  <c r="H1617" i="1"/>
  <c r="O111" i="97" s="1"/>
  <c r="I110" i="98" s="1"/>
  <c r="F1614" i="1"/>
  <c r="G108" i="97" s="1"/>
  <c r="G107" i="98" s="1"/>
  <c r="H1611" i="1"/>
  <c r="O105" i="97" s="1"/>
  <c r="I104" i="98" s="1"/>
  <c r="B1642" i="1"/>
  <c r="C127" i="97" s="1"/>
  <c r="C126" i="98" s="1"/>
  <c r="F1657" i="1"/>
  <c r="G142" i="97" s="1"/>
  <c r="G141" i="98" s="1"/>
  <c r="G1652" i="1"/>
  <c r="H137" i="97" s="1"/>
  <c r="H136" i="98" s="1"/>
  <c r="D1591" i="1"/>
  <c r="I62" i="58"/>
  <c r="D350" i="1" s="1"/>
  <c r="C1776" i="1"/>
  <c r="G1771" i="1"/>
  <c r="H228" i="97" s="1"/>
  <c r="H227" i="98" s="1"/>
  <c r="E1738" i="1"/>
  <c r="F204" i="97" s="1"/>
  <c r="F203" i="98" s="1"/>
  <c r="D1851" i="1"/>
  <c r="E316" i="97" s="1"/>
  <c r="E313" i="98" s="1"/>
  <c r="C1951" i="1"/>
  <c r="D372" i="97" s="1"/>
  <c r="D377" i="98" s="1"/>
  <c r="C2042" i="1"/>
  <c r="D442" i="97" s="1"/>
  <c r="D447" i="98" s="1"/>
  <c r="C2074" i="1"/>
  <c r="D2107" i="1"/>
  <c r="B1790" i="1"/>
  <c r="C247" i="97" s="1"/>
  <c r="C246" i="98" s="1"/>
  <c r="L66" i="17"/>
  <c r="D531" i="1"/>
  <c r="K19" i="90" s="1"/>
  <c r="D880" i="1"/>
  <c r="E319" i="17" s="1"/>
  <c r="K319" i="17" s="1"/>
  <c r="M319" i="17" s="1"/>
  <c r="G120" i="58"/>
  <c r="D930" i="1" s="1"/>
  <c r="E336" i="17" s="1"/>
  <c r="E346" i="36" s="1"/>
  <c r="B63" i="57"/>
  <c r="C141" i="1" s="1"/>
  <c r="E1461" i="1"/>
  <c r="F12" i="97" s="1"/>
  <c r="F11" i="98" s="1"/>
  <c r="B71" i="58"/>
  <c r="D149" i="1" s="1"/>
  <c r="G1503" i="1"/>
  <c r="H45" i="97" s="1"/>
  <c r="H44" i="98" s="1"/>
  <c r="F1627" i="1"/>
  <c r="G121" i="97" s="1"/>
  <c r="G120" i="98" s="1"/>
  <c r="B1652" i="1"/>
  <c r="C137" i="97" s="1"/>
  <c r="C136" i="98" s="1"/>
  <c r="F1677" i="1"/>
  <c r="G157" i="97" s="1"/>
  <c r="G156" i="98" s="1"/>
  <c r="D1918" i="1"/>
  <c r="E348" i="97" s="1"/>
  <c r="E353" i="98" s="1"/>
  <c r="D1979" i="1"/>
  <c r="E394" i="97" s="1"/>
  <c r="E399" i="98" s="1"/>
  <c r="D2008" i="1"/>
  <c r="E414" i="97" s="1"/>
  <c r="E419" i="98" s="1"/>
  <c r="D2074" i="1"/>
  <c r="C2077" i="1"/>
  <c r="G1827" i="1"/>
  <c r="H299" i="97" s="1"/>
  <c r="H298" i="98" s="1"/>
  <c r="J356" i="17"/>
  <c r="M356" i="17" s="1"/>
  <c r="G313" i="17"/>
  <c r="P333" i="36" s="1"/>
  <c r="D2003" i="1"/>
  <c r="E409" i="97" s="1"/>
  <c r="E414" i="98" s="1"/>
  <c r="G1867" i="1"/>
  <c r="H332" i="97" s="1"/>
  <c r="H329" i="98" s="1"/>
  <c r="B1927" i="1"/>
  <c r="C357" i="97" s="1"/>
  <c r="C362" i="98" s="1"/>
  <c r="G2038" i="1"/>
  <c r="H438" i="97" s="1"/>
  <c r="H443" i="98" s="1"/>
  <c r="E2135" i="1"/>
  <c r="F511" i="97" s="1"/>
  <c r="B111" i="58"/>
  <c r="B102" i="58"/>
  <c r="D540" i="1"/>
  <c r="K28" i="90" s="1"/>
  <c r="E101" i="57"/>
  <c r="E90" i="57"/>
  <c r="G1463" i="1"/>
  <c r="H14" i="97" s="1"/>
  <c r="H13" i="98" s="1"/>
  <c r="G1467" i="1"/>
  <c r="H18" i="97" s="1"/>
  <c r="H17" i="98" s="1"/>
  <c r="E1472" i="1"/>
  <c r="F23" i="97" s="1"/>
  <c r="F22" i="98" s="1"/>
  <c r="B1493" i="1"/>
  <c r="C35" i="97" s="1"/>
  <c r="C34" i="98" s="1"/>
  <c r="C1499" i="1"/>
  <c r="D41" i="97" s="1"/>
  <c r="D40" i="98" s="1"/>
  <c r="G1490" i="1"/>
  <c r="H32" i="97" s="1"/>
  <c r="H31" i="98" s="1"/>
  <c r="B81" i="57"/>
  <c r="C159" i="1" s="1"/>
  <c r="D30" i="17" s="1"/>
  <c r="D29" i="36" s="1"/>
  <c r="B273" i="1"/>
  <c r="C137" i="17" s="1"/>
  <c r="B268" i="1"/>
  <c r="C132" i="17" s="1"/>
  <c r="C137" i="36" s="1"/>
  <c r="D1594" i="1"/>
  <c r="H1587" i="1"/>
  <c r="G1584" i="1"/>
  <c r="D262" i="1"/>
  <c r="H1619" i="1"/>
  <c r="O113" i="97" s="1"/>
  <c r="I112" i="98" s="1"/>
  <c r="B1647" i="1"/>
  <c r="C132" i="97" s="1"/>
  <c r="C131" i="98" s="1"/>
  <c r="G1656" i="1"/>
  <c r="H141" i="97" s="1"/>
  <c r="H140" i="98" s="1"/>
  <c r="E1651" i="1"/>
  <c r="F136" i="97" s="1"/>
  <c r="F135" i="98" s="1"/>
  <c r="E1649" i="1"/>
  <c r="E1648" i="1"/>
  <c r="F133" i="97" s="1"/>
  <c r="F132" i="98" s="1"/>
  <c r="G1646" i="1"/>
  <c r="H131" i="97" s="1"/>
  <c r="H130" i="98" s="1"/>
  <c r="D1537" i="1"/>
  <c r="E94" i="97" s="1"/>
  <c r="E93" i="98" s="1"/>
  <c r="I71" i="58"/>
  <c r="D359" i="1" s="1"/>
  <c r="G1709" i="1"/>
  <c r="H180" i="97" s="1"/>
  <c r="H179" i="98" s="1"/>
  <c r="G1701" i="1"/>
  <c r="H172" i="97" s="1"/>
  <c r="H171" i="98" s="1"/>
  <c r="B1730" i="1"/>
  <c r="C196" i="97" s="1"/>
  <c r="C195" i="98" s="1"/>
  <c r="B1740" i="1"/>
  <c r="C206" i="97" s="1"/>
  <c r="C205" i="98" s="1"/>
  <c r="D1850" i="1"/>
  <c r="E315" i="97" s="1"/>
  <c r="E312" i="98" s="1"/>
  <c r="C1913" i="1"/>
  <c r="D343" i="97" s="1"/>
  <c r="D348" i="98" s="1"/>
  <c r="D1917" i="1"/>
  <c r="E347" i="97" s="1"/>
  <c r="E352" i="98" s="1"/>
  <c r="D1923" i="1"/>
  <c r="E353" i="97" s="1"/>
  <c r="E358" i="98" s="1"/>
  <c r="D1944" i="1"/>
  <c r="E365" i="97" s="1"/>
  <c r="E370" i="98" s="1"/>
  <c r="C1948" i="1"/>
  <c r="D369" i="97" s="1"/>
  <c r="D374" i="98" s="1"/>
  <c r="D2038" i="1"/>
  <c r="E438" i="97" s="1"/>
  <c r="E443" i="98" s="1"/>
  <c r="D2041" i="1"/>
  <c r="E441" i="97" s="1"/>
  <c r="E446" i="98" s="1"/>
  <c r="H1791" i="1"/>
  <c r="O248" i="97" s="1"/>
  <c r="I247" i="98" s="1"/>
  <c r="F1804" i="1"/>
  <c r="G261" i="97" s="1"/>
  <c r="G260" i="98" s="1"/>
  <c r="B1825" i="1"/>
  <c r="C297" i="97" s="1"/>
  <c r="C296" i="98" s="1"/>
  <c r="B37" i="189"/>
  <c r="B1" i="66"/>
  <c r="B1" i="82" s="1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W256" i="66"/>
  <c r="C298" i="82"/>
  <c r="U284" i="66"/>
  <c r="W284" i="66"/>
  <c r="V284" i="66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M193" i="17" s="1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X234" i="66" s="1"/>
  <c r="W245" i="66"/>
  <c r="V255" i="66"/>
  <c r="L129" i="17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M312" i="17" s="1"/>
  <c r="E197" i="36"/>
  <c r="K194" i="17"/>
  <c r="M194" i="17" s="1"/>
  <c r="D182" i="36"/>
  <c r="K179" i="17"/>
  <c r="M179" i="17" s="1"/>
  <c r="E180" i="36"/>
  <c r="L177" i="17"/>
  <c r="E140" i="36"/>
  <c r="L135" i="17"/>
  <c r="G79" i="36"/>
  <c r="J80" i="17"/>
  <c r="L80" i="17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X245" i="66" s="1"/>
  <c r="K138" i="17"/>
  <c r="C26" i="90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V75" i="66"/>
  <c r="V82" i="66"/>
  <c r="V138" i="66"/>
  <c r="V178" i="66"/>
  <c r="V207" i="66"/>
  <c r="M80" i="17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X124" i="66" s="1"/>
  <c r="V139" i="66"/>
  <c r="X139" i="66" s="1"/>
  <c r="V143" i="66"/>
  <c r="X143" i="66" s="1"/>
  <c r="V156" i="66"/>
  <c r="V187" i="66"/>
  <c r="X187" i="66" s="1"/>
  <c r="V204" i="66"/>
  <c r="V216" i="66"/>
  <c r="W270" i="66"/>
  <c r="U285" i="66"/>
  <c r="X285" i="66" s="1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M259" i="17" s="1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D1477" i="1"/>
  <c r="E28" i="97" s="1"/>
  <c r="E27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J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K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X283" i="66" l="1"/>
  <c r="X212" i="66"/>
  <c r="E209" i="17"/>
  <c r="E218" i="36" s="1"/>
  <c r="D1680" i="1"/>
  <c r="E160" i="97" s="1"/>
  <c r="E159" i="98" s="1"/>
  <c r="D346" i="36"/>
  <c r="J336" i="17"/>
  <c r="L336" i="17"/>
  <c r="K336" i="17"/>
  <c r="M336" i="17" s="1"/>
  <c r="C141" i="36"/>
  <c r="X156" i="66"/>
  <c r="X210" i="66"/>
  <c r="X284" i="66"/>
  <c r="D1581" i="1"/>
  <c r="E126" i="17"/>
  <c r="D503" i="1"/>
  <c r="S21" i="90" s="1"/>
  <c r="D21" i="90" s="1"/>
  <c r="C85" i="123"/>
  <c r="C596" i="1"/>
  <c r="C52" i="90" s="1"/>
  <c r="F58" i="123"/>
  <c r="D603" i="1"/>
  <c r="D59" i="90" s="1"/>
  <c r="F95" i="123"/>
  <c r="D586" i="1"/>
  <c r="D42" i="90" s="1"/>
  <c r="F78" i="123"/>
  <c r="C1616" i="1"/>
  <c r="D110" i="97" s="1"/>
  <c r="D109" i="98" s="1"/>
  <c r="D153" i="17"/>
  <c r="K92" i="97"/>
  <c r="D512" i="1"/>
  <c r="S30" i="90" s="1"/>
  <c r="D30" i="90" s="1"/>
  <c r="C94" i="123"/>
  <c r="E20" i="36"/>
  <c r="K21" i="17"/>
  <c r="M21" i="17" s="1"/>
  <c r="D491" i="1"/>
  <c r="S9" i="90" s="1"/>
  <c r="D9" i="90" s="1"/>
  <c r="C73" i="123"/>
  <c r="D150" i="17"/>
  <c r="D155" i="36" s="1"/>
  <c r="C1611" i="1"/>
  <c r="D105" i="97" s="1"/>
  <c r="D104" i="98" s="1"/>
  <c r="E327" i="36"/>
  <c r="J315" i="17"/>
  <c r="L315" i="17"/>
  <c r="K315" i="17"/>
  <c r="M315" i="17" s="1"/>
  <c r="K13" i="97"/>
  <c r="K49" i="97"/>
  <c r="M280" i="17"/>
  <c r="X71" i="66"/>
  <c r="F516" i="98"/>
  <c r="J511" i="97"/>
  <c r="D498" i="1"/>
  <c r="S16" i="90" s="1"/>
  <c r="D16" i="90" s="1"/>
  <c r="C80" i="123"/>
  <c r="X61" i="66"/>
  <c r="E200" i="17"/>
  <c r="E209" i="36" s="1"/>
  <c r="D1674" i="1"/>
  <c r="E154" i="97" s="1"/>
  <c r="E153" i="98" s="1"/>
  <c r="C1620" i="1"/>
  <c r="D114" i="97" s="1"/>
  <c r="D113" i="98" s="1"/>
  <c r="D157" i="17"/>
  <c r="D504" i="1"/>
  <c r="S22" i="90" s="1"/>
  <c r="D22" i="90" s="1"/>
  <c r="C86" i="123"/>
  <c r="D44" i="36"/>
  <c r="K45" i="17"/>
  <c r="M45" i="17" s="1"/>
  <c r="J45" i="17"/>
  <c r="L45" i="17"/>
  <c r="L511" i="97"/>
  <c r="L346" i="97"/>
  <c r="D506" i="1"/>
  <c r="S24" i="90" s="1"/>
  <c r="D24" i="90" s="1"/>
  <c r="C88" i="123"/>
  <c r="D30" i="36"/>
  <c r="L31" i="17"/>
  <c r="K31" i="17"/>
  <c r="M31" i="17" s="1"/>
  <c r="E128" i="17"/>
  <c r="E133" i="36" s="1"/>
  <c r="D1585" i="1"/>
  <c r="X281" i="66"/>
  <c r="K511" i="97"/>
  <c r="L92" i="97"/>
  <c r="C1591" i="1"/>
  <c r="X216" i="66"/>
  <c r="M253" i="17"/>
  <c r="X256" i="66"/>
  <c r="C142" i="36"/>
  <c r="K137" i="17"/>
  <c r="M137" i="17" s="1"/>
  <c r="J137" i="17"/>
  <c r="L137" i="17"/>
  <c r="C581" i="1"/>
  <c r="C37" i="90" s="1"/>
  <c r="F43" i="123"/>
  <c r="D12" i="17"/>
  <c r="D11" i="36" s="1"/>
  <c r="C1460" i="1"/>
  <c r="D11" i="97" s="1"/>
  <c r="D10" i="98" s="1"/>
  <c r="E48" i="36"/>
  <c r="K49" i="17"/>
  <c r="L49" i="17"/>
  <c r="J49" i="17"/>
  <c r="C1592" i="1"/>
  <c r="X178" i="66"/>
  <c r="C592" i="1"/>
  <c r="C48" i="90" s="1"/>
  <c r="F54" i="123"/>
  <c r="D350" i="36"/>
  <c r="D341" i="17"/>
  <c r="D351" i="36" s="1"/>
  <c r="D1593" i="1"/>
  <c r="E136" i="17"/>
  <c r="E141" i="36" s="1"/>
  <c r="E14" i="17"/>
  <c r="D1463" i="1"/>
  <c r="E14" i="97" s="1"/>
  <c r="E13" i="98" s="1"/>
  <c r="D188" i="36"/>
  <c r="L185" i="17"/>
  <c r="K185" i="17"/>
  <c r="M185" i="17" s="1"/>
  <c r="J185" i="17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M249" i="97" s="1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M388" i="97" s="1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J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M49" i="97" s="1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J156" i="97"/>
  <c r="L156" i="97"/>
  <c r="L160" i="97"/>
  <c r="C159" i="98"/>
  <c r="K160" i="17"/>
  <c r="M160" i="17" s="1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 s="1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98" i="17" l="1"/>
  <c r="M511" i="97"/>
  <c r="M47" i="97"/>
  <c r="M49" i="17"/>
  <c r="D162" i="36"/>
  <c r="K157" i="17"/>
  <c r="M157" i="17" s="1"/>
  <c r="L157" i="17"/>
  <c r="J157" i="17"/>
  <c r="M447" i="97"/>
  <c r="M86" i="17"/>
  <c r="M36" i="17"/>
  <c r="K136" i="17"/>
  <c r="L304" i="17"/>
  <c r="K108" i="97"/>
  <c r="M23" i="97"/>
  <c r="M333" i="17"/>
  <c r="M132" i="17"/>
  <c r="M34" i="97"/>
  <c r="L128" i="17"/>
  <c r="D158" i="36"/>
  <c r="J153" i="17"/>
  <c r="K153" i="17"/>
  <c r="L153" i="17"/>
  <c r="L136" i="17"/>
  <c r="M150" i="97"/>
  <c r="M466" i="97"/>
  <c r="M161" i="17"/>
  <c r="M91" i="97"/>
  <c r="M131" i="17"/>
  <c r="J136" i="17"/>
  <c r="E13" i="36"/>
  <c r="K14" i="17"/>
  <c r="M14" i="17" s="1"/>
  <c r="L14" i="17"/>
  <c r="J14" i="17"/>
  <c r="E131" i="36"/>
  <c r="J126" i="17"/>
  <c r="L126" i="17"/>
  <c r="K126" i="17"/>
  <c r="M126" i="17" s="1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K68" i="97"/>
  <c r="M389" i="97"/>
  <c r="L111" i="97"/>
  <c r="J109" i="97"/>
  <c r="M109" i="97" s="1"/>
  <c r="M71" i="17"/>
  <c r="K341" i="17"/>
  <c r="J206" i="17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M167" i="97" s="1"/>
  <c r="J166" i="97"/>
  <c r="M166" i="97" s="1"/>
  <c r="J158" i="97"/>
  <c r="M20" i="17"/>
  <c r="M143" i="17"/>
  <c r="M92" i="17"/>
  <c r="M128" i="17"/>
  <c r="L341" i="17"/>
  <c r="J341" i="17"/>
  <c r="M341" i="17" s="1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L163" i="17"/>
  <c r="D155" i="98"/>
  <c r="K156" i="97"/>
  <c r="M156" i="97" s="1"/>
  <c r="M490" i="97"/>
  <c r="M206" i="1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M65" i="17" s="1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M87" i="17" s="1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M202" i="17" s="1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J140" i="97"/>
  <c r="K207" i="17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207" i="17" l="1"/>
  <c r="M204" i="17"/>
  <c r="M153" i="17"/>
  <c r="M140" i="97"/>
  <c r="M163" i="17"/>
  <c r="M136" i="17"/>
  <c r="M108" i="97"/>
  <c r="M151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<sst xmlns="http://schemas.openxmlformats.org/spreadsheetml/2006/main" count="11475" uniqueCount="2242">
  <si>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</si>
  <si>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</si>
  <si>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</si>
  <si>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</si>
  <si>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</si>
  <si>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</si>
  <si>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</si>
  <si>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</si>
  <si>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</si>
  <si>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</si>
  <si>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</si>
  <si>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</si>
  <si>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</si>
  <si>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</si>
  <si>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</si>
  <si>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</si>
  <si>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</si>
  <si>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</si>
  <si>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</si>
  <si>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</si>
  <si>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</si>
  <si>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</si>
  <si>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</si>
  <si>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</si>
  <si>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</si>
  <si>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</si>
  <si>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</si>
  <si>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</si>
  <si>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</si>
  <si>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</si>
  <si>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</si>
  <si>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</si>
  <si>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</si>
  <si>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</si>
  <si>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</si>
  <si>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</si>
  <si>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</si>
  <si>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</si>
  <si>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</si>
  <si>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</si>
  <si>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</si>
  <si>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</si>
  <si>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</si>
  <si>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</si>
  <si>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</si>
  <si>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</si>
  <si>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</si>
  <si>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</si>
  <si>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</si>
  <si>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</si>
  <si>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</si>
  <si>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</si>
  <si>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</si>
  <si>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</si>
  <si>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</si>
  <si>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</si>
  <si>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</si>
  <si>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</si>
  <si>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</si>
  <si>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</si>
  <si>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</si>
  <si>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</si>
  <si>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</si>
  <si>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</si>
  <si>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</si>
  <si>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</si>
  <si>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</si>
  <si>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</si>
  <si>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</si>
  <si>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</si>
  <si>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</si>
  <si>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</si>
  <si>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</si>
  <si>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</si>
  <si>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</si>
  <si>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</si>
  <si>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</si>
  <si>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</si>
  <si>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</si>
  <si>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</si>
  <si>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</si>
  <si>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</si>
  <si>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</si>
  <si>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</si>
  <si>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</si>
  <si>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</si>
  <si>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</si>
  <si>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</si>
  <si>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</si>
  <si>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</si>
  <si>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</si>
  <si>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</si>
  <si>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</si>
  <si>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</si>
  <si>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</si>
  <si>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</si>
  <si>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</si>
  <si>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</si>
  <si>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</si>
  <si>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</si>
  <si>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</si>
  <si>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</si>
  <si>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</si>
  <si>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</si>
  <si>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</si>
  <si>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</si>
  <si>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</si>
  <si>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</si>
  <si>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</si>
  <si>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</si>
  <si>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</si>
  <si>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</si>
  <si>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</si>
  <si>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</si>
  <si>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</si>
  <si>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</si>
  <si>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</si>
  <si>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</si>
  <si>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</si>
  <si>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</si>
  <si>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</si>
  <si>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</si>
  <si>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</si>
  <si>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</si>
  <si>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</si>
  <si>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</si>
  <si>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</si>
  <si>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</si>
  <si>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</si>
  <si>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</si>
  <si>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</si>
  <si>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</si>
  <si>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</si>
  <si>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</si>
  <si>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</si>
  <si>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</si>
  <si>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</si>
  <si>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</si>
  <si>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</si>
  <si>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</si>
  <si>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</si>
  <si>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</si>
  <si>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</si>
  <si>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</si>
  <si>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</si>
  <si>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</si>
  <si>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</si>
  <si>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</si>
  <si>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</si>
  <si>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</si>
  <si>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</si>
  <si>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</si>
  <si>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</si>
  <si>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</si>
  <si>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</si>
  <si>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</si>
  <si>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</si>
  <si>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</si>
  <si>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</si>
  <si>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</si>
  <si>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</si>
  <si>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</si>
  <si>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</si>
  <si>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</si>
  <si>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</si>
  <si>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</si>
  <si>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</si>
  <si>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</si>
  <si>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</si>
  <si>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</si>
  <si>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</si>
  <si>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</si>
  <si>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</si>
  <si>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</si>
  <si>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</si>
  <si>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</si>
  <si>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</si>
  <si>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</si>
  <si>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</si>
  <si>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</si>
  <si>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</si>
  <si>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</si>
  <si>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</si>
  <si>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</si>
  <si>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</si>
  <si>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</si>
  <si>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</si>
  <si>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</si>
  <si>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</si>
  <si>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</si>
  <si>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</si>
  <si>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</si>
  <si>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</si>
  <si>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</si>
  <si>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</si>
  <si>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</si>
  <si>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</si>
  <si>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</si>
  <si>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</si>
  <si>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</si>
  <si>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</si>
  <si>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</si>
  <si>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</si>
  <si>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</si>
  <si>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</si>
  <si>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</si>
  <si>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</si>
  <si>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</si>
  <si>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</si>
  <si>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</si>
  <si>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</si>
  <si>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</si>
  <si>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</si>
  <si>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</si>
  <si>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</si>
  <si>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</si>
  <si>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</si>
  <si>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</si>
  <si>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</si>
  <si>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</si>
  <si>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</si>
  <si>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</si>
  <si>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</si>
  <si>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</si>
  <si>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</si>
  <si>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</si>
  <si>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</si>
  <si>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</si>
  <si>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</si>
  <si>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</si>
  <si>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</si>
  <si>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</si>
  <si>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</si>
  <si>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</si>
  <si>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</si>
  <si>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</si>
  <si>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</si>
  <si>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</si>
  <si>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</si>
  <si>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</si>
  <si>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</si>
  <si>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</si>
  <si>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</si>
  <si>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</si>
  <si>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</si>
  <si>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</si>
  <si>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</si>
  <si>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</si>
  <si>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</si>
  <si>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</si>
  <si>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</si>
  <si>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</si>
  <si>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</si>
  <si>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</si>
  <si>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</si>
  <si>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</si>
  <si>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</si>
  <si>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</si>
  <si>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</si>
  <si>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</si>
  <si>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</si>
  <si>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</si>
  <si>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</si>
  <si>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</si>
  <si>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</si>
  <si>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</si>
  <si>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</si>
  <si>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</si>
  <si>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</si>
  <si>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</si>
  <si>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</si>
  <si>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</si>
  <si>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</si>
  <si>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</si>
  <si>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</si>
  <si>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</si>
  <si>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</si>
  <si>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</si>
  <si>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</si>
  <si>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</si>
  <si>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</si>
  <si>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</si>
  <si>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</si>
  <si>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</si>
  <si>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</si>
  <si>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</si>
  <si>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</si>
  <si>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</si>
  <si>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</si>
  <si>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</si>
  <si>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</si>
  <si>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</si>
  <si>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</si>
  <si>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</si>
  <si>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</si>
  <si>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</si>
  <si>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</si>
  <si>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</si>
  <si>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</si>
  <si>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</si>
  <si>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</si>
  <si>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</si>
  <si>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</si>
  <si>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</si>
  <si>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</si>
  <si>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</si>
  <si>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</si>
  <si>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</si>
  <si>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</si>
  <si>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</si>
  <si>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</si>
  <si>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</si>
  <si>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</si>
  <si>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</si>
  <si>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</si>
  <si>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</si>
  <si>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</si>
  <si>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</si>
  <si>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</si>
  <si>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</si>
  <si>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</si>
  <si>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</si>
  <si>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</si>
  <si>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</si>
  <si>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</si>
  <si>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</si>
  <si>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</si>
  <si>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</si>
  <si>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</si>
  <si>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</si>
  <si>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</si>
  <si>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</si>
  <si>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</si>
  <si>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</si>
  <si>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</si>
  <si>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</si>
  <si>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</si>
  <si>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</si>
  <si>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</si>
  <si>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</si>
  <si>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</si>
  <si>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</si>
  <si>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</si>
  <si>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</si>
  <si>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</si>
  <si>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</si>
  <si>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</si>
  <si>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</si>
  <si>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</si>
  <si>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</si>
  <si>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</si>
  <si>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</si>
  <si>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</si>
  <si>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</si>
  <si>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</si>
  <si>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</si>
  <si>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</si>
  <si>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</si>
  <si>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</si>
  <si>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</si>
  <si>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</si>
  <si>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</si>
  <si>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</si>
  <si>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</si>
  <si>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</si>
  <si>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</si>
  <si>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</si>
  <si>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</si>
  <si>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</si>
  <si>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</si>
  <si>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</si>
  <si>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</si>
  <si>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</si>
  <si>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</si>
  <si>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</si>
  <si>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</si>
  <si>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</si>
  <si>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</si>
  <si>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</si>
  <si>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</si>
  <si>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</si>
  <si>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</si>
  <si>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</si>
  <si>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</si>
  <si>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</si>
  <si>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</si>
  <si>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</si>
  <si>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</si>
  <si>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</si>
  <si>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</si>
  <si>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</si>
  <si>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</si>
  <si>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</si>
  <si>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</si>
  <si>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</si>
  <si>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</si>
  <si>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</si>
  <si>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</si>
  <si>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</si>
  <si>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</si>
  <si>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</si>
  <si>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</si>
  <si>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</si>
  <si>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</si>
  <si>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</si>
  <si>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</si>
  <si>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</si>
  <si>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</si>
  <si>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</si>
  <si>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</si>
  <si>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</si>
  <si>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</si>
  <si>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</si>
  <si>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</si>
  <si>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</si>
  <si>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</si>
  <si>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</si>
  <si>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</si>
  <si>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</si>
  <si>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</si>
  <si>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</si>
  <si>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</si>
  <si>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</si>
  <si>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</si>
  <si>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</si>
  <si>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</si>
  <si>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</si>
  <si>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</si>
  <si>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</si>
  <si>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</si>
  <si>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</si>
  <si>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</si>
  <si>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</si>
  <si>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</si>
  <si>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</si>
  <si>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</si>
  <si>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</si>
  <si>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</si>
  <si>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</si>
  <si>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</si>
  <si>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</si>
  <si>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</si>
  <si>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</si>
  <si>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</si>
  <si>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</si>
  <si>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</si>
  <si>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</si>
  <si>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</si>
  <si>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</si>
  <si>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</si>
  <si>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</si>
  <si>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</si>
  <si>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</si>
  <si>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</si>
  <si>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</si>
  <si>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</si>
  <si>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</si>
  <si>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</si>
  <si>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</si>
  <si>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</si>
  <si>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</si>
  <si>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</si>
  <si>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</si>
  <si>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</si>
  <si>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</si>
  <si>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</si>
  <si>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</si>
  <si>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</si>
  <si>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</si>
  <si>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</si>
  <si>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</si>
  <si>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</si>
  <si>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</si>
  <si>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</si>
  <si>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</si>
  <si>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</si>
  <si>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</si>
  <si>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</si>
  <si>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</si>
  <si>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</si>
  <si>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</si>
  <si>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</si>
  <si>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</si>
  <si>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</si>
  <si>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</si>
  <si>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</si>
  <si>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</si>
  <si>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</si>
  <si>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</si>
  <si>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</si>
  <si>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</si>
  <si>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</si>
  <si>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</si>
  <si>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</si>
  <si>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</si>
  <si>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</si>
  <si>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</si>
  <si>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</si>
  <si>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</si>
  <si>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</si>
  <si>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</si>
  <si>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</si>
  <si>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</si>
  <si>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</si>
  <si>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</si>
  <si>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</si>
  <si>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</si>
  <si>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</si>
  <si>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</si>
  <si>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</si>
  <si>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</si>
  <si>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</si>
  <si>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</si>
  <si>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</si>
  <si>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</si>
  <si>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</si>
  <si>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</si>
  <si>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</si>
  <si>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</si>
  <si>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</si>
  <si>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</si>
  <si>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</si>
  <si>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</si>
  <si>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</si>
  <si>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</si>
  <si>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</si>
  <si>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</si>
  <si>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</si>
  <si>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</si>
  <si>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</si>
  <si>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</si>
  <si>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</si>
  <si>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</si>
  <si>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</si>
  <si>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</si>
  <si>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</si>
  <si>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</si>
  <si>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</si>
  <si>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</si>
  <si>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</si>
  <si>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</si>
  <si>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</si>
  <si>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</si>
  <si>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</si>
  <si>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</si>
  <si>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</si>
  <si>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</si>
  <si>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</si>
  <si>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</si>
  <si>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</si>
  <si>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</si>
  <si>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</si>
  <si>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</si>
  <si>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</si>
  <si>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</si>
  <si>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</si>
  <si>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</si>
  <si>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</si>
  <si>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</si>
  <si>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</si>
  <si>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</si>
  <si>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</si>
  <si>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</si>
  <si>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</si>
  <si>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</si>
  <si>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</si>
  <si>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</si>
  <si>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</si>
  <si>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</si>
  <si>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</si>
  <si>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</si>
  <si>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</si>
  <si>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</si>
  <si>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</si>
  <si>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</si>
  <si>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</si>
  <si>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</si>
  <si>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</si>
  <si>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</si>
  <si>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</si>
  <si>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</si>
  <si>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</si>
  <si>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</si>
  <si>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</si>
  <si>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</si>
  <si>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</si>
  <si>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</si>
  <si>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</si>
  <si>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</si>
  <si>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</si>
  <si>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</si>
  <si>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</si>
  <si>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</si>
  <si>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</si>
  <si>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</si>
  <si>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</si>
  <si>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</si>
  <si>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</si>
  <si>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</si>
  <si>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</si>
  <si>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</si>
  <si>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</si>
  <si>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</si>
  <si>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</si>
  <si>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</si>
  <si>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</si>
  <si>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</si>
  <si>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</si>
  <si>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</si>
  <si>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</si>
  <si>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</si>
  <si>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</si>
  <si>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</si>
  <si>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</si>
  <si>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</si>
  <si>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</si>
  <si>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</si>
  <si>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</si>
  <si>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</si>
  <si>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</si>
  <si>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</si>
  <si>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</si>
  <si>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</si>
  <si>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</si>
  <si>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</si>
  <si>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</si>
  <si>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</si>
  <si>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</si>
  <si>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</si>
  <si>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</si>
  <si>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</si>
  <si>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</si>
  <si>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</si>
  <si>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</si>
  <si>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</si>
  <si>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</si>
  <si>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</si>
  <si>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</si>
  <si>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</si>
  <si>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</si>
  <si>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</si>
  <si>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</si>
  <si>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</si>
  <si>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</si>
  <si>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</si>
  <si>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</si>
  <si>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</si>
  <si>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</si>
  <si>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</si>
  <si>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</si>
  <si>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</si>
  <si>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</si>
  <si>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</si>
  <si>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</si>
  <si>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</si>
  <si>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</si>
  <si>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</si>
  <si>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</si>
  <si>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</si>
  <si>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</si>
  <si>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</si>
  <si>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</si>
  <si>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</si>
  <si>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</si>
  <si>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</si>
  <si>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</si>
  <si>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</si>
  <si>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</si>
  <si>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</si>
  <si>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</si>
  <si>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</si>
  <si>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</si>
  <si>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</si>
  <si>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</si>
  <si>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</si>
  <si>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</si>
  <si>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</si>
  <si>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</si>
  <si>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</si>
  <si>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</si>
  <si>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</si>
  <si>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</si>
  <si>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</si>
  <si>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</si>
  <si>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</si>
  <si>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</si>
  <si>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</si>
  <si>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</si>
  <si>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</si>
  <si>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</si>
  <si>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</si>
  <si>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</si>
  <si>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</si>
  <si>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</si>
  <si>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</si>
  <si>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</si>
  <si>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</si>
  <si>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</si>
  <si>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</si>
  <si>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</si>
  <si>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</si>
  <si>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</si>
  <si>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</si>
  <si>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</si>
  <si>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</si>
  <si>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</si>
  <si>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</si>
  <si>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</si>
  <si>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</si>
  <si>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</si>
  <si>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</si>
  <si>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</si>
  <si>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</si>
  <si>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</si>
  <si>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</si>
  <si>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</si>
  <si>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</si>
  <si>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</si>
  <si>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</si>
  <si>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</si>
  <si>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</si>
  <si>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</si>
  <si>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</si>
  <si>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</si>
  <si>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</si>
  <si>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</si>
  <si>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</si>
  <si>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</si>
  <si>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</si>
  <si>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</si>
  <si>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</si>
  <si>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</si>
  <si>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</si>
  <si>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</si>
  <si>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</si>
  <si>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</si>
  <si>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</si>
  <si>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</si>
  <si>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</si>
  <si>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</si>
  <si>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</si>
  <si>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</si>
  <si>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</si>
  <si>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</si>
  <si>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</si>
  <si>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</si>
  <si>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</si>
  <si>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</si>
  <si>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</si>
  <si>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</si>
  <si>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</si>
  <si>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</si>
  <si>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</si>
  <si>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</si>
  <si>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</si>
  <si>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</si>
  <si>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</si>
  <si>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</si>
  <si>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</si>
  <si>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</si>
  <si>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</si>
  <si>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</si>
  <si>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</si>
  <si>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</si>
  <si>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</si>
  <si>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</si>
  <si>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</si>
  <si>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</si>
  <si>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</si>
  <si>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</si>
  <si>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</si>
  <si>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</si>
  <si>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</si>
  <si>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</si>
  <si>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</si>
  <si>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</si>
  <si>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</si>
  <si>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</si>
  <si>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</si>
  <si>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</si>
  <si>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</si>
  <si>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</si>
  <si>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</si>
  <si>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</si>
  <si>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</si>
  <si>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</si>
  <si>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</si>
  <si>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</si>
  <si>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</si>
  <si>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</si>
  <si>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</si>
  <si>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</si>
  <si>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</si>
  <si>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</si>
  <si>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</si>
  <si>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</si>
  <si>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</si>
  <si>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</si>
  <si>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</si>
  <si>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</si>
  <si>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</si>
  <si>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</si>
  <si>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</si>
  <si>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</si>
  <si>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</si>
  <si>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</si>
  <si>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</si>
  <si>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</si>
  <si>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</si>
  <si>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</si>
  <si>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</si>
  <si>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</si>
  <si>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</si>
  <si>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</si>
  <si>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</si>
  <si>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</si>
  <si>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</si>
  <si>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</si>
  <si>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</si>
  <si>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</si>
  <si>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</si>
  <si>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</si>
  <si>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</si>
  <si>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</si>
  <si>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</si>
  <si>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</si>
  <si>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</si>
  <si>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</si>
  <si>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</si>
  <si>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</si>
  <si>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</si>
  <si>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</si>
  <si>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</si>
  <si>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</si>
  <si>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</si>
  <si>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</si>
  <si>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</si>
  <si>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</si>
  <si>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</si>
  <si>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</si>
  <si>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</si>
  <si>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</si>
  <si>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</si>
  <si>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</si>
  <si>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</si>
  <si>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</si>
  <si>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</si>
  <si>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</si>
  <si>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</si>
  <si>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</si>
  <si>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</si>
  <si>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</si>
  <si>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</si>
  <si>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</si>
  <si>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</si>
  <si>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</si>
  <si>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</si>
  <si>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</si>
  <si>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</si>
  <si>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</si>
  <si>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</si>
  <si>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</si>
  <si>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</si>
  <si>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</si>
  <si>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</si>
  <si>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</si>
  <si>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</si>
  <si>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</si>
  <si>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</si>
  <si>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</si>
  <si>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</si>
  <si>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</si>
  <si>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</si>
  <si>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</si>
  <si>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</si>
  <si>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</si>
  <si>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</si>
  <si>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</si>
  <si>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</si>
  <si>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</si>
  <si>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</si>
  <si>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</si>
  <si>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</si>
  <si>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</si>
  <si>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</si>
  <si>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</si>
  <si>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</si>
  <si>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</si>
  <si>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</si>
  <si>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</si>
  <si>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</si>
  <si>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</si>
  <si>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</si>
  <si>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</si>
  <si>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</si>
  <si>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</si>
  <si>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</si>
  <si>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</si>
  <si>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</si>
  <si>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</si>
  <si>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</si>
  <si>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</si>
  <si>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</si>
  <si>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</si>
  <si>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</si>
  <si>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</si>
  <si>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</si>
  <si>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</si>
  <si>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</si>
  <si>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</si>
  <si>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</si>
  <si>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</si>
  <si>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</si>
  <si>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</si>
  <si>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</si>
  <si>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</si>
  <si>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</si>
  <si>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</si>
  <si>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</si>
  <si>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</si>
  <si>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</si>
  <si>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</si>
  <si>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</si>
  <si>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</si>
  <si>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</si>
  <si>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</si>
  <si>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</si>
  <si>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</si>
  <si>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</si>
  <si>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</si>
  <si>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</si>
  <si>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</si>
  <si>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</si>
  <si>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</si>
  <si>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</si>
  <si>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</si>
  <si>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</si>
  <si>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</si>
  <si>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</si>
  <si>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</si>
  <si>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</si>
  <si>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</si>
  <si>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</si>
  <si>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</si>
  <si>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</si>
  <si>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</si>
  <si>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</si>
  <si>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</si>
  <si>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</si>
  <si>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</si>
  <si>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</si>
  <si>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</si>
  <si>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</si>
  <si>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</si>
  <si>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</si>
  <si>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</si>
  <si>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</si>
  <si>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</si>
  <si>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</si>
  <si>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</si>
  <si>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</si>
  <si>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</si>
  <si>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</si>
  <si>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</si>
  <si>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</si>
  <si>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</si>
  <si>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</si>
  <si>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</si>
  <si>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</si>
  <si>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</si>
  <si>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</si>
  <si>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</si>
  <si>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</si>
  <si>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</si>
  <si>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</si>
  <si>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</si>
  <si>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</si>
  <si>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</si>
  <si>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</si>
  <si>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</si>
  <si>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</si>
  <si>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</si>
  <si>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</si>
  <si>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</si>
  <si>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</si>
  <si>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</si>
  <si>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</si>
  <si>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</si>
  <si>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</si>
  <si>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</si>
  <si>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</si>
  <si>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</si>
  <si>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</si>
  <si>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</si>
  <si>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</si>
  <si>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</si>
  <si>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</si>
  <si>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</si>
  <si>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</si>
  <si>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</si>
  <si>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</si>
  <si>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</si>
  <si>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</si>
  <si>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</si>
  <si>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</si>
  <si>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</si>
  <si>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</si>
  <si>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</si>
  <si>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</si>
  <si>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</si>
  <si>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</si>
  <si>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</si>
  <si>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</si>
  <si>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</si>
  <si>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</si>
  <si>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</si>
  <si>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</si>
  <si>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</si>
  <si>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</si>
  <si>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</si>
  <si>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</si>
  <si>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</si>
  <si>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</si>
  <si>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</si>
  <si>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</si>
  <si>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</si>
  <si>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</si>
  <si>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</si>
  <si>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</si>
  <si>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</si>
  <si>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</si>
  <si>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</si>
  <si>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</si>
  <si>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</si>
  <si>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</si>
  <si>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</si>
  <si>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</si>
  <si>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</si>
  <si>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</si>
  <si>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</si>
  <si>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</si>
  <si>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</si>
  <si>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</si>
  <si>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</si>
  <si>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</si>
  <si>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</si>
  <si>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</si>
  <si>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</si>
  <si>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</si>
  <si>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</si>
  <si>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</si>
  <si>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</si>
  <si>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</si>
  <si>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</si>
  <si>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</si>
  <si>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</si>
  <si>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</si>
  <si>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</si>
  <si>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</si>
  <si>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</si>
  <si>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</si>
  <si>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</si>
  <si>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</si>
  <si>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</si>
  <si>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</si>
  <si>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</si>
  <si>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</si>
  <si>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</si>
  <si>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</si>
  <si>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</si>
  <si>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</si>
  <si>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</si>
  <si>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</si>
  <si>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</si>
  <si>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</si>
  <si>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</si>
  <si>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</si>
  <si>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</si>
  <si>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</si>
  <si>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</si>
  <si>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</si>
  <si>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</si>
  <si>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</si>
  <si>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</si>
  <si>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</si>
  <si>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</si>
  <si>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</si>
  <si>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</si>
  <si>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</si>
  <si>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</si>
  <si>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</si>
  <si>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</si>
  <si>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</si>
  <si>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</si>
  <si>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</si>
  <si>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</si>
  <si>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</si>
  <si>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</si>
  <si>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</si>
  <si>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</si>
  <si>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</si>
  <si>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</si>
  <si>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</si>
  <si>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</si>
  <si>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</si>
  <si>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</si>
  <si>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</si>
  <si>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</si>
  <si>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</si>
  <si>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</si>
  <si>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</si>
  <si>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</si>
  <si>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</si>
  <si>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</si>
  <si>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</si>
  <si>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</si>
  <si>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</si>
  <si>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</si>
  <si>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</si>
  <si>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</si>
  <si>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</si>
  <si>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</si>
  <si>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</si>
  <si>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</si>
  <si>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</si>
  <si>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</si>
  <si>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</si>
  <si>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</si>
  <si>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</si>
  <si>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</si>
  <si>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</si>
  <si>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</si>
  <si>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</si>
  <si>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</si>
  <si>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</si>
  <si>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</si>
  <si>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</si>
  <si>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</si>
  <si>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</si>
  <si>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</si>
  <si>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</si>
  <si>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</si>
  <si>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</si>
  <si>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</si>
  <si>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</si>
  <si>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</si>
  <si>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</si>
  <si>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</si>
  <si>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</si>
  <si>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</si>
  <si>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</si>
  <si>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</si>
  <si>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</si>
  <si>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</si>
  <si>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</si>
  <si>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</si>
  <si>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</si>
  <si>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</si>
  <si>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</si>
  <si>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</si>
  <si>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</si>
  <si>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</si>
  <si>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</si>
  <si>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</si>
  <si>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</si>
  <si>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</si>
  <si>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</si>
  <si>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</si>
  <si>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</si>
  <si>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</si>
  <si>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</si>
  <si>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</si>
  <si>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</si>
  <si>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</si>
  <si>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</si>
  <si>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</si>
  <si>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</si>
  <si>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</si>
  <si>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</si>
  <si>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</si>
  <si>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</si>
  <si>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</si>
  <si>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</si>
  <si>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</si>
  <si>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</si>
  <si>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</si>
  <si>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</si>
  <si>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</si>
  <si>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</si>
  <si>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</si>
  <si>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</si>
  <si>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</si>
  <si>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</si>
  <si>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</si>
  <si>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</si>
  <si>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</si>
  <si>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</si>
  <si>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</si>
  <si>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</si>
  <si>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</si>
  <si>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</si>
  <si>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</si>
  <si>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</si>
  <si>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</si>
  <si>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</si>
  <si>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</si>
  <si>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</si>
  <si>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</si>
  <si>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</si>
  <si>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</si>
  <si>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</si>
  <si>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</si>
  <si>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</si>
  <si>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</si>
  <si>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</si>
  <si>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</si>
  <si>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</si>
  <si>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</si>
  <si>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</si>
  <si>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</si>
  <si>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</si>
  <si>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</si>
  <si>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</si>
  <si>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</si>
  <si>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</si>
  <si>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</si>
  <si>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</si>
  <si>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</si>
  <si>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</si>
  <si>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</si>
  <si>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</si>
  <si>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</si>
  <si>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</si>
  <si>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</si>
  <si>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</si>
  <si>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</si>
  <si>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</si>
  <si>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</si>
  <si>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</si>
  <si>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</si>
  <si>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</si>
  <si>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</si>
  <si>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</si>
  <si>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</si>
  <si>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</si>
  <si>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</si>
  <si>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</si>
  <si>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</si>
  <si>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</si>
  <si>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</si>
  <si>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</si>
  <si>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</si>
  <si>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</si>
  <si>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</si>
  <si>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</si>
  <si>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</si>
  <si>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</si>
  <si>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</si>
  <si>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</si>
  <si>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</si>
  <si>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</si>
  <si>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</si>
  <si>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</si>
  <si>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</si>
  <si>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</si>
  <si>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</si>
  <si>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</si>
  <si>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</si>
  <si>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</si>
  <si>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</si>
  <si>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</si>
  <si>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</si>
  <si>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</si>
  <si>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</si>
  <si>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</si>
  <si>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</si>
  <si>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</si>
  <si>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</si>
  <si>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</si>
  <si>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</si>
  <si>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</si>
  <si>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</si>
  <si>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</si>
  <si>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</si>
  <si>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</si>
  <si>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</si>
  <si>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</si>
  <si>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</si>
  <si>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</si>
  <si>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</si>
  <si>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</si>
  <si>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</si>
  <si>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</si>
  <si>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</si>
  <si>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</si>
  <si>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</si>
  <si>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</si>
  <si>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</si>
  <si>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</si>
  <si>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</si>
  <si>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</si>
  <si>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</si>
  <si>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</si>
  <si>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</si>
  <si>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</si>
  <si>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</si>
  <si>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</si>
  <si>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</si>
  <si>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</si>
  <si>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</si>
  <si>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</si>
  <si>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</si>
  <si>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</si>
  <si>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</si>
  <si>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</si>
  <si>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</si>
  <si>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</si>
  <si>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</si>
  <si>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</si>
  <si>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</si>
  <si>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</si>
  <si>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</si>
  <si>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</si>
  <si>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</si>
  <si>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</si>
  <si>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</si>
  <si>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</si>
  <si>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</si>
  <si>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</si>
  <si>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</si>
  <si>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</si>
  <si>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</si>
  <si>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</si>
  <si>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</si>
  <si>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</si>
  <si>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</si>
  <si>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</si>
  <si>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</si>
  <si>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</si>
  <si>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</si>
  <si>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</si>
  <si>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</si>
  <si>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</si>
  <si>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</si>
  <si>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</si>
  <si>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</si>
  <si>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</si>
  <si>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</si>
  <si>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</si>
  <si>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</si>
  <si>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</si>
  <si>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</si>
  <si>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</si>
  <si>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</si>
  <si>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</si>
  <si>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</si>
  <si>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</si>
  <si>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</si>
  <si>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</si>
  <si>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</si>
  <si>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</si>
  <si>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</si>
  <si>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</si>
  <si>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</si>
  <si>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</si>
  <si>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</si>
  <si>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</si>
  <si>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</si>
  <si>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</si>
  <si>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</si>
  <si>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</si>
  <si>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</si>
  <si>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</si>
  <si>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</si>
  <si>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</si>
  <si>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</si>
  <si>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</si>
  <si>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</si>
  <si>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</si>
  <si>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</si>
  <si>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</si>
  <si>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</si>
  <si>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</si>
  <si>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</si>
  <si>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</si>
  <si>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</si>
  <si>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</si>
  <si>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</si>
  <si>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</si>
  <si>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</si>
  <si>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</si>
  <si>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</si>
  <si>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</si>
  <si>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</si>
  <si>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</si>
  <si>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</si>
  <si>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</si>
  <si>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</si>
  <si>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</si>
  <si>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</si>
  <si>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</si>
  <si>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</si>
  <si>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</si>
  <si>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</si>
  <si>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</si>
  <si>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</si>
  <si>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</si>
  <si>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</si>
  <si>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</si>
  <si>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</si>
  <si>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</si>
  <si>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</si>
  <si>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</si>
  <si>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</si>
  <si>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</si>
  <si>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</si>
  <si>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</si>
  <si>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</si>
  <si>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</si>
  <si>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</si>
  <si>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</si>
  <si>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</si>
  <si>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</si>
  <si>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</si>
  <si>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</si>
  <si>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</si>
  <si>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</si>
  <si>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</si>
  <si>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</si>
  <si>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</si>
  <si>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</si>
  <si>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</si>
  <si>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</si>
  <si>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</si>
  <si>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</si>
  <si>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</si>
  <si>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</si>
  <si>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</si>
  <si>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</si>
  <si>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</si>
  <si>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</si>
  <si>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</si>
  <si>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</si>
  <si>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</si>
  <si>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</si>
  <si>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</si>
  <si>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</si>
  <si>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</si>
  <si>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</si>
  <si>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</si>
  <si>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</si>
  <si>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</si>
  <si>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</si>
  <si>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</si>
  <si>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</si>
  <si>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</si>
  <si>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</si>
  <si>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</si>
  <si>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</si>
  <si>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</si>
  <si>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</si>
  <si>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</si>
  <si>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</si>
  <si>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</si>
  <si>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</si>
  <si>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</si>
  <si>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</si>
  <si>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</si>
  <si>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</si>
  <si>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</si>
  <si>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</si>
  <si>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</si>
  <si>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</si>
  <si>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</si>
  <si>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</si>
  <si>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</si>
  <si>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</si>
  <si>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</si>
  <si>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</si>
  <si>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</si>
  <si>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</si>
  <si>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</si>
  <si>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</si>
  <si>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</si>
  <si>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</si>
  <si>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</si>
  <si>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</si>
  <si>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</si>
  <si>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</si>
  <si>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</si>
  <si>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</si>
  <si>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</si>
  <si>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</si>
  <si>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</si>
  <si>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</si>
  <si>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</si>
  <si>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</si>
  <si>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</si>
  <si>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</si>
  <si>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</si>
  <si>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</si>
  <si>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</si>
  <si>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</si>
  <si>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</si>
  <si>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</si>
  <si>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</si>
  <si>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</si>
  <si>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</si>
  <si>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</si>
  <si>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</si>
  <si>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</si>
  <si>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</si>
  <si>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</si>
  <si>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</si>
  <si>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</si>
  <si>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</si>
  <si>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</si>
  <si>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</si>
  <si>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</si>
  <si>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</si>
  <si>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</si>
  <si>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</si>
  <si>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</si>
  <si>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</si>
  <si>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</si>
  <si>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</si>
  <si>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</si>
  <si>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</si>
  <si>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</si>
  <si>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</si>
  <si>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</si>
  <si>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</si>
  <si>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</si>
  <si>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</si>
  <si>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</si>
  <si>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</si>
  <si>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</si>
  <si>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</si>
  <si>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</si>
  <si>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</si>
  <si>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</si>
  <si>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</si>
  <si>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</si>
  <si>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</si>
  <si>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</si>
  <si>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</si>
  <si>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</si>
  <si>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</si>
  <si>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</si>
  <si>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</si>
  <si>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</si>
  <si>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</si>
  <si>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</si>
  <si>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</si>
  <si>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</si>
  <si>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</si>
  <si>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</si>
  <si>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</si>
  <si>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</si>
  <si>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</si>
  <si>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</si>
  <si>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</si>
  <si>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</si>
  <si>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</si>
  <si>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</si>
  <si>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</si>
  <si>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</si>
  <si>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</si>
  <si>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</si>
  <si>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</si>
  <si>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</si>
  <si>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</si>
  <si>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</si>
  <si>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</si>
  <si>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</si>
  <si>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</si>
  <si>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</si>
  <si>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</si>
  <si>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</si>
  <si>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</si>
  <si>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</si>
  <si>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</si>
  <si>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</si>
  <si>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</si>
  <si>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</si>
  <si>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</si>
  <si>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</si>
  <si>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</si>
  <si>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</si>
  <si>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</si>
  <si>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</si>
  <si>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</si>
  <si>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</si>
  <si>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</si>
  <si>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</si>
  <si>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</si>
  <si>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</si>
  <si>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</si>
  <si>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</si>
  <si>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</si>
  <si>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</si>
  <si>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</si>
  <si>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</si>
  <si>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</si>
  <si>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</si>
  <si>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</si>
  <si>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</si>
  <si>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</si>
  <si>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</si>
  <si>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</si>
  <si>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</si>
  <si>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</si>
  <si>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</si>
  <si>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</si>
  <si>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</si>
  <si>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</si>
  <si>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</si>
  <si>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</si>
  <si>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</si>
  <si>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</si>
  <si>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</si>
  <si>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</si>
  <si>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</si>
  <si>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</si>
  <si>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</si>
  <si>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</si>
  <si>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</si>
  <si>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</si>
  <si>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</si>
  <si>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</si>
  <si>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</si>
  <si>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</si>
  <si>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</si>
  <si>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</si>
  <si>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</si>
  <si>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</si>
  <si>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</si>
  <si>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</si>
  <si>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</si>
  <si>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</si>
  <si>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</si>
  <si>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</si>
  <si>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</si>
  <si>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</si>
  <si>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</si>
  <si>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</si>
  <si>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</si>
  <si>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</si>
  <si>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</si>
  <si>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</si>
  <si>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</si>
  <si>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</si>
  <si>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</si>
  <si>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</si>
  <si>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</si>
  <si>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</si>
  <si>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</si>
  <si>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</si>
  <si>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</si>
  <si>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</si>
  <si>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</si>
  <si>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</si>
  <si>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</si>
  <si>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</si>
  <si>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</si>
  <si>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</si>
  <si>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</si>
  <si>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</si>
  <si>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</si>
  <si>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</si>
  <si>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</si>
  <si>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</si>
  <si>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</si>
  <si>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</si>
  <si>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</si>
  <si>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</si>
  <si>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</si>
  <si>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</si>
  <si>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</si>
  <si>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</si>
  <si>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</si>
  <si>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</si>
  <si>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</si>
  <si>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</si>
  <si>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</si>
  <si>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</si>
  <si>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</si>
  <si>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</si>
  <si>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</si>
  <si>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</si>
  <si>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</si>
  <si>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</si>
  <si>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</si>
  <si>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</si>
  <si>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</si>
  <si>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</si>
  <si>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</si>
  <si>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</si>
  <si>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</si>
  <si>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</si>
  <si>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</si>
  <si>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</si>
  <si>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</si>
  <si>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</si>
  <si>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</si>
  <si>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</si>
  <si>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</si>
  <si>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</si>
  <si>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</si>
  <si>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</si>
  <si>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</si>
  <si>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</si>
  <si>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</si>
  <si>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</si>
  <si>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</si>
  <si>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</si>
  <si>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</si>
  <si>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</si>
  <si>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</si>
  <si>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</si>
  <si>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</si>
  <si>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</si>
  <si>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</si>
  <si>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</si>
  <si>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</si>
  <si>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</si>
  <si>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</si>
  <si>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</si>
  <si>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</si>
  <si>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</si>
  <si>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</si>
  <si>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</si>
  <si>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</si>
  <si>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</si>
  <si>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</si>
  <si>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</si>
  <si>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</si>
  <si>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</si>
  <si>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</si>
  <si>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</si>
  <si>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</si>
  <si>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</si>
  <si>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</si>
  <si>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</si>
  <si>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</si>
  <si>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</si>
  <si>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</si>
  <si>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</si>
  <si>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</si>
  <si>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</si>
  <si>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</si>
  <si>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</si>
  <si>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</si>
  <si>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</si>
  <si>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</si>
  <si>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</si>
  <si>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</si>
  <si>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</si>
  <si>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</si>
  <si>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</si>
  <si>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</si>
  <si>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</si>
  <si>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</si>
  <si>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</si>
  <si>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</si>
  <si>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</si>
  <si>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</si>
  <si>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</si>
  <si>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</si>
  <si>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</si>
  <si>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</si>
  <si>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</si>
  <si>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</si>
  <si>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</si>
  <si>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</si>
  <si>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</si>
  <si>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</si>
  <si>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</si>
  <si>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</si>
  <si>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</si>
  <si>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</si>
  <si>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</si>
  <si>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</si>
  <si>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</si>
  <si>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</si>
  <si>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</si>
  <si>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</si>
  <si>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</si>
  <si>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</si>
  <si>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</si>
  <si>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</si>
  <si>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</si>
  <si>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</si>
  <si>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</si>
  <si>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</si>
  <si>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</si>
  <si>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</si>
  <si>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</si>
  <si>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</si>
  <si>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</si>
  <si>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</si>
  <si>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</si>
  <si>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</si>
  <si>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</si>
  <si>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</si>
  <si>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</si>
  <si>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</si>
  <si>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</si>
  <si>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</si>
  <si>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</si>
  <si>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</si>
  <si>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</si>
  <si>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</si>
  <si>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</si>
  <si>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</si>
  <si>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</si>
  <si>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</si>
  <si>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</si>
  <si>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</si>
  <si>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</si>
  <si>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</si>
  <si>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</si>
  <si>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</si>
  <si>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</si>
  <si>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</si>
  <si>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</si>
  <si>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</si>
  <si>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</si>
  <si>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</si>
  <si>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</si>
  <si>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</si>
  <si>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</si>
  <si>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</si>
  <si>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</si>
  <si>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</si>
  <si>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</si>
  <si>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</si>
  <si>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</si>
  <si>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</si>
  <si>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</si>
  <si>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</si>
  <si>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</si>
  <si>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</si>
  <si>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</si>
  <si>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</si>
  <si>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</si>
  <si>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</si>
  <si>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</si>
  <si>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</si>
  <si>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</si>
  <si>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</si>
  <si>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</si>
  <si>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</si>
  <si>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</si>
  <si>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</si>
  <si>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</si>
  <si>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</si>
  <si>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</si>
  <si>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</si>
  <si>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</si>
  <si>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</si>
  <si>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</si>
  <si>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</si>
  <si>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</si>
  <si>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</si>
  <si>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</si>
  <si>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</si>
  <si>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</si>
  <si>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</si>
  <si>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</si>
  <si>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</si>
  <si>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</si>
  <si>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</si>
  <si>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</si>
  <si>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</si>
  <si>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</si>
  <si>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</si>
  <si>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</si>
  <si>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</si>
  <si>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</si>
  <si>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</si>
  <si>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</si>
  <si>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</si>
  <si>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</si>
  <si>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</si>
  <si>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</si>
  <si>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</si>
  <si>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</si>
  <si>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</si>
  <si>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</si>
  <si>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</si>
  <si>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</si>
  <si>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</si>
  <si>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</si>
  <si>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</si>
  <si>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</si>
  <si>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</si>
  <si>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</si>
  <si>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</si>
  <si>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</si>
  <si>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</si>
  <si>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</si>
  <si>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</si>
  <si>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</si>
  <si>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</si>
  <si>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</si>
  <si>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</si>
  <si>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</si>
  <si>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</si>
  <si>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</si>
  <si>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</si>
  <si>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</si>
  <si>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</si>
  <si>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</si>
  <si>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</si>
  <si>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</si>
  <si>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</si>
  <si>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</si>
  <si>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</si>
  <si>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</si>
  <si>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</si>
  <si>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</si>
  <si>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</si>
  <si>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</si>
  <si>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</si>
  <si>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</si>
  <si>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</si>
  <si>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</si>
  <si>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</si>
  <si>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</si>
  <si>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</si>
  <si>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</si>
  <si>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</si>
  <si>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</si>
  <si>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</si>
  <si>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</si>
  <si>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</si>
  <si>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</si>
  <si>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</si>
  <si>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</si>
  <si>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</si>
  <si>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</si>
  <si>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</si>
  <si>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</si>
  <si>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</si>
  <si>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</si>
  <si>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</si>
  <si>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</si>
  <si>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</si>
  <si>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</si>
  <si>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</si>
  <si>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</si>
  <si>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</si>
  <si>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</si>
  <si>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</si>
  <si>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</si>
  <si>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</si>
  <si>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</si>
  <si>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</si>
  <si>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</si>
  <si>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</si>
  <si>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</si>
  <si>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</si>
  <si>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</si>
  <si>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</si>
  <si>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</si>
  <si>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</si>
  <si>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</si>
  <si>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</si>
  <si>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</si>
  <si>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</si>
  <si>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</si>
  <si>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</si>
  <si>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</si>
  <si>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</si>
  <si>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</si>
  <si>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</si>
  <si>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</si>
  <si>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</si>
  <si>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</si>
  <si>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</si>
  <si>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</si>
  <si>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</si>
  <si>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</si>
  <si>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</si>
  <si>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</si>
  <si>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</si>
  <si>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</si>
  <si>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</si>
  <si>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</si>
  <si>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</si>
  <si>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</si>
  <si>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</si>
  <si>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</si>
  <si>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</si>
  <si>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</si>
  <si>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</si>
  <si>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</si>
  <si>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</si>
  <si>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</si>
  <si>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</si>
  <si>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</si>
  <si>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</si>
  <si>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</si>
  <si>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</si>
  <si>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</si>
  <si>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</si>
  <si>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</si>
  <si>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</si>
  <si>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</si>
  <si>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</si>
  <si>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</si>
  <si>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</si>
  <si>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</si>
  <si>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</si>
  <si>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</si>
  <si>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</si>
  <si>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</si>
  <si>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</si>
  <si>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</si>
  <si>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</si>
  <si>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</si>
  <si>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</si>
  <si>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</si>
  <si>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</si>
  <si>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</si>
  <si>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</si>
  <si>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</si>
  <si>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</si>
  <si>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</si>
  <si>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</si>
  <si>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</si>
  <si>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</si>
  <si>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</si>
  <si>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</si>
  <si>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</si>
  <si>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</si>
  <si>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</si>
  <si>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</si>
  <si>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</si>
  <si>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</si>
  <si>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</si>
  <si>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</si>
  <si>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</si>
  <si>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</si>
  <si>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</si>
  <si>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</si>
  <si>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</si>
  <si>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</si>
  <si>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</si>
  <si>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</si>
  <si>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</si>
  <si>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</si>
  <si>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</si>
  <si>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</si>
  <si>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</si>
  <si>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</si>
  <si>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</si>
  <si>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</si>
  <si>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</si>
  <si>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</si>
  <si>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</si>
  <si>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</si>
  <si>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</si>
  <si>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</si>
  <si>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</si>
  <si>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</si>
  <si>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</si>
  <si>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</si>
  <si>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</si>
  <si>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</si>
  <si>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</si>
  <si>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</si>
  <si>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</si>
  <si>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</si>
  <si>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</si>
  <si>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</si>
  <si>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</si>
  <si>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</si>
  <si>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</si>
  <si>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</si>
  <si>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</si>
  <si>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</si>
  <si>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</si>
  <si>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</si>
  <si>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</si>
  <si>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</si>
  <si>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</si>
  <si>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</si>
  <si>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</si>
  <si>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</si>
  <si>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</si>
  <si>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</si>
  <si>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</si>
  <si>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</si>
  <si>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</si>
  <si>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</si>
  <si>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</si>
  <si>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</si>
  <si>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</si>
  <si>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</si>
  <si>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</si>
  <si>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</si>
  <si>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</si>
  <si>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</si>
  <si>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</si>
  <si>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</si>
  <si>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</si>
  <si>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</si>
  <si>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</si>
  <si>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</si>
  <si>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</si>
  <si>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</si>
  <si>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</si>
  <si>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</si>
  <si>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</si>
  <si>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</si>
  <si>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</si>
  <si>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</si>
  <si>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</si>
  <si>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</si>
  <si>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</si>
  <si>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</si>
  <si>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</si>
  <si>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</si>
  <si>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</si>
  <si>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</si>
  <si>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</si>
  <si>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</si>
  <si>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</si>
  <si>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</si>
  <si>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</si>
  <si>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</si>
  <si>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</si>
  <si>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</si>
  <si>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</si>
  <si>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</si>
  <si>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</si>
  <si>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</si>
  <si>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</si>
  <si>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</si>
  <si>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</si>
  <si>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</si>
  <si>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</si>
  <si>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</si>
  <si>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</si>
  <si>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</si>
  <si>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</si>
  <si>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</si>
  <si>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</si>
  <si>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</si>
  <si>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</si>
  <si>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</si>
  <si>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</si>
  <si>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</si>
  <si>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</si>
  <si>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</si>
  <si>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</si>
  <si>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</si>
  <si>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</si>
  <si>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</si>
  <si>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</si>
  <si>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</si>
  <si>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</si>
  <si>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</si>
  <si>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</si>
  <si>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</si>
  <si>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</si>
  <si>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</si>
  <si>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</si>
  <si>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</si>
  <si>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</si>
  <si>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</si>
  <si>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</si>
  <si>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</si>
  <si>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</si>
  <si>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</si>
  <si>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</si>
  <si>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</si>
  <si>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</si>
  <si>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</si>
  <si>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</si>
  <si>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</si>
  <si>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</si>
  <si>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</si>
  <si>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</si>
  <si>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</si>
  <si>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</si>
  <si>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</si>
  <si>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</si>
  <si>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</si>
  <si>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</si>
  <si>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</si>
  <si>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</si>
  <si>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</si>
  <si>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</si>
  <si>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</si>
  <si>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</si>
  <si>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</si>
  <si>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</si>
  <si>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</si>
  <si>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</si>
  <si>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</si>
  <si>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</si>
  <si>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</si>
  <si>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</si>
  <si>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</si>
  <si>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</si>
  <si>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</si>
  <si>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</si>
  <si>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</si>
  <si>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</si>
  <si>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</si>
  <si>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140-2023</t>
  </si>
  <si>
    <t>Section 9 - HVAC Equipment Performance Tests CE300 through CE545</t>
  </si>
  <si>
    <t>SHEET GUIDE: (see Std140_CE_b_Results.docx for spreadsheet navigation)</t>
  </si>
  <si>
    <t>Output spreadsheet for Section 9.2 - Cooling Equipment Tests CE300 through CE545</t>
  </si>
  <si>
    <t>New result data can be entered on sheet "YourData".  The format for the results data is identical to the Standard Output Report (Std140_CE_b_Output.xls).</t>
  </si>
  <si>
    <t xml:space="preserve">Import data so that Cell B62 of Std140_CE_b_Output.xls is in B62 of Sheet "YourData".  Data should land in "YourData" cells as tabulated below.  </t>
  </si>
  <si>
    <t>Std140_CE_b_Results.xlsx</t>
  </si>
  <si>
    <t>Instructions (same as for Std140_CE_b_Output.xls)</t>
  </si>
  <si>
    <t>Output spreadsheet for HVAC BESTEST, Cases Series: CE300 - CE545</t>
  </si>
  <si>
    <t xml:space="preserve"> Annual Means, CE300 Only</t>
  </si>
  <si>
    <t xml:space="preserve"> June 28 Hourly Output - Case CE300</t>
  </si>
  <si>
    <t xml:space="preserve"> Case CE500 Average Daily Outputs</t>
  </si>
  <si>
    <t xml:space="preserve"> Case CE530 Average Daily Outputs</t>
  </si>
  <si>
    <t xml:space="preserve"> Annual Hourly Integrated Maxima, Case CE300 - Weather Check</t>
  </si>
  <si>
    <r>
      <t xml:space="preserve">* </t>
    </r>
    <r>
      <rPr>
        <sz val="11"/>
        <rFont val="Helv"/>
      </rPr>
      <t>Note: For Cases CE500-CE545 only, the following results are extracted from the period April 1 - Dec 31 (using a full annual simulation): minimum IDB, minimum zone humidity ratio, maximum and minimum relative humidity.</t>
    </r>
  </si>
  <si>
    <t>OpenSimula</t>
  </si>
  <si>
    <t>US</t>
  </si>
  <si>
    <t>University of Seville</t>
  </si>
  <si>
    <t>20-Apr</t>
  </si>
  <si>
    <t>22-Apr</t>
  </si>
  <si>
    <t>03-Dec</t>
  </si>
  <si>
    <t>17-Apr</t>
  </si>
  <si>
    <t>14-Jan</t>
  </si>
  <si>
    <t>11-Apr</t>
  </si>
  <si>
    <t>05-Jan</t>
  </si>
  <si>
    <t>OpenSimula V 0.5</t>
  </si>
  <si>
    <t>18-Aug</t>
  </si>
  <si>
    <t>05-Aug</t>
  </si>
  <si>
    <t>16-Aug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</si>
</sst>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%"/>
    <numFmt numFmtId="171" formatCode="0.0"/>
    <numFmt numFmtId="172" formatCode="0.0000"/>
    <numFmt numFmtId="173" formatCode="dd\-mmm_)"/>
    <numFmt numFmtId="174" formatCode="0.000"/>
    <numFmt numFmtId="175" formatCode="0.00000"/>
    <numFmt numFmtId="176" formatCode="d\-mmm\-yyyy"/>
    <numFmt numFmtId="177" formatCode="0.00000_)"/>
    <numFmt numFmtId="178" formatCode="[$-409]d\-mmm;@"/>
    <numFmt numFmtId="179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70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5" fontId="7" fillId="0" borderId="0" xfId="0" applyNumberFormat="1" applyFont="1" applyAlignment="1">
      <alignment vertical="top"/>
    </xf>
    <xf numFmtId="170" fontId="8" fillId="0" borderId="10" xfId="0" applyNumberFormat="1" applyFont="1" applyBorder="1" applyAlignment="1">
      <alignment vertical="top"/>
    </xf>
    <xf numFmtId="165" fontId="8" fillId="0" borderId="12" xfId="0" applyNumberFormat="1" applyFont="1" applyBorder="1" applyAlignment="1">
      <alignment vertical="top"/>
    </xf>
    <xf numFmtId="165" fontId="7" fillId="0" borderId="12" xfId="0" applyNumberFormat="1" applyFont="1" applyBorder="1" applyAlignment="1">
      <alignment vertical="top"/>
    </xf>
    <xf numFmtId="170" fontId="8" fillId="0" borderId="13" xfId="0" applyNumberFormat="1" applyFont="1" applyBorder="1" applyAlignment="1">
      <alignment vertical="top"/>
    </xf>
    <xf numFmtId="165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5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1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1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2" fontId="11" fillId="0" borderId="0" xfId="0" applyNumberFormat="1" applyFont="1" applyProtection="1">
      <protection locked="0"/>
    </xf>
    <xf numFmtId="171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2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3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4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4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2" fontId="11" fillId="0" borderId="3" xfId="0" applyNumberFormat="1" applyFont="1" applyBorder="1" applyProtection="1">
      <protection locked="0"/>
    </xf>
    <xf numFmtId="174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2" fontId="11" fillId="0" borderId="4" xfId="0" applyNumberFormat="1" applyFont="1" applyBorder="1" applyProtection="1">
      <protection locked="0"/>
    </xf>
    <xf numFmtId="174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4" fontId="3" fillId="0" borderId="0" xfId="0" applyNumberFormat="1" applyFont="1"/>
    <xf numFmtId="2" fontId="3" fillId="0" borderId="0" xfId="0" applyNumberFormat="1" applyFont="1"/>
    <xf numFmtId="17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2" fontId="0" fillId="0" borderId="0" xfId="0" applyNumberFormat="1"/>
    <xf numFmtId="174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5" fontId="8" fillId="0" borderId="7" xfId="0" applyNumberFormat="1" applyFont="1" applyBorder="1" applyAlignment="1">
      <alignment vertical="top"/>
    </xf>
    <xf numFmtId="165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5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5" fontId="7" fillId="0" borderId="3" xfId="0" applyNumberFormat="1" applyFont="1" applyBorder="1" applyAlignment="1">
      <alignment vertical="top"/>
    </xf>
    <xf numFmtId="165" fontId="7" fillId="0" borderId="25" xfId="0" applyNumberFormat="1" applyFont="1" applyBorder="1" applyAlignment="1">
      <alignment vertical="top"/>
    </xf>
    <xf numFmtId="174" fontId="7" fillId="0" borderId="0" xfId="0" applyNumberFormat="1" applyFont="1" applyAlignment="1">
      <alignment vertical="top"/>
    </xf>
    <xf numFmtId="174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2" fontId="7" fillId="0" borderId="0" xfId="0" applyNumberFormat="1" applyFont="1" applyAlignment="1">
      <alignment vertical="top"/>
    </xf>
    <xf numFmtId="172" fontId="8" fillId="0" borderId="7" xfId="0" applyNumberFormat="1" applyFont="1" applyBorder="1" applyAlignment="1">
      <alignment vertical="top"/>
    </xf>
    <xf numFmtId="172" fontId="8" fillId="0" borderId="12" xfId="0" applyNumberFormat="1" applyFont="1" applyBorder="1" applyAlignment="1">
      <alignment vertical="top"/>
    </xf>
    <xf numFmtId="172" fontId="8" fillId="0" borderId="23" xfId="0" applyNumberFormat="1" applyFont="1" applyBorder="1" applyAlignment="1">
      <alignment vertical="top"/>
    </xf>
    <xf numFmtId="172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5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4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4" fontId="7" fillId="0" borderId="3" xfId="0" applyNumberFormat="1" applyFont="1" applyBorder="1" applyAlignment="1">
      <alignment vertical="top"/>
    </xf>
    <xf numFmtId="174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2" fontId="8" fillId="0" borderId="9" xfId="0" applyNumberFormat="1" applyFont="1" applyBorder="1" applyAlignment="1">
      <alignment vertical="top"/>
    </xf>
    <xf numFmtId="172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5" fontId="7" fillId="0" borderId="1" xfId="0" applyNumberFormat="1" applyFont="1" applyBorder="1" applyAlignment="1">
      <alignment vertical="top"/>
    </xf>
    <xf numFmtId="168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4" fontId="8" fillId="0" borderId="7" xfId="0" applyNumberFormat="1" applyFont="1" applyBorder="1" applyAlignment="1">
      <alignment vertical="top"/>
    </xf>
    <xf numFmtId="174" fontId="8" fillId="0" borderId="23" xfId="0" applyNumberFormat="1" applyFont="1" applyBorder="1" applyAlignment="1">
      <alignment vertical="top"/>
    </xf>
    <xf numFmtId="174" fontId="8" fillId="0" borderId="0" xfId="0" applyNumberFormat="1" applyFont="1" applyAlignment="1">
      <alignment vertical="top"/>
    </xf>
    <xf numFmtId="174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2" fontId="8" fillId="0" borderId="0" xfId="0" applyNumberFormat="1" applyFont="1" applyAlignment="1">
      <alignment vertical="top"/>
    </xf>
    <xf numFmtId="174" fontId="8" fillId="0" borderId="21" xfId="0" applyNumberFormat="1" applyFont="1" applyBorder="1" applyAlignment="1">
      <alignment vertical="top"/>
    </xf>
    <xf numFmtId="174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4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2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2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2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2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1" fontId="18" fillId="0" borderId="0" xfId="0" applyNumberFormat="1" applyFont="1"/>
    <xf numFmtId="0" fontId="11" fillId="0" borderId="7" xfId="0" applyFont="1" applyBorder="1" applyAlignment="1">
      <alignment horizontal="center"/>
    </xf>
    <xf numFmtId="172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2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2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4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4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2" fontId="11" fillId="0" borderId="6" xfId="0" applyNumberFormat="1" applyFont="1" applyBorder="1"/>
    <xf numFmtId="175" fontId="0" fillId="0" borderId="0" xfId="0" applyNumberFormat="1"/>
    <xf numFmtId="175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4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2" fontId="7" fillId="0" borderId="19" xfId="0" applyNumberFormat="1" applyFont="1" applyBorder="1" applyAlignment="1">
      <alignment vertical="top"/>
    </xf>
    <xf numFmtId="172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2" fontId="8" fillId="0" borderId="1" xfId="0" applyNumberFormat="1" applyFont="1" applyBorder="1" applyAlignment="1">
      <alignment vertical="top"/>
    </xf>
    <xf numFmtId="172" fontId="8" fillId="0" borderId="3" xfId="0" applyNumberFormat="1" applyFont="1" applyBorder="1" applyAlignment="1">
      <alignment vertical="top"/>
    </xf>
    <xf numFmtId="172" fontId="8" fillId="0" borderId="25" xfId="0" applyNumberFormat="1" applyFont="1" applyBorder="1" applyAlignment="1">
      <alignment vertical="top"/>
    </xf>
    <xf numFmtId="172" fontId="8" fillId="0" borderId="45" xfId="0" applyNumberFormat="1" applyFont="1" applyBorder="1" applyAlignment="1">
      <alignment vertical="top"/>
    </xf>
    <xf numFmtId="172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2" fontId="8" fillId="0" borderId="21" xfId="0" applyNumberFormat="1" applyFont="1" applyBorder="1" applyAlignment="1">
      <alignment vertical="top"/>
    </xf>
    <xf numFmtId="172" fontId="8" fillId="0" borderId="17" xfId="0" applyNumberFormat="1" applyFont="1" applyBorder="1" applyAlignment="1">
      <alignment vertical="top"/>
    </xf>
    <xf numFmtId="172" fontId="8" fillId="0" borderId="33" xfId="0" applyNumberFormat="1" applyFont="1" applyBorder="1" applyAlignment="1">
      <alignment vertical="top"/>
    </xf>
    <xf numFmtId="172" fontId="7" fillId="2" borderId="3" xfId="0" applyNumberFormat="1" applyFont="1" applyFill="1" applyBorder="1" applyAlignment="1">
      <alignment horizontal="right"/>
    </xf>
    <xf numFmtId="172" fontId="7" fillId="2" borderId="4" xfId="0" applyNumberFormat="1" applyFont="1" applyFill="1" applyBorder="1" applyAlignment="1">
      <alignment horizontal="right"/>
    </xf>
    <xf numFmtId="174" fontId="7" fillId="2" borderId="34" xfId="0" applyNumberFormat="1" applyFont="1" applyFill="1" applyBorder="1"/>
    <xf numFmtId="174" fontId="7" fillId="2" borderId="17" xfId="0" applyNumberFormat="1" applyFont="1" applyFill="1" applyBorder="1" applyAlignment="1">
      <alignment horizontal="right"/>
    </xf>
    <xf numFmtId="174" fontId="7" fillId="2" borderId="18" xfId="0" applyNumberFormat="1" applyFont="1" applyFill="1" applyBorder="1" applyAlignment="1">
      <alignment horizontal="right"/>
    </xf>
    <xf numFmtId="172" fontId="0" fillId="0" borderId="44" xfId="0" applyNumberFormat="1" applyBorder="1"/>
    <xf numFmtId="172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2" fontId="8" fillId="0" borderId="49" xfId="0" applyNumberFormat="1" applyFont="1" applyBorder="1" applyAlignment="1">
      <alignment vertical="top"/>
    </xf>
    <xf numFmtId="172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2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2" fontId="8" fillId="0" borderId="54" xfId="0" applyNumberFormat="1" applyFont="1" applyBorder="1" applyAlignment="1">
      <alignment vertical="top"/>
    </xf>
    <xf numFmtId="172" fontId="7" fillId="2" borderId="55" xfId="0" applyNumberFormat="1" applyFont="1" applyFill="1" applyBorder="1" applyAlignment="1">
      <alignment horizontal="right"/>
    </xf>
    <xf numFmtId="167" fontId="21" fillId="0" borderId="0" xfId="0" applyNumberFormat="1" applyFont="1"/>
    <xf numFmtId="172" fontId="7" fillId="0" borderId="3" xfId="0" applyNumberFormat="1" applyFont="1" applyBorder="1" applyAlignment="1">
      <alignment vertical="top"/>
    </xf>
    <xf numFmtId="172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5" fontId="7" fillId="0" borderId="57" xfId="0" applyNumberFormat="1" applyFont="1" applyBorder="1" applyAlignment="1">
      <alignment vertical="top"/>
    </xf>
    <xf numFmtId="172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2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4" fontId="8" fillId="0" borderId="4" xfId="0" applyNumberFormat="1" applyFont="1" applyBorder="1" applyAlignment="1">
      <alignment horizontal="right" vertical="top"/>
    </xf>
    <xf numFmtId="172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1" fontId="11" fillId="0" borderId="37" xfId="0" applyNumberFormat="1" applyFont="1" applyBorder="1" applyProtection="1">
      <protection locked="0"/>
    </xf>
    <xf numFmtId="171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1" fontId="11" fillId="0" borderId="5" xfId="0" applyNumberFormat="1" applyFont="1" applyBorder="1"/>
    <xf numFmtId="17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2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1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1" fontId="11" fillId="0" borderId="6" xfId="0" applyNumberFormat="1" applyFont="1" applyBorder="1" applyProtection="1">
      <protection locked="0"/>
    </xf>
    <xf numFmtId="172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2" fontId="11" fillId="0" borderId="30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1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5" fontId="11" fillId="2" borderId="36" xfId="0" applyNumberFormat="1" applyFont="1" applyFill="1" applyBorder="1" applyProtection="1">
      <protection locked="0"/>
    </xf>
    <xf numFmtId="175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70" fontId="8" fillId="0" borderId="9" xfId="0" applyNumberFormat="1" applyFont="1" applyBorder="1" applyAlignment="1">
      <alignment vertical="top"/>
    </xf>
    <xf numFmtId="170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5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2" fontId="11" fillId="0" borderId="0" xfId="0" applyNumberFormat="1" applyFont="1"/>
    <xf numFmtId="2" fontId="11" fillId="0" borderId="19" xfId="0" applyNumberFormat="1" applyFont="1" applyBorder="1"/>
    <xf numFmtId="172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2" fontId="11" fillId="0" borderId="38" xfId="0" applyNumberFormat="1" applyFont="1" applyBorder="1"/>
    <xf numFmtId="171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5" fontId="7" fillId="0" borderId="72" xfId="0" applyNumberFormat="1" applyFont="1" applyBorder="1" applyAlignment="1">
      <alignment vertical="top"/>
    </xf>
    <xf numFmtId="165" fontId="7" fillId="0" borderId="73" xfId="0" applyNumberFormat="1" applyFont="1" applyBorder="1" applyAlignment="1">
      <alignment vertical="top"/>
    </xf>
    <xf numFmtId="165" fontId="7" fillId="0" borderId="70" xfId="0" applyNumberFormat="1" applyFont="1" applyBorder="1" applyAlignment="1">
      <alignment vertical="top"/>
    </xf>
    <xf numFmtId="0" fontId="26" fillId="0" borderId="0" xfId="0" applyFont="1"/>
    <xf numFmtId="170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1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2" fontId="18" fillId="0" borderId="19" xfId="0" applyNumberFormat="1" applyFont="1" applyBorder="1"/>
    <xf numFmtId="172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2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4" fontId="7" fillId="0" borderId="43" xfId="0" applyNumberFormat="1" applyFont="1" applyBorder="1" applyAlignment="1">
      <alignment vertical="top"/>
    </xf>
    <xf numFmtId="174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2" fontId="7" fillId="0" borderId="43" xfId="0" applyNumberFormat="1" applyFont="1" applyBorder="1" applyAlignment="1">
      <alignment vertical="top"/>
    </xf>
    <xf numFmtId="172" fontId="7" fillId="0" borderId="9" xfId="0" applyNumberFormat="1" applyFont="1" applyBorder="1" applyAlignment="1">
      <alignment vertical="top"/>
    </xf>
    <xf numFmtId="172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4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2" fontId="7" fillId="0" borderId="88" xfId="0" applyNumberFormat="1" applyFont="1" applyBorder="1" applyAlignment="1">
      <alignment horizontal="right"/>
    </xf>
    <xf numFmtId="174" fontId="7" fillId="0" borderId="89" xfId="0" applyNumberFormat="1" applyFont="1" applyBorder="1" applyAlignment="1">
      <alignment horizontal="right"/>
    </xf>
    <xf numFmtId="172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4" fontId="7" fillId="0" borderId="96" xfId="0" applyNumberFormat="1" applyFont="1" applyBorder="1" applyAlignment="1">
      <alignment horizontal="right"/>
    </xf>
    <xf numFmtId="174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2" fontId="7" fillId="0" borderId="96" xfId="0" applyNumberFormat="1" applyFont="1" applyBorder="1" applyAlignment="1">
      <alignment horizontal="right"/>
    </xf>
    <xf numFmtId="172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right" vertical="top"/>
    </xf>
    <xf numFmtId="165" fontId="8" fillId="0" borderId="88" xfId="0" applyNumberFormat="1" applyFont="1" applyBorder="1" applyAlignment="1">
      <alignment horizontal="right" vertical="top"/>
    </xf>
    <xf numFmtId="165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5" fontId="31" fillId="0" borderId="0" xfId="0" applyNumberFormat="1" applyFont="1" applyAlignment="1">
      <alignment vertical="top"/>
    </xf>
    <xf numFmtId="165" fontId="31" fillId="0" borderId="7" xfId="0" applyNumberFormat="1" applyFont="1" applyBorder="1" applyAlignment="1">
      <alignment vertical="top"/>
    </xf>
    <xf numFmtId="170" fontId="39" fillId="0" borderId="10" xfId="0" applyNumberFormat="1" applyFont="1" applyBorder="1" applyAlignment="1">
      <alignment vertical="top"/>
    </xf>
    <xf numFmtId="165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5" fontId="31" fillId="0" borderId="25" xfId="0" applyNumberFormat="1" applyFont="1" applyBorder="1" applyAlignment="1">
      <alignment vertical="top"/>
    </xf>
    <xf numFmtId="165" fontId="31" fillId="0" borderId="12" xfId="0" applyNumberFormat="1" applyFon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170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5" fontId="31" fillId="0" borderId="3" xfId="0" applyNumberFormat="1" applyFont="1" applyBorder="1" applyAlignment="1">
      <alignment vertical="top"/>
    </xf>
    <xf numFmtId="0" fontId="31" fillId="2" borderId="0" xfId="0" applyFont="1" applyFill="1"/>
    <xf numFmtId="170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5" fontId="13" fillId="0" borderId="0" xfId="0" applyNumberFormat="1" applyFont="1"/>
    <xf numFmtId="0" fontId="29" fillId="0" borderId="0" xfId="0" applyFont="1"/>
    <xf numFmtId="165" fontId="13" fillId="0" borderId="0" xfId="0" applyNumberFormat="1" applyFont="1" applyAlignment="1">
      <alignment horizontal="right"/>
    </xf>
    <xf numFmtId="0" fontId="13" fillId="0" borderId="99" xfId="0" applyFont="1" applyBorder="1"/>
    <xf numFmtId="165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5" fontId="31" fillId="0" borderId="0" xfId="0" applyNumberFormat="1" applyFont="1" applyAlignment="1">
      <alignment vertical="top"/>
    </xf>
    <xf numFmtId="175" fontId="31" fillId="0" borderId="3" xfId="0" applyNumberFormat="1" applyFont="1" applyBorder="1" applyAlignment="1">
      <alignment vertical="top"/>
    </xf>
    <xf numFmtId="175" fontId="31" fillId="0" borderId="88" xfId="0" applyNumberFormat="1" applyFont="1" applyBorder="1" applyAlignment="1">
      <alignment horizontal="right"/>
    </xf>
    <xf numFmtId="165" fontId="40" fillId="0" borderId="26" xfId="0" applyNumberFormat="1" applyFont="1" applyBorder="1" applyAlignment="1">
      <alignment vertical="top"/>
    </xf>
    <xf numFmtId="165" fontId="31" fillId="0" borderId="29" xfId="0" applyNumberFormat="1" applyFont="1" applyBorder="1" applyAlignment="1">
      <alignment vertical="top"/>
    </xf>
    <xf numFmtId="175" fontId="31" fillId="0" borderId="12" xfId="0" applyNumberFormat="1" applyFont="1" applyBorder="1" applyAlignment="1">
      <alignment vertical="top"/>
    </xf>
    <xf numFmtId="165" fontId="39" fillId="0" borderId="12" xfId="0" applyNumberFormat="1" applyFont="1" applyBorder="1" applyAlignment="1">
      <alignment vertical="top"/>
    </xf>
    <xf numFmtId="175" fontId="31" fillId="0" borderId="25" xfId="0" applyNumberFormat="1" applyFont="1" applyBorder="1" applyAlignment="1">
      <alignment vertical="top"/>
    </xf>
    <xf numFmtId="175" fontId="31" fillId="0" borderId="89" xfId="0" applyNumberFormat="1" applyFont="1" applyBorder="1" applyAlignment="1">
      <alignment horizontal="right"/>
    </xf>
    <xf numFmtId="165" fontId="31" fillId="0" borderId="100" xfId="0" applyNumberFormat="1" applyFont="1" applyBorder="1" applyAlignment="1">
      <alignment vertical="top"/>
    </xf>
    <xf numFmtId="165" fontId="31" fillId="0" borderId="101" xfId="0" applyNumberFormat="1" applyFont="1" applyBorder="1" applyAlignment="1">
      <alignment vertical="top"/>
    </xf>
    <xf numFmtId="165" fontId="31" fillId="0" borderId="52" xfId="0" applyNumberFormat="1" applyFont="1" applyBorder="1" applyAlignment="1">
      <alignment vertical="top"/>
    </xf>
    <xf numFmtId="165" fontId="31" fillId="0" borderId="102" xfId="0" applyNumberFormat="1" applyFont="1" applyBorder="1" applyAlignment="1">
      <alignment vertical="top"/>
    </xf>
    <xf numFmtId="165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70" fontId="13" fillId="0" borderId="0" xfId="0" applyNumberFormat="1" applyFont="1"/>
    <xf numFmtId="0" fontId="37" fillId="0" borderId="0" xfId="0" applyFont="1"/>
    <xf numFmtId="174" fontId="31" fillId="0" borderId="0" xfId="0" applyNumberFormat="1" applyFont="1" applyAlignment="1">
      <alignment vertical="top"/>
    </xf>
    <xf numFmtId="174" fontId="31" fillId="0" borderId="7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74" fontId="31" fillId="0" borderId="12" xfId="0" applyNumberFormat="1" applyFont="1" applyBorder="1" applyAlignment="1">
      <alignment vertical="top"/>
    </xf>
    <xf numFmtId="174" fontId="31" fillId="0" borderId="23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4" fontId="31" fillId="0" borderId="9" xfId="0" applyNumberFormat="1" applyFont="1" applyBorder="1" applyAlignment="1">
      <alignment vertical="top"/>
    </xf>
    <xf numFmtId="170" fontId="39" fillId="0" borderId="9" xfId="0" applyNumberFormat="1" applyFont="1" applyBorder="1" applyAlignment="1">
      <alignment vertical="top"/>
    </xf>
    <xf numFmtId="170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2" fontId="31" fillId="0" borderId="0" xfId="0" applyNumberFormat="1" applyFont="1" applyAlignment="1">
      <alignment vertical="top"/>
    </xf>
    <xf numFmtId="172" fontId="31" fillId="0" borderId="7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/>
    </xf>
    <xf numFmtId="172" fontId="31" fillId="0" borderId="12" xfId="0" applyNumberFormat="1" applyFont="1" applyBorder="1" applyAlignment="1">
      <alignment vertical="top"/>
    </xf>
    <xf numFmtId="172" fontId="31" fillId="0" borderId="23" xfId="0" applyNumberFormat="1" applyFont="1" applyBorder="1" applyAlignment="1">
      <alignment vertical="top"/>
    </xf>
    <xf numFmtId="172" fontId="31" fillId="0" borderId="89" xfId="0" applyNumberFormat="1" applyFont="1" applyBorder="1" applyAlignment="1">
      <alignment horizontal="right"/>
    </xf>
    <xf numFmtId="167" fontId="13" fillId="0" borderId="0" xfId="0" applyNumberFormat="1" applyFont="1"/>
    <xf numFmtId="169" fontId="13" fillId="0" borderId="0" xfId="0" applyNumberFormat="1" applyFont="1"/>
    <xf numFmtId="168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5" fontId="31" fillId="0" borderId="4" xfId="0" applyNumberFormat="1" applyFont="1" applyBorder="1" applyAlignment="1">
      <alignment vertical="top"/>
    </xf>
    <xf numFmtId="165" fontId="31" fillId="0" borderId="5" xfId="0" applyNumberFormat="1" applyFont="1" applyBorder="1" applyAlignment="1">
      <alignment vertical="top"/>
    </xf>
    <xf numFmtId="165" fontId="39" fillId="0" borderId="6" xfId="0" applyNumberFormat="1" applyFont="1" applyBorder="1" applyAlignment="1">
      <alignment vertical="top"/>
    </xf>
    <xf numFmtId="170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6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5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4" fontId="31" fillId="0" borderId="3" xfId="0" applyNumberFormat="1" applyFont="1" applyBorder="1" applyAlignment="1">
      <alignment vertical="top"/>
    </xf>
    <xf numFmtId="172" fontId="31" fillId="0" borderId="88" xfId="0" applyNumberFormat="1" applyFont="1" applyBorder="1" applyAlignment="1">
      <alignment horizontal="right" vertical="top"/>
    </xf>
    <xf numFmtId="165" fontId="31" fillId="0" borderId="27" xfId="0" applyNumberFormat="1" applyFont="1" applyBorder="1" applyAlignment="1">
      <alignment vertical="top"/>
    </xf>
    <xf numFmtId="172" fontId="31" fillId="0" borderId="4" xfId="0" applyNumberFormat="1" applyFont="1" applyBorder="1" applyAlignment="1">
      <alignment vertical="top"/>
    </xf>
    <xf numFmtId="172" fontId="31" fillId="0" borderId="5" xfId="0" applyNumberFormat="1" applyFont="1" applyBorder="1" applyAlignment="1">
      <alignment vertical="top"/>
    </xf>
    <xf numFmtId="165" fontId="39" fillId="0" borderId="5" xfId="0" applyNumberFormat="1" applyFont="1" applyBorder="1" applyAlignment="1">
      <alignment vertical="top"/>
    </xf>
    <xf numFmtId="174" fontId="31" fillId="0" borderId="4" xfId="0" applyNumberFormat="1" applyFont="1" applyBorder="1" applyAlignment="1">
      <alignment vertical="top"/>
    </xf>
    <xf numFmtId="174" fontId="31" fillId="0" borderId="5" xfId="0" applyNumberFormat="1" applyFont="1" applyBorder="1" applyAlignment="1">
      <alignment vertical="top"/>
    </xf>
    <xf numFmtId="172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4" fontId="39" fillId="0" borderId="0" xfId="0" applyNumberFormat="1" applyFont="1" applyAlignment="1">
      <alignment vertical="top"/>
    </xf>
    <xf numFmtId="174" fontId="31" fillId="0" borderId="88" xfId="0" applyNumberFormat="1" applyFont="1" applyBorder="1" applyAlignment="1">
      <alignment horizontal="right" vertical="top"/>
    </xf>
    <xf numFmtId="174" fontId="39" fillId="0" borderId="5" xfId="0" applyNumberFormat="1" applyFont="1" applyBorder="1" applyAlignment="1">
      <alignment vertical="top"/>
    </xf>
    <xf numFmtId="174" fontId="31" fillId="0" borderId="90" xfId="0" applyNumberFormat="1" applyFont="1" applyBorder="1" applyAlignment="1">
      <alignment horizontal="right" vertical="top"/>
    </xf>
    <xf numFmtId="165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7" fontId="3" fillId="0" borderId="0" xfId="0" applyNumberFormat="1" applyFont="1"/>
    <xf numFmtId="165" fontId="3" fillId="0" borderId="7" xfId="0" applyNumberFormat="1" applyFont="1" applyBorder="1"/>
    <xf numFmtId="165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66" fontId="7" fillId="0" borderId="70" xfId="0" applyNumberFormat="1" applyFont="1" applyBorder="1" applyAlignment="1">
      <alignment vertical="top"/>
    </xf>
    <xf numFmtId="168" fontId="7" fillId="0" borderId="0" xfId="0" applyNumberFormat="1" applyFont="1" applyAlignment="1">
      <alignment vertical="top"/>
    </xf>
    <xf numFmtId="166" fontId="7" fillId="0" borderId="12" xfId="0" applyNumberFormat="1" applyFont="1" applyBorder="1" applyAlignment="1">
      <alignment vertical="top"/>
    </xf>
    <xf numFmtId="169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8" fontId="0" fillId="0" borderId="0" xfId="0" applyNumberFormat="1"/>
    <xf numFmtId="178" fontId="11" fillId="0" borderId="0" xfId="0" applyNumberFormat="1" applyFont="1" applyAlignment="1" applyProtection="1">
      <alignment horizontal="right"/>
      <protection locked="0"/>
    </xf>
    <xf numFmtId="178" fontId="11" fillId="0" borderId="5" xfId="0" applyNumberFormat="1" applyFont="1" applyBorder="1" applyAlignment="1" applyProtection="1">
      <alignment horizontal="right"/>
      <protection locked="0"/>
    </xf>
    <xf numFmtId="178" fontId="11" fillId="0" borderId="30" xfId="0" applyNumberFormat="1" applyFont="1" applyBorder="1" applyAlignment="1" applyProtection="1">
      <alignment horizontal="right"/>
      <protection locked="0"/>
    </xf>
    <xf numFmtId="178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5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5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70" fontId="39" fillId="0" borderId="119" xfId="0" applyNumberFormat="1" applyFont="1" applyBorder="1" applyAlignment="1">
      <alignment vertical="top"/>
    </xf>
    <xf numFmtId="179" fontId="13" fillId="0" borderId="0" xfId="0" applyNumberFormat="1" applyFont="1"/>
    <xf numFmtId="170" fontId="39" fillId="0" borderId="10" xfId="0" quotePrefix="1" applyNumberFormat="1" applyFont="1" applyBorder="1" applyAlignment="1">
      <alignment horizontal="right" vertical="top"/>
    </xf>
    <xf numFmtId="170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6" fontId="31" fillId="0" borderId="3" xfId="0" applyNumberFormat="1" applyFont="1" applyBorder="1" applyAlignment="1">
      <alignment vertical="top"/>
    </xf>
    <xf numFmtId="166" fontId="31" fillId="0" borderId="0" xfId="0" applyNumberFormat="1" applyFont="1" applyAlignment="1">
      <alignment vertical="top"/>
    </xf>
    <xf numFmtId="166" fontId="31" fillId="0" borderId="12" xfId="0" applyNumberFormat="1" applyFont="1" applyBorder="1" applyAlignment="1">
      <alignment vertical="top"/>
    </xf>
    <xf numFmtId="169" fontId="31" fillId="0" borderId="0" xfId="0" applyNumberFormat="1" applyFont="1" applyAlignment="1">
      <alignment vertical="top"/>
    </xf>
    <xf numFmtId="169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72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2" fontId="11" fillId="0" borderId="5" xfId="0" applyNumberFormat="1" applyFont="1" applyBorder="1" applyAlignment="1" applyProtection="1">
      <alignment horizontal="right"/>
      <protection locked="0"/>
    </xf>
    <xf numFmtId="171" fontId="11" fillId="0" borderId="6" xfId="0" applyNumberFormat="1" applyFont="1" applyBorder="1" applyAlignment="1" applyProtection="1">
      <alignment horizontal="right"/>
      <protection locked="0"/>
    </xf>
    <xf numFmtId="171" fontId="11" fillId="0" borderId="37" xfId="0" applyNumberFormat="1" applyFont="1" applyBorder="1" applyAlignment="1" applyProtection="1">
      <alignment horizontal="right"/>
      <protection locked="0"/>
    </xf>
    <xf numFmtId="172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2" fontId="11" fillId="0" borderId="15" xfId="0" applyNumberFormat="1" applyFont="1" applyBorder="1" applyAlignment="1">
      <alignment horizontal="right"/>
    </xf>
    <xf numFmtId="172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2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2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2" fontId="11" fillId="0" borderId="18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1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2" fontId="11" fillId="0" borderId="30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6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3" fontId="13" fillId="0" borderId="0" xfId="0" applyNumberFormat="1" applyFont="1"/>
    <xf numFmtId="0" fontId="45" fillId="0" borderId="0" xfId="0" applyFont="1"/>
    <xf numFmtId="0" fontId="46" fillId="0" borderId="0" xfId="0" applyFont="1"/>
    <xf numFmtId="178" fontId="36" fillId="0" borderId="0" xfId="0" applyNumberFormat="1" applyFont="1" applyAlignment="1">
      <alignment vertical="top"/>
    </xf>
    <xf numFmtId="178" fontId="0" fillId="0" borderId="0" xfId="0" applyNumberFormat="1" applyAlignment="1">
      <alignment horizontal="right"/>
    </xf>
    <xf numFmtId="178" fontId="0" fillId="0" borderId="129" xfId="0" applyNumberFormat="1" applyBorder="1" applyAlignment="1">
      <alignment horizontal="right"/>
    </xf>
    <xf numFmtId="178" fontId="8" fillId="0" borderId="30" xfId="0" applyNumberFormat="1" applyFont="1" applyBorder="1" applyAlignment="1">
      <alignment horizontal="right" vertical="top"/>
    </xf>
    <xf numFmtId="178" fontId="7" fillId="0" borderId="0" xfId="0" applyNumberFormat="1" applyFont="1" applyAlignment="1">
      <alignment horizontal="right"/>
    </xf>
    <xf numFmtId="178" fontId="7" fillId="0" borderId="70" xfId="0" applyNumberFormat="1" applyFont="1" applyBorder="1" applyAlignment="1">
      <alignment horizontal="right"/>
    </xf>
    <xf numFmtId="178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48" fillId="0" borderId="0" xfId="0" applyFo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orcentaje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34901.350400279298</c:v>
                </c:pt>
                <c:pt idx="1">
                  <c:v>39301.745094572703</c:v>
                </c:pt>
                <c:pt idx="2">
                  <c:v>39323.093960121798</c:v>
                </c:pt>
                <c:pt idx="3">
                  <c:v>40117.295647914798</c:v>
                </c:pt>
                <c:pt idx="4">
                  <c:v>39853.084382861402</c:v>
                </c:pt>
                <c:pt idx="5">
                  <c:v>31377.646754474801</c:v>
                </c:pt>
                <c:pt idx="6">
                  <c:v>55162.770783861401</c:v>
                </c:pt>
                <c:pt idx="7">
                  <c:v>31097.825826840799</c:v>
                </c:pt>
                <c:pt idx="8">
                  <c:v>31714.843146225601</c:v>
                </c:pt>
                <c:pt idx="9">
                  <c:v>32914.099228292398</c:v>
                </c:pt>
                <c:pt idx="10">
                  <c:v>32326.418766218601</c:v>
                </c:pt>
                <c:pt idx="11">
                  <c:v>33260.872979215499</c:v>
                </c:pt>
                <c:pt idx="12">
                  <c:v>23415.821739032901</c:v>
                </c:pt>
                <c:pt idx="13">
                  <c:v>17878.014590110401</c:v>
                </c:pt>
                <c:pt idx="14">
                  <c:v>35631.947108549801</c:v>
                </c:pt>
                <c:pt idx="15">
                  <c:v>26565.5797922766</c:v>
                </c:pt>
                <c:pt idx="16">
                  <c:v>24963.7616692232</c:v>
                </c:pt>
                <c:pt idx="17">
                  <c:v>21327.736360083101</c:v>
                </c:pt>
                <c:pt idx="18">
                  <c:v>17828.530679019299</c:v>
                </c:pt>
                <c:pt idx="19">
                  <c:v>20797.798844479901</c:v>
                </c:pt>
                <c:pt idx="20">
                  <c:v>16321.899816709099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366.18822838757023</c:v>
                </c:pt>
                <c:pt idx="1">
                  <c:v>348.02456520600026</c:v>
                </c:pt>
                <c:pt idx="2">
                  <c:v>377.31960710507019</c:v>
                </c:pt>
                <c:pt idx="3">
                  <c:v>29.295041899069929</c:v>
                </c:pt>
                <c:pt idx="4">
                  <c:v>377.82417812005997</c:v>
                </c:pt>
                <c:pt idx="5">
                  <c:v>-0.50457101498977863</c:v>
                </c:pt>
                <c:pt idx="6">
                  <c:v>-372.60459152014005</c:v>
                </c:pt>
                <c:pt idx="7">
                  <c:v>492.73045752907001</c:v>
                </c:pt>
                <c:pt idx="8">
                  <c:v>-433.54556122263989</c:v>
                </c:pt>
                <c:pt idx="9">
                  <c:v>-348.24979898370998</c:v>
                </c:pt>
                <c:pt idx="10">
                  <c:v>-222.56494492432012</c:v>
                </c:pt>
                <c:pt idx="11">
                  <c:v>-283.85605451634001</c:v>
                </c:pt>
                <c:pt idx="12">
                  <c:v>-184.44019859592981</c:v>
                </c:pt>
                <c:pt idx="13">
                  <c:v>-155.46576030023493</c:v>
                </c:pt>
                <c:pt idx="14">
                  <c:v>381.12763630121003</c:v>
                </c:pt>
                <c:pt idx="15">
                  <c:v>-786.88687729966</c:v>
                </c:pt>
                <c:pt idx="16">
                  <c:v>-426.29893464887004</c:v>
                </c:pt>
                <c:pt idx="17">
                  <c:v>-652.54095947018982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77634.282494820494</c:v>
                </c:pt>
                <c:pt idx="1">
                  <c:v>96531.929157172606</c:v>
                </c:pt>
                <c:pt idx="2">
                  <c:v>96985.429458264902</c:v>
                </c:pt>
                <c:pt idx="3">
                  <c:v>101787.50868686</c:v>
                </c:pt>
                <c:pt idx="4">
                  <c:v>99793.931519261998</c:v>
                </c:pt>
                <c:pt idx="5">
                  <c:v>66345.792987620502</c:v>
                </c:pt>
                <c:pt idx="6">
                  <c:v>162837.84425253599</c:v>
                </c:pt>
                <c:pt idx="7">
                  <c:v>65598.231256968094</c:v>
                </c:pt>
                <c:pt idx="8">
                  <c:v>66727.046280124094</c:v>
                </c:pt>
                <c:pt idx="9">
                  <c:v>70715.144306336995</c:v>
                </c:pt>
                <c:pt idx="10">
                  <c:v>68817.909754422406</c:v>
                </c:pt>
                <c:pt idx="11">
                  <c:v>71968.907912113893</c:v>
                </c:pt>
                <c:pt idx="12">
                  <c:v>66663.841042903005</c:v>
                </c:pt>
                <c:pt idx="13">
                  <c:v>49874.122633529798</c:v>
                </c:pt>
                <c:pt idx="14">
                  <c:v>112315.285849156</c:v>
                </c:pt>
                <c:pt idx="15">
                  <c:v>67410.831765184004</c:v>
                </c:pt>
                <c:pt idx="16">
                  <c:v>67026.033111671306</c:v>
                </c:pt>
                <c:pt idx="17">
                  <c:v>66129.012559719602</c:v>
                </c:pt>
                <c:pt idx="18">
                  <c:v>47499.232982780799</c:v>
                </c:pt>
                <c:pt idx="19">
                  <c:v>48155.659915804797</c:v>
                </c:pt>
                <c:pt idx="20">
                  <c:v>47102.3410322985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31842.0163202888</c:v>
                </c:pt>
                <c:pt idx="1">
                  <c:v>37038.547874947399</c:v>
                </c:pt>
                <c:pt idx="2">
                  <c:v>40082.280552317301</c:v>
                </c:pt>
                <c:pt idx="3">
                  <c:v>43643.481134090202</c:v>
                </c:pt>
                <c:pt idx="4">
                  <c:v>41601.153553128301</c:v>
                </c:pt>
                <c:pt idx="5">
                  <c:v>31842.023327807899</c:v>
                </c:pt>
                <c:pt idx="6">
                  <c:v>38546.116930197699</c:v>
                </c:pt>
                <c:pt idx="7">
                  <c:v>42045.692883140502</c:v>
                </c:pt>
                <c:pt idx="8">
                  <c:v>31843.633179142798</c:v>
                </c:pt>
                <c:pt idx="9">
                  <c:v>31844.220048835599</c:v>
                </c:pt>
                <c:pt idx="10">
                  <c:v>31843.633179142798</c:v>
                </c:pt>
                <c:pt idx="11">
                  <c:v>31842.0163202888</c:v>
                </c:pt>
                <c:pt idx="12">
                  <c:v>27473.2921956922</c:v>
                </c:pt>
                <c:pt idx="13">
                  <c:v>30897.794366144699</c:v>
                </c:pt>
                <c:pt idx="14">
                  <c:v>28043.860545440599</c:v>
                </c:pt>
                <c:pt idx="15">
                  <c:v>27603.998126478498</c:v>
                </c:pt>
                <c:pt idx="16">
                  <c:v>27322.136295056898</c:v>
                </c:pt>
                <c:pt idx="17">
                  <c:v>19544.479046042099</c:v>
                </c:pt>
                <c:pt idx="18">
                  <c:v>19819.261179581099</c:v>
                </c:pt>
                <c:pt idx="19">
                  <c:v>19400.093492260799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5196.5315546585989</c:v>
                </c:pt>
                <c:pt idx="1">
                  <c:v>8240.2642320285013</c:v>
                </c:pt>
                <c:pt idx="2">
                  <c:v>11801.464813801402</c:v>
                </c:pt>
                <c:pt idx="3">
                  <c:v>3561.2005817729005</c:v>
                </c:pt>
                <c:pt idx="4">
                  <c:v>9759.1372328395009</c:v>
                </c:pt>
                <c:pt idx="5">
                  <c:v>2042.3275809619008</c:v>
                </c:pt>
                <c:pt idx="6">
                  <c:v>7.0075190997158643E-3</c:v>
                </c:pt>
                <c:pt idx="7">
                  <c:v>6704.1006099088991</c:v>
                </c:pt>
                <c:pt idx="8">
                  <c:v>10203.676562851702</c:v>
                </c:pt>
                <c:pt idx="9">
                  <c:v>1.6168588539985649</c:v>
                </c:pt>
                <c:pt idx="10">
                  <c:v>2.2037285467995389</c:v>
                </c:pt>
                <c:pt idx="11">
                  <c:v>1.6168588539985649</c:v>
                </c:pt>
                <c:pt idx="12">
                  <c:v>0</c:v>
                </c:pt>
                <c:pt idx="13">
                  <c:v>-4368.7241245965997</c:v>
                </c:pt>
                <c:pt idx="14">
                  <c:v>3424.5021704524988</c:v>
                </c:pt>
                <c:pt idx="15">
                  <c:v>-721.72425038370056</c:v>
                </c:pt>
                <c:pt idx="16">
                  <c:v>-7928.813149650101</c:v>
                </c:pt>
                <c:pt idx="17">
                  <c:v>-419.16768732029959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55383.733787523299</c:v>
                </c:pt>
                <c:pt idx="1">
                  <c:v>55392.131168155996</c:v>
                </c:pt>
                <c:pt idx="2">
                  <c:v>62399.921050383899</c:v>
                </c:pt>
                <c:pt idx="3">
                  <c:v>63341.8459308975</c:v>
                </c:pt>
                <c:pt idx="4">
                  <c:v>63056.112352305201</c:v>
                </c:pt>
                <c:pt idx="5">
                  <c:v>48639.8655031913</c:v>
                </c:pt>
                <c:pt idx="6">
                  <c:v>135237.84672470001</c:v>
                </c:pt>
                <c:pt idx="7">
                  <c:v>40651.961781540398</c:v>
                </c:pt>
                <c:pt idx="8">
                  <c:v>46961.575505813496</c:v>
                </c:pt>
                <c:pt idx="9">
                  <c:v>49874.050373546597</c:v>
                </c:pt>
                <c:pt idx="10">
                  <c:v>48451.107691436999</c:v>
                </c:pt>
                <c:pt idx="11">
                  <c:v>50631.152015204003</c:v>
                </c:pt>
                <c:pt idx="12">
                  <c:v>48055.298758801</c:v>
                </c:pt>
                <c:pt idx="13">
                  <c:v>35961.1856236647</c:v>
                </c:pt>
                <c:pt idx="14">
                  <c:v>80954.061312890699</c:v>
                </c:pt>
                <c:pt idx="15">
                  <c:v>48808.689021555103</c:v>
                </c:pt>
                <c:pt idx="16">
                  <c:v>48421.664922037198</c:v>
                </c:pt>
                <c:pt idx="17">
                  <c:v>47534.301965314997</c:v>
                </c:pt>
                <c:pt idx="18">
                  <c:v>47499.016574167603</c:v>
                </c:pt>
                <c:pt idx="19">
                  <c:v>48153.827241049497</c:v>
                </c:pt>
                <c:pt idx="20">
                  <c:v>47102.320876940998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8.3973806326976046</c:v>
                </c:pt>
                <c:pt idx="1">
                  <c:v>7016.1872628605997</c:v>
                </c:pt>
                <c:pt idx="2">
                  <c:v>7958.112143374201</c:v>
                </c:pt>
                <c:pt idx="3">
                  <c:v>941.92488051360124</c:v>
                </c:pt>
                <c:pt idx="4">
                  <c:v>7672.3785647819022</c:v>
                </c:pt>
                <c:pt idx="5">
                  <c:v>285.73357859229873</c:v>
                </c:pt>
                <c:pt idx="6">
                  <c:v>-1685.9670710829996</c:v>
                </c:pt>
                <c:pt idx="7">
                  <c:v>19963.528234294179</c:v>
                </c:pt>
                <c:pt idx="8">
                  <c:v>-14731.772005982901</c:v>
                </c:pt>
                <c:pt idx="9">
                  <c:v>-8422.1582817098024</c:v>
                </c:pt>
                <c:pt idx="10">
                  <c:v>-5509.6834139767016</c:v>
                </c:pt>
                <c:pt idx="11">
                  <c:v>-6932.6260960863001</c:v>
                </c:pt>
                <c:pt idx="12">
                  <c:v>-4752.5817723192959</c:v>
                </c:pt>
                <c:pt idx="13">
                  <c:v>-7328.4350287222987</c:v>
                </c:pt>
                <c:pt idx="14">
                  <c:v>11248.2189223065</c:v>
                </c:pt>
                <c:pt idx="15">
                  <c:v>-1274.3870562401062</c:v>
                </c:pt>
                <c:pt idx="16">
                  <c:v>-556.28218463339726</c:v>
                </c:pt>
                <c:pt idx="17">
                  <c:v>-1051.5063641084998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23301.044565955199</c:v>
                </c:pt>
                <c:pt idx="1">
                  <c:v>23095.162956822001</c:v>
                </c:pt>
                <c:pt idx="2">
                  <c:v>31425.1533502825</c:v>
                </c:pt>
                <c:pt idx="3">
                  <c:v>33295.979980518598</c:v>
                </c:pt>
                <c:pt idx="4">
                  <c:v>33591.163783916803</c:v>
                </c:pt>
                <c:pt idx="5">
                  <c:v>23301.044846735898</c:v>
                </c:pt>
                <c:pt idx="6">
                  <c:v>32085.773587450301</c:v>
                </c:pt>
                <c:pt idx="7">
                  <c:v>23302.081466574</c:v>
                </c:pt>
                <c:pt idx="8">
                  <c:v>23301.521659296999</c:v>
                </c:pt>
                <c:pt idx="9">
                  <c:v>23302.081466469401</c:v>
                </c:pt>
                <c:pt idx="10">
                  <c:v>23301.521659296999</c:v>
                </c:pt>
                <c:pt idx="11">
                  <c:v>23301.044565955199</c:v>
                </c:pt>
                <c:pt idx="12">
                  <c:v>19816.855055501299</c:v>
                </c:pt>
                <c:pt idx="13">
                  <c:v>22291.705442646598</c:v>
                </c:pt>
                <c:pt idx="14">
                  <c:v>20264.624258754699</c:v>
                </c:pt>
                <c:pt idx="15">
                  <c:v>19969.615712861101</c:v>
                </c:pt>
                <c:pt idx="16">
                  <c:v>19605.540572956401</c:v>
                </c:pt>
                <c:pt idx="17">
                  <c:v>19544.479046042099</c:v>
                </c:pt>
                <c:pt idx="18">
                  <c:v>19819.261179581099</c:v>
                </c:pt>
                <c:pt idx="19">
                  <c:v>19400.093492260799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22250.548707297101</c:v>
                </c:pt>
                <c:pt idx="1">
                  <c:v>41139.797989016603</c:v>
                </c:pt>
                <c:pt idx="2">
                  <c:v>34585.508407880901</c:v>
                </c:pt>
                <c:pt idx="3">
                  <c:v>38445.662755963203</c:v>
                </c:pt>
                <c:pt idx="4">
                  <c:v>36737.819166956797</c:v>
                </c:pt>
                <c:pt idx="5">
                  <c:v>17705.927484429099</c:v>
                </c:pt>
                <c:pt idx="6">
                  <c:v>27599.997527836498</c:v>
                </c:pt>
                <c:pt idx="7">
                  <c:v>24946.269475427602</c:v>
                </c:pt>
                <c:pt idx="8">
                  <c:v>19765.470774310499</c:v>
                </c:pt>
                <c:pt idx="9">
                  <c:v>20841.0939327903</c:v>
                </c:pt>
                <c:pt idx="10">
                  <c:v>20366.802062985302</c:v>
                </c:pt>
                <c:pt idx="11">
                  <c:v>21337.755896909799</c:v>
                </c:pt>
                <c:pt idx="12">
                  <c:v>18608.542284102001</c:v>
                </c:pt>
                <c:pt idx="13">
                  <c:v>13912.937009865</c:v>
                </c:pt>
                <c:pt idx="14">
                  <c:v>31361.224536265701</c:v>
                </c:pt>
                <c:pt idx="15">
                  <c:v>18602.1427436288</c:v>
                </c:pt>
                <c:pt idx="16">
                  <c:v>18604.3681896341</c:v>
                </c:pt>
                <c:pt idx="17">
                  <c:v>18594.7105944045</c:v>
                </c:pt>
                <c:pt idx="18">
                  <c:v>0.21640861318839899</c:v>
                </c:pt>
                <c:pt idx="19">
                  <c:v>1.83267475526702</c:v>
                </c:pt>
                <c:pt idx="20">
                  <c:v>2.0155357547137799E-2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18889.249281719502</c:v>
                </c:pt>
                <c:pt idx="1">
                  <c:v>12334.9597005838</c:v>
                </c:pt>
                <c:pt idx="2">
                  <c:v>16195.114048666102</c:v>
                </c:pt>
                <c:pt idx="3">
                  <c:v>3860.154348082302</c:v>
                </c:pt>
                <c:pt idx="4">
                  <c:v>14487.270459659696</c:v>
                </c:pt>
                <c:pt idx="5">
                  <c:v>1707.8435890064065</c:v>
                </c:pt>
                <c:pt idx="6">
                  <c:v>-4544.6212228680015</c:v>
                </c:pt>
                <c:pt idx="7">
                  <c:v>5349.4488205393973</c:v>
                </c:pt>
                <c:pt idx="8">
                  <c:v>2695.7207681305008</c:v>
                </c:pt>
                <c:pt idx="9">
                  <c:v>-2485.0779329866018</c:v>
                </c:pt>
                <c:pt idx="10">
                  <c:v>-1409.4547745068012</c:v>
                </c:pt>
                <c:pt idx="11">
                  <c:v>-1883.7466443117992</c:v>
                </c:pt>
                <c:pt idx="12">
                  <c:v>-912.79281038730187</c:v>
                </c:pt>
                <c:pt idx="13">
                  <c:v>-3642.0064231951001</c:v>
                </c:pt>
                <c:pt idx="14">
                  <c:v>17448.287526400702</c:v>
                </c:pt>
                <c:pt idx="15">
                  <c:v>-7.432149224299792</c:v>
                </c:pt>
                <c:pt idx="16">
                  <c:v>-18608.325875488812</c:v>
                </c:pt>
                <c:pt idx="17">
                  <c:v>-1.8125193977198821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9717.1825628315892</c:v>
                </c:pt>
                <c:pt idx="1">
                  <c:v>15539.1486693023</c:v>
                </c:pt>
                <c:pt idx="2">
                  <c:v>21940.321636268</c:v>
                </c:pt>
                <c:pt idx="3">
                  <c:v>27593.837738541599</c:v>
                </c:pt>
                <c:pt idx="4">
                  <c:v>23604.703245503999</c:v>
                </c:pt>
                <c:pt idx="5">
                  <c:v>10611.8700643677</c:v>
                </c:pt>
                <c:pt idx="6">
                  <c:v>8794.2815320806494</c:v>
                </c:pt>
                <c:pt idx="7">
                  <c:v>27593.837738541599</c:v>
                </c:pt>
                <c:pt idx="8">
                  <c:v>9716.5832536913495</c:v>
                </c:pt>
                <c:pt idx="9">
                  <c:v>9717.0454335454397</c:v>
                </c:pt>
                <c:pt idx="10">
                  <c:v>9716.5832536913495</c:v>
                </c:pt>
                <c:pt idx="11">
                  <c:v>9717.1825628315892</c:v>
                </c:pt>
                <c:pt idx="12">
                  <c:v>7731.1938259426997</c:v>
                </c:pt>
                <c:pt idx="13">
                  <c:v>8726.9131980665607</c:v>
                </c:pt>
                <c:pt idx="14">
                  <c:v>7779.2362866859003</c:v>
                </c:pt>
                <c:pt idx="15">
                  <c:v>7690.12398323252</c:v>
                </c:pt>
                <c:pt idx="16">
                  <c:v>7770.0708402579803</c:v>
                </c:pt>
                <c:pt idx="17">
                  <c:v>60.287675330990403</c:v>
                </c:pt>
                <c:pt idx="18">
                  <c:v>639.88334587254701</c:v>
                </c:pt>
                <c:pt idx="19">
                  <c:v>7.4655367804054302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4400.3946942934053</c:v>
                </c:pt>
                <c:pt idx="1">
                  <c:v>4421.7435598425</c:v>
                </c:pt>
                <c:pt idx="2">
                  <c:v>5215.9452476355</c:v>
                </c:pt>
                <c:pt idx="3">
                  <c:v>794.20168779300002</c:v>
                </c:pt>
                <c:pt idx="4">
                  <c:v>4951.7339825821036</c:v>
                </c:pt>
                <c:pt idx="5">
                  <c:v>264.21126505339635</c:v>
                </c:pt>
                <c:pt idx="6">
                  <c:v>-3523.7036458044968</c:v>
                </c:pt>
                <c:pt idx="7">
                  <c:v>5065.3550958955257</c:v>
                </c:pt>
                <c:pt idx="8">
                  <c:v>-3803.5245734384989</c:v>
                </c:pt>
                <c:pt idx="9">
                  <c:v>-3186.5072540536967</c:v>
                </c:pt>
                <c:pt idx="10">
                  <c:v>-1987.2511719868999</c:v>
                </c:pt>
                <c:pt idx="11">
                  <c:v>-2574.9316340606965</c:v>
                </c:pt>
                <c:pt idx="12">
                  <c:v>-1640.4774210637988</c:v>
                </c:pt>
                <c:pt idx="13">
                  <c:v>-5742.7643306231985</c:v>
                </c:pt>
                <c:pt idx="14">
                  <c:v>4438.48312960985</c:v>
                </c:pt>
                <c:pt idx="15">
                  <c:v>-5237.8434321934983</c:v>
                </c:pt>
                <c:pt idx="16">
                  <c:v>-5587.291060013602</c:v>
                </c:pt>
                <c:pt idx="17">
                  <c:v>-4475.8990277708017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5821.9661064707107</c:v>
                </c:pt>
                <c:pt idx="1">
                  <c:v>12223.13907343641</c:v>
                </c:pt>
                <c:pt idx="2">
                  <c:v>17876.65517571001</c:v>
                </c:pt>
                <c:pt idx="3">
                  <c:v>5653.5161022735992</c:v>
                </c:pt>
                <c:pt idx="4">
                  <c:v>13887.52068267241</c:v>
                </c:pt>
                <c:pt idx="5">
                  <c:v>3989.1344930375999</c:v>
                </c:pt>
                <c:pt idx="6">
                  <c:v>894.68750153611109</c:v>
                </c:pt>
                <c:pt idx="7">
                  <c:v>-922.90103075093975</c:v>
                </c:pt>
                <c:pt idx="8">
                  <c:v>17876.65517571001</c:v>
                </c:pt>
                <c:pt idx="9">
                  <c:v>-0.59930914023971127</c:v>
                </c:pt>
                <c:pt idx="10">
                  <c:v>-0.13712928614950215</c:v>
                </c:pt>
                <c:pt idx="11">
                  <c:v>-0.59930914023971127</c:v>
                </c:pt>
                <c:pt idx="12">
                  <c:v>0</c:v>
                </c:pt>
                <c:pt idx="13">
                  <c:v>-1985.9887368888894</c:v>
                </c:pt>
                <c:pt idx="14">
                  <c:v>995.71937212386092</c:v>
                </c:pt>
                <c:pt idx="15">
                  <c:v>-9.1654464279199601</c:v>
                </c:pt>
                <c:pt idx="16">
                  <c:v>-7670.9061506117096</c:v>
                </c:pt>
                <c:pt idx="17">
                  <c:v>-632.41780909214162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3.1616336680596278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3.2318759208409902</c:v>
                </c:pt>
                <c:pt idx="1">
                  <c:v>3.3964014920211998</c:v>
                </c:pt>
                <c:pt idx="2">
                  <c:v>3.4097963045277999</c:v>
                </c:pt>
                <c:pt idx="3">
                  <c:v>3.4814174128559299</c:v>
                </c:pt>
                <c:pt idx="4">
                  <c:v>3.44435734393904</c:v>
                </c:pt>
                <c:pt idx="5">
                  <c:v>3.23673906781573</c:v>
                </c:pt>
                <c:pt idx="6">
                  <c:v>3.6772213479959999</c:v>
                </c:pt>
                <c:pt idx="7">
                  <c:v>3.2445611241240102</c:v>
                </c:pt>
                <c:pt idx="8">
                  <c:v>3.20265382366971</c:v>
                </c:pt>
                <c:pt idx="9">
                  <c:v>3.2093387084524099</c:v>
                </c:pt>
                <c:pt idx="10">
                  <c:v>3.2088179289582102</c:v>
                </c:pt>
                <c:pt idx="11">
                  <c:v>3.2156319696908802</c:v>
                </c:pt>
                <c:pt idx="12">
                  <c:v>3.2150729582060502</c:v>
                </c:pt>
                <c:pt idx="13">
                  <c:v>3.1446751487418498</c:v>
                </c:pt>
                <c:pt idx="14">
                  <c:v>3.5567756620722801</c:v>
                </c:pt>
                <c:pt idx="15">
                  <c:v>2.89958548936348</c:v>
                </c:pt>
                <c:pt idx="16">
                  <c:v>3.05056383384398</c:v>
                </c:pt>
                <c:pt idx="17">
                  <c:v>3.4692506418257998</c:v>
                </c:pt>
                <c:pt idx="18">
                  <c:v>3.0221934539395501</c:v>
                </c:pt>
                <c:pt idx="19">
                  <c:v>2.6572897129523199</c:v>
                </c:pt>
                <c:pt idx="20">
                  <c:v>3.2444868390925898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0.4157662817379939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0.16452557118020961</c:v>
                </c:pt>
                <c:pt idx="1">
                  <c:v>0.17792038368680974</c:v>
                </c:pt>
                <c:pt idx="2">
                  <c:v>0.24954149201493969</c:v>
                </c:pt>
                <c:pt idx="3">
                  <c:v>7.1621108328129957E-2</c:v>
                </c:pt>
                <c:pt idx="4">
                  <c:v>0.21248142309804985</c:v>
                </c:pt>
                <c:pt idx="5">
                  <c:v>3.7060068916889843E-2</c:v>
                </c:pt>
                <c:pt idx="6">
                  <c:v>4.8631469747397738E-3</c:v>
                </c:pt>
                <c:pt idx="7">
                  <c:v>0.44534542715500969</c:v>
                </c:pt>
                <c:pt idx="8">
                  <c:v>1.268520328302003E-2</c:v>
                </c:pt>
                <c:pt idx="9">
                  <c:v>-2.9222097171280215E-2</c:v>
                </c:pt>
                <c:pt idx="10">
                  <c:v>-2.2537212388580308E-2</c:v>
                </c:pt>
                <c:pt idx="11">
                  <c:v>-2.3057991882780016E-2</c:v>
                </c:pt>
                <c:pt idx="12">
                  <c:v>-1.6243951150110014E-2</c:v>
                </c:pt>
                <c:pt idx="13">
                  <c:v>-1.6802962634939966E-2</c:v>
                </c:pt>
                <c:pt idx="14">
                  <c:v>0.4121005133304303</c:v>
                </c:pt>
                <c:pt idx="15">
                  <c:v>0.56966515246231975</c:v>
                </c:pt>
                <c:pt idx="16">
                  <c:v>-0.19287950426650013</c:v>
                </c:pt>
                <c:pt idx="17">
                  <c:v>0.58719712614026998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3.9736681008978199</c:v>
                </c:pt>
                <c:pt idx="1">
                  <c:v>4.3206626654662896</c:v>
                </c:pt>
                <c:pt idx="2">
                  <c:v>4.0512926701389702</c:v>
                </c:pt>
                <c:pt idx="3">
                  <c:v>4.1094212437425304</c:v>
                </c:pt>
                <c:pt idx="4">
                  <c:v>3.9927472069248302</c:v>
                </c:pt>
                <c:pt idx="5">
                  <c:v>4.1713903800156</c:v>
                </c:pt>
                <c:pt idx="6">
                  <c:v>4.6579423573948704</c:v>
                </c:pt>
                <c:pt idx="7">
                  <c:v>4.1156149828912802</c:v>
                </c:pt>
                <c:pt idx="8">
                  <c:v>3.8974657496392102</c:v>
                </c:pt>
                <c:pt idx="9">
                  <c:v>3.7821930808008499</c:v>
                </c:pt>
                <c:pt idx="10">
                  <c:v>3.8938080972431401</c:v>
                </c:pt>
                <c:pt idx="11">
                  <c:v>3.7593005962152199</c:v>
                </c:pt>
                <c:pt idx="12">
                  <c:v>4.4802789705307102</c:v>
                </c:pt>
                <c:pt idx="13">
                  <c:v>5.0791748811680701</c:v>
                </c:pt>
                <c:pt idx="14">
                  <c:v>4.1626263006744102</c:v>
                </c:pt>
                <c:pt idx="15">
                  <c:v>4.2059392336743198</c:v>
                </c:pt>
                <c:pt idx="16">
                  <c:v>4.8988074377255604</c:v>
                </c:pt>
                <c:pt idx="17">
                  <c:v>4.0814985910053201</c:v>
                </c:pt>
                <c:pt idx="18">
                  <c:v>4.1626263006744102</c:v>
                </c:pt>
                <c:pt idx="19">
                  <c:v>4.4216056735172504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0.34699456456846978</c:v>
                </c:pt>
                <c:pt idx="1">
                  <c:v>7.7624569241150354E-2</c:v>
                </c:pt>
                <c:pt idx="2">
                  <c:v>0.13575314284471052</c:v>
                </c:pt>
                <c:pt idx="3">
                  <c:v>5.8128573603560163E-2</c:v>
                </c:pt>
                <c:pt idx="4">
                  <c:v>1.9079106027010351E-2</c:v>
                </c:pt>
                <c:pt idx="5">
                  <c:v>0.11667403681770017</c:v>
                </c:pt>
                <c:pt idx="6">
                  <c:v>0.19772227911778018</c:v>
                </c:pt>
                <c:pt idx="7">
                  <c:v>0.68427425649705054</c:v>
                </c:pt>
                <c:pt idx="8">
                  <c:v>0.14194688199346039</c:v>
                </c:pt>
                <c:pt idx="9">
                  <c:v>-7.6202351258609635E-2</c:v>
                </c:pt>
                <c:pt idx="10">
                  <c:v>-0.19147502009696993</c:v>
                </c:pt>
                <c:pt idx="11">
                  <c:v>-7.9860003654679712E-2</c:v>
                </c:pt>
                <c:pt idx="12">
                  <c:v>-0.21436750468259991</c:v>
                </c:pt>
                <c:pt idx="13">
                  <c:v>0.50661086963289037</c:v>
                </c:pt>
                <c:pt idx="14">
                  <c:v>0.59889591063735992</c:v>
                </c:pt>
                <c:pt idx="15">
                  <c:v>0.73618113705115018</c:v>
                </c:pt>
                <c:pt idx="16">
                  <c:v>-0.39878037952539014</c:v>
                </c:pt>
                <c:pt idx="17">
                  <c:v>0.25897937284284023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2.7988749769824102</c:v>
                </c:pt>
                <c:pt idx="1">
                  <c:v>2.8856311906798502</c:v>
                </c:pt>
                <c:pt idx="2">
                  <c:v>2.8280972129445101</c:v>
                </c:pt>
                <c:pt idx="3">
                  <c:v>2.8373529930139698</c:v>
                </c:pt>
                <c:pt idx="4">
                  <c:v>2.8373529930139698</c:v>
                </c:pt>
                <c:pt idx="5">
                  <c:v>2.79887498551162</c:v>
                </c:pt>
                <c:pt idx="6">
                  <c:v>2.8373556717685098</c:v>
                </c:pt>
                <c:pt idx="7">
                  <c:v>2.7982046524545501</c:v>
                </c:pt>
                <c:pt idx="8">
                  <c:v>2.7988863786742599</c:v>
                </c:pt>
                <c:pt idx="9">
                  <c:v>2.7988791868777501</c:v>
                </c:pt>
                <c:pt idx="10">
                  <c:v>2.7988863783866398</c:v>
                </c:pt>
                <c:pt idx="11">
                  <c:v>2.7988749769824102</c:v>
                </c:pt>
                <c:pt idx="12">
                  <c:v>2.6796425905204302</c:v>
                </c:pt>
                <c:pt idx="13">
                  <c:v>2.8918181198515001</c:v>
                </c:pt>
                <c:pt idx="14">
                  <c:v>2.4259498845923999</c:v>
                </c:pt>
                <c:pt idx="15">
                  <c:v>2.5472457989242598</c:v>
                </c:pt>
                <c:pt idx="16">
                  <c:v>2.8886167964292802</c:v>
                </c:pt>
                <c:pt idx="17">
                  <c:v>2.5725758926103199</c:v>
                </c:pt>
                <c:pt idx="18">
                  <c:v>2.2561551589284998</c:v>
                </c:pt>
                <c:pt idx="19">
                  <c:v>2.7581624240194902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8.6756213697440021E-2</c:v>
                </c:pt>
                <c:pt idx="1">
                  <c:v>2.9222235962099941E-2</c:v>
                </c:pt>
                <c:pt idx="2">
                  <c:v>3.8478016031559648E-2</c:v>
                </c:pt>
                <c:pt idx="3">
                  <c:v>9.255780069459707E-3</c:v>
                </c:pt>
                <c:pt idx="4">
                  <c:v>3.8478016031559648E-2</c:v>
                </c:pt>
                <c:pt idx="5">
                  <c:v>0</c:v>
                </c:pt>
                <c:pt idx="6">
                  <c:v>8.5292097828926217E-9</c:v>
                </c:pt>
                <c:pt idx="7">
                  <c:v>3.8480694786099612E-2</c:v>
                </c:pt>
                <c:pt idx="8">
                  <c:v>-6.7032452786008889E-4</c:v>
                </c:pt>
                <c:pt idx="9">
                  <c:v>1.1401691849766138E-5</c:v>
                </c:pt>
                <c:pt idx="10">
                  <c:v>4.2098953398905792E-6</c:v>
                </c:pt>
                <c:pt idx="11">
                  <c:v>1.1401404229616219E-5</c:v>
                </c:pt>
                <c:pt idx="12">
                  <c:v>0</c:v>
                </c:pt>
                <c:pt idx="13">
                  <c:v>-0.11923238646197998</c:v>
                </c:pt>
                <c:pt idx="14">
                  <c:v>0.21217552933106987</c:v>
                </c:pt>
                <c:pt idx="15">
                  <c:v>0.46266691183688025</c:v>
                </c:pt>
                <c:pt idx="16">
                  <c:v>-0.10706669791011025</c:v>
                </c:pt>
                <c:pt idx="17">
                  <c:v>0.50200726509099036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24.093000239794002</c:v>
                </c:pt>
                <c:pt idx="1">
                  <c:v>24.100604110469199</c:v>
                </c:pt>
                <c:pt idx="2">
                  <c:v>24.3513418929492</c:v>
                </c:pt>
                <c:pt idx="3">
                  <c:v>24.254626619627398</c:v>
                </c:pt>
                <c:pt idx="4">
                  <c:v>24.287214062422901</c:v>
                </c:pt>
                <c:pt idx="5">
                  <c:v>26.4908697435371</c:v>
                </c:pt>
                <c:pt idx="6">
                  <c:v>25.435012031244099</c:v>
                </c:pt>
                <c:pt idx="7">
                  <c:v>24.0707374864703</c:v>
                </c:pt>
                <c:pt idx="8">
                  <c:v>24.0607982081583</c:v>
                </c:pt>
                <c:pt idx="9">
                  <c:v>24.0606007835346</c:v>
                </c:pt>
                <c:pt idx="10">
                  <c:v>24.058805342141898</c:v>
                </c:pt>
                <c:pt idx="11">
                  <c:v>24.062707832196299</c:v>
                </c:pt>
                <c:pt idx="12">
                  <c:v>20.191797207967699</c:v>
                </c:pt>
                <c:pt idx="13">
                  <c:v>25.014284549325399</c:v>
                </c:pt>
                <c:pt idx="14">
                  <c:v>25.085325834669199</c:v>
                </c:pt>
                <c:pt idx="15">
                  <c:v>13.532604540454701</c:v>
                </c:pt>
                <c:pt idx="16">
                  <c:v>16.889022070842898</c:v>
                </c:pt>
                <c:pt idx="17">
                  <c:v>26.7927803736677</c:v>
                </c:pt>
                <c:pt idx="18">
                  <c:v>20.184244672429202</c:v>
                </c:pt>
                <c:pt idx="19">
                  <c:v>13.500779798734101</c:v>
                </c:pt>
                <c:pt idx="20">
                  <c:v>26.789591187889702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7.6038706751972995E-3</c:v>
                </c:pt>
                <c:pt idx="1">
                  <c:v>0.25834165315519897</c:v>
                </c:pt>
                <c:pt idx="2">
                  <c:v>0.16162637983339678</c:v>
                </c:pt>
                <c:pt idx="3">
                  <c:v>-9.6715273321802187E-2</c:v>
                </c:pt>
                <c:pt idx="4">
                  <c:v>0.19421382262889963</c:v>
                </c:pt>
                <c:pt idx="5">
                  <c:v>-3.2587442795502852E-2</c:v>
                </c:pt>
                <c:pt idx="6">
                  <c:v>2.3978695037430988</c:v>
                </c:pt>
                <c:pt idx="7">
                  <c:v>1.3420117914500977</c:v>
                </c:pt>
                <c:pt idx="8">
                  <c:v>-2.2262753323701645E-2</c:v>
                </c:pt>
                <c:pt idx="9">
                  <c:v>-3.22020316357019E-2</c:v>
                </c:pt>
                <c:pt idx="10">
                  <c:v>-3.239945625940166E-2</c:v>
                </c:pt>
                <c:pt idx="11">
                  <c:v>-3.4194897652103151E-2</c:v>
                </c:pt>
                <c:pt idx="12">
                  <c:v>-3.0292407597702464E-2</c:v>
                </c:pt>
                <c:pt idx="13">
                  <c:v>-3.9012030318263022</c:v>
                </c:pt>
                <c:pt idx="14">
                  <c:v>7.1041285343799387E-2</c:v>
                </c:pt>
                <c:pt idx="15">
                  <c:v>13.260175833212999</c:v>
                </c:pt>
                <c:pt idx="16">
                  <c:v>-7.5525355384975512E-3</c:v>
                </c:pt>
                <c:pt idx="17">
                  <c:v>13.288811389155601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25.089731253190401</c:v>
                </c:pt>
                <c:pt idx="1">
                  <c:v>26.276377859150799</c:v>
                </c:pt>
                <c:pt idx="2">
                  <c:v>32.2739289753642</c:v>
                </c:pt>
                <c:pt idx="3">
                  <c:v>32.1151737042834</c:v>
                </c:pt>
                <c:pt idx="4">
                  <c:v>32.129675635507503</c:v>
                </c:pt>
                <c:pt idx="5">
                  <c:v>35.010606915397297</c:v>
                </c:pt>
                <c:pt idx="6">
                  <c:v>33.610918216832602</c:v>
                </c:pt>
                <c:pt idx="7">
                  <c:v>28.869297274079599</c:v>
                </c:pt>
                <c:pt idx="8">
                  <c:v>25.089843110459899</c:v>
                </c:pt>
                <c:pt idx="9">
                  <c:v>25.075337003081501</c:v>
                </c:pt>
                <c:pt idx="10">
                  <c:v>25.089843110459899</c:v>
                </c:pt>
                <c:pt idx="11">
                  <c:v>25.089731253190401</c:v>
                </c:pt>
                <c:pt idx="12">
                  <c:v>25.089998848207799</c:v>
                </c:pt>
                <c:pt idx="13">
                  <c:v>25.089998218593902</c:v>
                </c:pt>
                <c:pt idx="14">
                  <c:v>17.267328665743101</c:v>
                </c:pt>
                <c:pt idx="15">
                  <c:v>20.089967900674001</c:v>
                </c:pt>
                <c:pt idx="16">
                  <c:v>35.089976726161403</c:v>
                </c:pt>
                <c:pt idx="17">
                  <c:v>25</c:v>
                </c:pt>
                <c:pt idx="18">
                  <c:v>15.043431365415801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11742.016753022999</c:v>
                </c:pt>
                <c:pt idx="1">
                  <c:v>12632.575736254799</c:v>
                </c:pt>
                <c:pt idx="2">
                  <c:v>13095.466410766499</c:v>
                </c:pt>
                <c:pt idx="3">
                  <c:v>13428.331444724799</c:v>
                </c:pt>
                <c:pt idx="4">
                  <c:v>13249.982798247</c:v>
                </c:pt>
                <c:pt idx="5">
                  <c:v>11742.018369302299</c:v>
                </c:pt>
                <c:pt idx="6">
                  <c:v>12891.641997089</c:v>
                </c:pt>
                <c:pt idx="7">
                  <c:v>12109.718467660299</c:v>
                </c:pt>
                <c:pt idx="8">
                  <c:v>11742.258085972</c:v>
                </c:pt>
                <c:pt idx="9">
                  <c:v>11745.081043239899</c:v>
                </c:pt>
                <c:pt idx="10">
                  <c:v>11742.258085972</c:v>
                </c:pt>
                <c:pt idx="11">
                  <c:v>11742.016753022999</c:v>
                </c:pt>
                <c:pt idx="12">
                  <c:v>10499.553312063599</c:v>
                </c:pt>
                <c:pt idx="13">
                  <c:v>11526.2740662451</c:v>
                </c:pt>
                <c:pt idx="14">
                  <c:v>11179.506574802999</c:v>
                </c:pt>
                <c:pt idx="15">
                  <c:v>11040.6876657542</c:v>
                </c:pt>
                <c:pt idx="16">
                  <c:v>9724.4052748253107</c:v>
                </c:pt>
                <c:pt idx="17">
                  <c:v>7991.36328364979</c:v>
                </c:pt>
                <c:pt idx="18">
                  <c:v>9149.7233896904909</c:v>
                </c:pt>
                <c:pt idx="19">
                  <c:v>7423.0682386142198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1.1866466059603979</c:v>
                </c:pt>
                <c:pt idx="1">
                  <c:v>7.1841977221737991</c:v>
                </c:pt>
                <c:pt idx="2">
                  <c:v>7.0254424510929994</c:v>
                </c:pt>
                <c:pt idx="3">
                  <c:v>-0.15875527108079979</c:v>
                </c:pt>
                <c:pt idx="4">
                  <c:v>7.0399443823171026</c:v>
                </c:pt>
                <c:pt idx="5">
                  <c:v>-1.4501931224103259E-2</c:v>
                </c:pt>
                <c:pt idx="6">
                  <c:v>9.9208756622068961</c:v>
                </c:pt>
                <c:pt idx="7">
                  <c:v>8.5211869636422009</c:v>
                </c:pt>
                <c:pt idx="8">
                  <c:v>3.7795660208891988</c:v>
                </c:pt>
                <c:pt idx="9">
                  <c:v>1.1185726949847208E-4</c:v>
                </c:pt>
                <c:pt idx="10">
                  <c:v>-1.4394250108900053E-2</c:v>
                </c:pt>
                <c:pt idx="11">
                  <c:v>1.1185726949847208E-4</c:v>
                </c:pt>
                <c:pt idx="12">
                  <c:v>0</c:v>
                </c:pt>
                <c:pt idx="13">
                  <c:v>2.6759501739803682E-4</c:v>
                </c:pt>
                <c:pt idx="14">
                  <c:v>-6.2961389701854387E-7</c:v>
                </c:pt>
                <c:pt idx="15">
                  <c:v>17.822648060418302</c:v>
                </c:pt>
                <c:pt idx="16">
                  <c:v>-8.9998848207798687E-2</c:v>
                </c:pt>
                <c:pt idx="17">
                  <c:v>19.956568634584201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7.4667305479369297</c:v>
                </c:pt>
                <c:pt idx="1">
                  <c:v>7.4667445834311597</c:v>
                </c:pt>
                <c:pt idx="2">
                  <c:v>8.1808283767398695</c:v>
                </c:pt>
                <c:pt idx="3">
                  <c:v>7.4667305479369297</c:v>
                </c:pt>
                <c:pt idx="4">
                  <c:v>7.4667305479369297</c:v>
                </c:pt>
                <c:pt idx="5">
                  <c:v>7.4667305479369297</c:v>
                </c:pt>
                <c:pt idx="6">
                  <c:v>7.4668714965563598</c:v>
                </c:pt>
                <c:pt idx="7">
                  <c:v>7.4667305479369297</c:v>
                </c:pt>
                <c:pt idx="8">
                  <c:v>7.4667305479369297</c:v>
                </c:pt>
                <c:pt idx="9">
                  <c:v>7.4667305479369297</c:v>
                </c:pt>
                <c:pt idx="10">
                  <c:v>7.4667305479369297</c:v>
                </c:pt>
                <c:pt idx="11">
                  <c:v>7.4667305479369297</c:v>
                </c:pt>
                <c:pt idx="12">
                  <c:v>5.6073031197476997</c:v>
                </c:pt>
                <c:pt idx="13">
                  <c:v>5.6073031197476997</c:v>
                </c:pt>
                <c:pt idx="14">
                  <c:v>5.4178909464027303</c:v>
                </c:pt>
                <c:pt idx="15">
                  <c:v>5.6073031197476997</c:v>
                </c:pt>
                <c:pt idx="16">
                  <c:v>5.6073031197476997</c:v>
                </c:pt>
                <c:pt idx="17">
                  <c:v>5.6073031197476997</c:v>
                </c:pt>
                <c:pt idx="18">
                  <c:v>5.4178909464027303</c:v>
                </c:pt>
                <c:pt idx="19">
                  <c:v>5.6073031197476997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9.1485968247151904E-3</c:v>
                </c:pt>
                <c:pt idx="1">
                  <c:v>1.1274023058129299E-2</c:v>
                </c:pt>
                <c:pt idx="2">
                  <c:v>1.00564010438843E-2</c:v>
                </c:pt>
                <c:pt idx="3">
                  <c:v>9.8214608364254295E-3</c:v>
                </c:pt>
                <c:pt idx="4">
                  <c:v>9.8714180913637897E-3</c:v>
                </c:pt>
                <c:pt idx="5">
                  <c:v>9.7652559844366993E-3</c:v>
                </c:pt>
                <c:pt idx="6">
                  <c:v>8.3988773070263895E-3</c:v>
                </c:pt>
                <c:pt idx="7">
                  <c:v>9.9976962648723501E-3</c:v>
                </c:pt>
                <c:pt idx="8">
                  <c:v>9.4529587837754794E-3</c:v>
                </c:pt>
                <c:pt idx="9">
                  <c:v>9.3178402334153695E-3</c:v>
                </c:pt>
                <c:pt idx="10">
                  <c:v>9.3641508496044995E-3</c:v>
                </c:pt>
                <c:pt idx="11">
                  <c:v>9.23506477529807E-3</c:v>
                </c:pt>
                <c:pt idx="12">
                  <c:v>9.6427907936643097E-3</c:v>
                </c:pt>
                <c:pt idx="13">
                  <c:v>1.11760323507779E-2</c:v>
                </c:pt>
                <c:pt idx="14">
                  <c:v>1.1220788569015899E-2</c:v>
                </c:pt>
                <c:pt idx="15">
                  <c:v>6.61824462430526E-3</c:v>
                </c:pt>
                <c:pt idx="16">
                  <c:v>7.8722078147350008E-3</c:v>
                </c:pt>
                <c:pt idx="17">
                  <c:v>1.2673990442342201E-2</c:v>
                </c:pt>
                <c:pt idx="18">
                  <c:v>5.3124778956772697E-3</c:v>
                </c:pt>
                <c:pt idx="19">
                  <c:v>3.1270432940108499E-3</c:v>
                </c:pt>
                <c:pt idx="20">
                  <c:v>5.6439435181404301E-3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2.1254262334141089E-3</c:v>
                </c:pt>
                <c:pt idx="1">
                  <c:v>9.0780421916910985E-4</c:v>
                </c:pt>
                <c:pt idx="2">
                  <c:v>6.7286401171023913E-4</c:v>
                </c:pt>
                <c:pt idx="3">
                  <c:v>-2.3494020745887072E-4</c:v>
                </c:pt>
                <c:pt idx="4">
                  <c:v>7.2282126664859926E-4</c:v>
                </c:pt>
                <c:pt idx="5">
                  <c:v>-4.9957254938360132E-5</c:v>
                </c:pt>
                <c:pt idx="6">
                  <c:v>6.1665915972150889E-4</c:v>
                </c:pt>
                <c:pt idx="7">
                  <c:v>-7.4971951768880093E-4</c:v>
                </c:pt>
                <c:pt idx="8">
                  <c:v>8.4909944015715971E-4</c:v>
                </c:pt>
                <c:pt idx="9">
                  <c:v>3.0436195906028904E-4</c:v>
                </c:pt>
                <c:pt idx="10">
                  <c:v>1.6924340870017908E-4</c:v>
                </c:pt>
                <c:pt idx="11">
                  <c:v>2.1555402488930911E-4</c:v>
                </c:pt>
                <c:pt idx="12">
                  <c:v>8.6467950582879566E-5</c:v>
                </c:pt>
                <c:pt idx="13">
                  <c:v>4.9419396894911927E-4</c:v>
                </c:pt>
                <c:pt idx="14">
                  <c:v>4.4756218237998815E-5</c:v>
                </c:pt>
                <c:pt idx="15">
                  <c:v>6.0557458180369407E-3</c:v>
                </c:pt>
                <c:pt idx="16">
                  <c:v>-4.33031289798704E-3</c:v>
                </c:pt>
                <c:pt idx="17">
                  <c:v>2.5169002241295802E-3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1.3797763197429E-2</c:v>
                </c:pt>
                <c:pt idx="1">
                  <c:v>1.5823941837571801E-2</c:v>
                </c:pt>
                <c:pt idx="2">
                  <c:v>1.8204983126852401E-2</c:v>
                </c:pt>
                <c:pt idx="3">
                  <c:v>1.7686717835491E-2</c:v>
                </c:pt>
                <c:pt idx="4">
                  <c:v>1.7986903998114499E-2</c:v>
                </c:pt>
                <c:pt idx="5">
                  <c:v>1.6760027425386199E-2</c:v>
                </c:pt>
                <c:pt idx="6">
                  <c:v>1.37977358003138E-2</c:v>
                </c:pt>
                <c:pt idx="7">
                  <c:v>1.6793054456806601E-2</c:v>
                </c:pt>
                <c:pt idx="8">
                  <c:v>1.6774077466374201E-2</c:v>
                </c:pt>
                <c:pt idx="9">
                  <c:v>1.40146149265826E-2</c:v>
                </c:pt>
                <c:pt idx="10">
                  <c:v>1.6774077383959099E-2</c:v>
                </c:pt>
                <c:pt idx="11">
                  <c:v>1.3797763197429E-2</c:v>
                </c:pt>
                <c:pt idx="12">
                  <c:v>1.15459247087873E-2</c:v>
                </c:pt>
                <c:pt idx="13">
                  <c:v>1.15448833045135E-2</c:v>
                </c:pt>
                <c:pt idx="14">
                  <c:v>7.5891469589189102E-3</c:v>
                </c:pt>
                <c:pt idx="15">
                  <c:v>8.7730433476652207E-3</c:v>
                </c:pt>
                <c:pt idx="16">
                  <c:v>1.62914553449604E-2</c:v>
                </c:pt>
                <c:pt idx="17">
                  <c:v>7.3000000000000001E-3</c:v>
                </c:pt>
                <c:pt idx="18">
                  <c:v>6.5470177428389002E-3</c:v>
                </c:pt>
                <c:pt idx="19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2.0261786401428016E-3</c:v>
                </c:pt>
                <c:pt idx="1">
                  <c:v>4.4072199294234015E-3</c:v>
                </c:pt>
                <c:pt idx="2">
                  <c:v>3.8889546380620008E-3</c:v>
                </c:pt>
                <c:pt idx="3">
                  <c:v>-5.1826529136140068E-4</c:v>
                </c:pt>
                <c:pt idx="4">
                  <c:v>4.1891408006854997E-3</c:v>
                </c:pt>
                <c:pt idx="5">
                  <c:v>-3.001861626234989E-4</c:v>
                </c:pt>
                <c:pt idx="6">
                  <c:v>2.9622642279571992E-3</c:v>
                </c:pt>
                <c:pt idx="7">
                  <c:v>-2.7397115199764843E-8</c:v>
                </c:pt>
                <c:pt idx="8">
                  <c:v>2.9952912593776016E-3</c:v>
                </c:pt>
                <c:pt idx="9">
                  <c:v>2.9763142689452019E-3</c:v>
                </c:pt>
                <c:pt idx="10">
                  <c:v>2.1685172915360089E-4</c:v>
                </c:pt>
                <c:pt idx="11">
                  <c:v>2.9763141865300994E-3</c:v>
                </c:pt>
                <c:pt idx="12">
                  <c:v>0</c:v>
                </c:pt>
                <c:pt idx="13">
                  <c:v>-2.2518384886416991E-3</c:v>
                </c:pt>
                <c:pt idx="14">
                  <c:v>-1.0414042738004364E-6</c:v>
                </c:pt>
                <c:pt idx="15">
                  <c:v>8.7023083860414893E-3</c:v>
                </c:pt>
                <c:pt idx="16">
                  <c:v>-4.2459247087873004E-3</c:v>
                </c:pt>
                <c:pt idx="17">
                  <c:v>7.5298225716109984E-4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1.86202873549909E-3</c:v>
                </c:pt>
                <c:pt idx="1">
                  <c:v>1.86476601269523E-3</c:v>
                </c:pt>
                <c:pt idx="2">
                  <c:v>1.8629294906586001E-3</c:v>
                </c:pt>
                <c:pt idx="3">
                  <c:v>1.86202873549909E-3</c:v>
                </c:pt>
                <c:pt idx="4">
                  <c:v>1.86202873549909E-3</c:v>
                </c:pt>
                <c:pt idx="5">
                  <c:v>1.86202873549909E-3</c:v>
                </c:pt>
                <c:pt idx="6">
                  <c:v>1.8620287471959999E-3</c:v>
                </c:pt>
                <c:pt idx="7">
                  <c:v>1.86202873549909E-3</c:v>
                </c:pt>
                <c:pt idx="8">
                  <c:v>1.86202873549909E-3</c:v>
                </c:pt>
                <c:pt idx="9">
                  <c:v>1.86202873549909E-3</c:v>
                </c:pt>
                <c:pt idx="10">
                  <c:v>1.86202873549909E-3</c:v>
                </c:pt>
                <c:pt idx="11">
                  <c:v>1.86202873549909E-3</c:v>
                </c:pt>
                <c:pt idx="12">
                  <c:v>5.6392084894629898E-3</c:v>
                </c:pt>
                <c:pt idx="13">
                  <c:v>5.6392084894629898E-3</c:v>
                </c:pt>
                <c:pt idx="14">
                  <c:v>5.5269178790752398E-3</c:v>
                </c:pt>
                <c:pt idx="15">
                  <c:v>5.6392084894629898E-3</c:v>
                </c:pt>
                <c:pt idx="16">
                  <c:v>5.6392084894629898E-3</c:v>
                </c:pt>
                <c:pt idx="17">
                  <c:v>5.1756954684163596E-3</c:v>
                </c:pt>
                <c:pt idx="18">
                  <c:v>2.5415826499665698E-3</c:v>
                </c:pt>
                <c:pt idx="19">
                  <c:v>5.5916550362789599E-3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47.7211598524989</c:v>
                </c:pt>
                <c:pt idx="1">
                  <c:v>58.358345707206603</c:v>
                </c:pt>
                <c:pt idx="2">
                  <c:v>51.172700524981799</c:v>
                </c:pt>
                <c:pt idx="3">
                  <c:v>50.375340398269799</c:v>
                </c:pt>
                <c:pt idx="4">
                  <c:v>50.4684664280257</c:v>
                </c:pt>
                <c:pt idx="5">
                  <c:v>43.721497707024497</c:v>
                </c:pt>
                <c:pt idx="6">
                  <c:v>40.3407137100832</c:v>
                </c:pt>
                <c:pt idx="7">
                  <c:v>51.960352272506803</c:v>
                </c:pt>
                <c:pt idx="8">
                  <c:v>49.309592739958198</c:v>
                </c:pt>
                <c:pt idx="9">
                  <c:v>48.642082105241698</c:v>
                </c:pt>
                <c:pt idx="10">
                  <c:v>48.8766824991988</c:v>
                </c:pt>
                <c:pt idx="11">
                  <c:v>48.2241907877426</c:v>
                </c:pt>
                <c:pt idx="12">
                  <c:v>65.277228595594906</c:v>
                </c:pt>
                <c:pt idx="13">
                  <c:v>56.368415852774</c:v>
                </c:pt>
                <c:pt idx="14">
                  <c:v>56.351717236165001</c:v>
                </c:pt>
                <c:pt idx="15">
                  <c:v>69.075090643703902</c:v>
                </c:pt>
                <c:pt idx="16">
                  <c:v>66.457035195176204</c:v>
                </c:pt>
                <c:pt idx="17">
                  <c:v>57.581117457252098</c:v>
                </c:pt>
                <c:pt idx="18">
                  <c:v>41.163095954922902</c:v>
                </c:pt>
                <c:pt idx="19">
                  <c:v>34.8959090099642</c:v>
                </c:pt>
                <c:pt idx="20">
                  <c:v>34.825110696653503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10.637185854707703</c:v>
                </c:pt>
                <c:pt idx="1">
                  <c:v>3.4515406724828992</c:v>
                </c:pt>
                <c:pt idx="2">
                  <c:v>2.6541805457708989</c:v>
                </c:pt>
                <c:pt idx="3">
                  <c:v>-0.79736012671200029</c:v>
                </c:pt>
                <c:pt idx="4">
                  <c:v>2.7473065755267996</c:v>
                </c:pt>
                <c:pt idx="5">
                  <c:v>-9.3126029755900674E-2</c:v>
                </c:pt>
                <c:pt idx="6">
                  <c:v>-3.999662145474403</c:v>
                </c:pt>
                <c:pt idx="7">
                  <c:v>-7.3804461424156997</c:v>
                </c:pt>
                <c:pt idx="8">
                  <c:v>4.2391924200079032</c:v>
                </c:pt>
                <c:pt idx="9">
                  <c:v>1.5884328874592981</c:v>
                </c:pt>
                <c:pt idx="10">
                  <c:v>0.92092225274279826</c:v>
                </c:pt>
                <c:pt idx="11">
                  <c:v>1.1555226466999002</c:v>
                </c:pt>
                <c:pt idx="12">
                  <c:v>0.50303093524370013</c:v>
                </c:pt>
                <c:pt idx="13">
                  <c:v>17.556068743096006</c:v>
                </c:pt>
                <c:pt idx="14">
                  <c:v>-1.6698616608998407E-2</c:v>
                </c:pt>
                <c:pt idx="15">
                  <c:v>-11.493973186451804</c:v>
                </c:pt>
                <c:pt idx="16">
                  <c:v>-24.114132640672004</c:v>
                </c:pt>
                <c:pt idx="17">
                  <c:v>-7.0798313310696415E-2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69.364567511764307</c:v>
                </c:pt>
                <c:pt idx="1">
                  <c:v>79.309312785206103</c:v>
                </c:pt>
                <c:pt idx="2">
                  <c:v>83.375211216429804</c:v>
                </c:pt>
                <c:pt idx="3">
                  <c:v>77.784797936962704</c:v>
                </c:pt>
                <c:pt idx="4">
                  <c:v>80.764885083796401</c:v>
                </c:pt>
                <c:pt idx="5">
                  <c:v>69.364567511764307</c:v>
                </c:pt>
                <c:pt idx="6">
                  <c:v>69.364432768719993</c:v>
                </c:pt>
                <c:pt idx="7">
                  <c:v>84.026666955178399</c:v>
                </c:pt>
                <c:pt idx="8">
                  <c:v>83.933980182213702</c:v>
                </c:pt>
                <c:pt idx="9">
                  <c:v>70.560046805124998</c:v>
                </c:pt>
                <c:pt idx="10">
                  <c:v>83.933979780261396</c:v>
                </c:pt>
                <c:pt idx="11">
                  <c:v>69.364567511764307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890.55898323180008</c:v>
                </c:pt>
                <c:pt idx="1">
                  <c:v>1353.4496577435002</c:v>
                </c:pt>
                <c:pt idx="2">
                  <c:v>1686.3146917018003</c:v>
                </c:pt>
                <c:pt idx="3">
                  <c:v>332.86503395830005</c:v>
                </c:pt>
                <c:pt idx="4">
                  <c:v>1507.9660452240005</c:v>
                </c:pt>
                <c:pt idx="5">
                  <c:v>178.34864647779978</c:v>
                </c:pt>
                <c:pt idx="6">
                  <c:v>1.6162792999239173E-3</c:v>
                </c:pt>
                <c:pt idx="7">
                  <c:v>1149.625244066001</c:v>
                </c:pt>
                <c:pt idx="8">
                  <c:v>367.70171463730003</c:v>
                </c:pt>
                <c:pt idx="9">
                  <c:v>0.2413329490009346</c:v>
                </c:pt>
                <c:pt idx="10">
                  <c:v>3.06429021690019</c:v>
                </c:pt>
                <c:pt idx="11">
                  <c:v>0.2413329490009346</c:v>
                </c:pt>
                <c:pt idx="12">
                  <c:v>0</c:v>
                </c:pt>
                <c:pt idx="13">
                  <c:v>-1242.4634409594</c:v>
                </c:pt>
                <c:pt idx="14">
                  <c:v>1026.7207541815005</c:v>
                </c:pt>
                <c:pt idx="15">
                  <c:v>-1455.1012999776885</c:v>
                </c:pt>
                <c:pt idx="16">
                  <c:v>-2508.1900284138092</c:v>
                </c:pt>
                <c:pt idx="17">
                  <c:v>-1726.6551510762711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9.9447452734417965</c:v>
                </c:pt>
                <c:pt idx="1">
                  <c:v>14.010643704665497</c:v>
                </c:pt>
                <c:pt idx="2">
                  <c:v>8.4202304251983975</c:v>
                </c:pt>
                <c:pt idx="3">
                  <c:v>-5.5904132794671</c:v>
                </c:pt>
                <c:pt idx="4">
                  <c:v>11.400317572032094</c:v>
                </c:pt>
                <c:pt idx="5">
                  <c:v>-2.9800871468336965</c:v>
                </c:pt>
                <c:pt idx="6">
                  <c:v>0</c:v>
                </c:pt>
                <c:pt idx="7">
                  <c:v>-1.34743044313268E-4</c:v>
                </c:pt>
                <c:pt idx="8">
                  <c:v>14.662099443414093</c:v>
                </c:pt>
                <c:pt idx="9">
                  <c:v>14.569412670449395</c:v>
                </c:pt>
                <c:pt idx="10">
                  <c:v>1.195479293360691</c:v>
                </c:pt>
                <c:pt idx="11">
                  <c:v>14.569412268497089</c:v>
                </c:pt>
                <c:pt idx="12">
                  <c:v>0</c:v>
                </c:pt>
                <c:pt idx="13">
                  <c:v>30.635432488235693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13.107655537656001</c:v>
                </c:pt>
                <c:pt idx="1">
                  <c:v>13.108288651286699</c:v>
                </c:pt>
                <c:pt idx="2">
                  <c:v>13.1080082620085</c:v>
                </c:pt>
                <c:pt idx="3">
                  <c:v>13.107655537656001</c:v>
                </c:pt>
                <c:pt idx="4">
                  <c:v>13.107655537656001</c:v>
                </c:pt>
                <c:pt idx="5">
                  <c:v>13.107655537656001</c:v>
                </c:pt>
                <c:pt idx="6">
                  <c:v>13.107655520064</c:v>
                </c:pt>
                <c:pt idx="7">
                  <c:v>13.316283926024701</c:v>
                </c:pt>
                <c:pt idx="8">
                  <c:v>13.3162838680568</c:v>
                </c:pt>
                <c:pt idx="9">
                  <c:v>13.316305323222</c:v>
                </c:pt>
                <c:pt idx="10">
                  <c:v>13.316283887635599</c:v>
                </c:pt>
                <c:pt idx="11">
                  <c:v>13.316283887604</c:v>
                </c:pt>
                <c:pt idx="12">
                  <c:v>47.187322379321998</c:v>
                </c:pt>
                <c:pt idx="13">
                  <c:v>47.185898772538302</c:v>
                </c:pt>
                <c:pt idx="14">
                  <c:v>50.2425242235445</c:v>
                </c:pt>
                <c:pt idx="15">
                  <c:v>50.2425242235445</c:v>
                </c:pt>
                <c:pt idx="16">
                  <c:v>30.712208733467001</c:v>
                </c:pt>
                <c:pt idx="17">
                  <c:v>26.377146639801001</c:v>
                </c:pt>
                <c:pt idx="18">
                  <c:v>24.133367490979001</c:v>
                </c:pt>
                <c:pt idx="19">
                  <c:v>16.037004554127002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4008.9500118978699</c:v>
                </c:pt>
                <c:pt idx="1">
                  <c:v>5229.2844173795702</c:v>
                </c:pt>
                <c:pt idx="2">
                  <c:v>1220.3344054817003</c:v>
                </c:pt>
                <c:pt idx="3">
                  <c:v>3111.5830400186501</c:v>
                </c:pt>
                <c:pt idx="4">
                  <c:v>3945.2016689668599</c:v>
                </c:pt>
                <c:pt idx="5">
                  <c:v>833.61862894820979</c:v>
                </c:pt>
                <c:pt idx="6">
                  <c:v>387.780062795177</c:v>
                </c:pt>
                <c:pt idx="7">
                  <c:v>424.345144145348</c:v>
                </c:pt>
                <c:pt idx="8">
                  <c:v>36.565081350170999</c:v>
                </c:pt>
                <c:pt idx="9">
                  <c:v>309.66553750469501</c:v>
                </c:pt>
                <c:pt idx="10">
                  <c:v>331.79901571586299</c:v>
                </c:pt>
                <c:pt idx="11">
                  <c:v>22.133478211167983</c:v>
                </c:pt>
                <c:pt idx="12">
                  <c:v>517.87401934581703</c:v>
                </c:pt>
                <c:pt idx="13">
                  <c:v>566.70609572959404</c:v>
                </c:pt>
                <c:pt idx="14">
                  <c:v>48.832076383777007</c:v>
                </c:pt>
                <c:pt idx="15">
                  <c:v>413.55333073207601</c:v>
                </c:pt>
                <c:pt idx="16">
                  <c:v>443.11223389150803</c:v>
                </c:pt>
                <c:pt idx="17">
                  <c:v>29.55890315943202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13617.1167857704</c:v>
                </c:pt>
                <c:pt idx="1">
                  <c:v>13690.8156002711</c:v>
                </c:pt>
                <c:pt idx="2">
                  <c:v>73.698814500699882</c:v>
                </c:pt>
                <c:pt idx="3">
                  <c:v>9706.2151868076799</c:v>
                </c:pt>
                <c:pt idx="4">
                  <c:v>9755.1391616230794</c:v>
                </c:pt>
                <c:pt idx="5">
                  <c:v>48.923974815399561</c:v>
                </c:pt>
                <c:pt idx="6">
                  <c:v>9807.1618994926102</c:v>
                </c:pt>
                <c:pt idx="7">
                  <c:v>9876.8785223344694</c:v>
                </c:pt>
                <c:pt idx="8">
                  <c:v>69.716622841859134</c:v>
                </c:pt>
                <c:pt idx="9">
                  <c:v>9706.2151868076799</c:v>
                </c:pt>
                <c:pt idx="10">
                  <c:v>9755.1391616230794</c:v>
                </c:pt>
                <c:pt idx="11">
                  <c:v>48.923974815399561</c:v>
                </c:pt>
                <c:pt idx="12">
                  <c:v>3809.9548862778302</c:v>
                </c:pt>
                <c:pt idx="13">
                  <c:v>3813.93707793672</c:v>
                </c:pt>
                <c:pt idx="14">
                  <c:v>3.9821916588898603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3.9005500925277699</c:v>
                </c:pt>
                <c:pt idx="1">
                  <c:v>2.9363186322683199</c:v>
                </c:pt>
                <c:pt idx="2">
                  <c:v>-0.96423146025944995</c:v>
                </c:pt>
                <c:pt idx="3">
                  <c:v>3.5975197579919298</c:v>
                </c:pt>
                <c:pt idx="4">
                  <c:v>2.7855197140084398</c:v>
                </c:pt>
                <c:pt idx="5">
                  <c:v>-0.81200004398349002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1.08625771549433E-2</c:v>
                </c:pt>
                <c:pt idx="1">
                  <c:v>1.1296988706123201E-2</c:v>
                </c:pt>
                <c:pt idx="2">
                  <c:v>4.344115511799012E-4</c:v>
                </c:pt>
                <c:pt idx="3">
                  <c:v>5.1756954684163596E-3</c:v>
                </c:pt>
                <c:pt idx="4">
                  <c:v>5.1756954684163596E-3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2145.2580225126712</c:v>
                </c:pt>
                <c:pt idx="1">
                  <c:v>2237.8691977829822</c:v>
                </c:pt>
                <c:pt idx="2">
                  <c:v>2144.146629483761</c:v>
                </c:pt>
                <c:pt idx="3">
                  <c:v>2140.8881565637671</c:v>
                </c:pt>
                <c:pt idx="4">
                  <c:v>1999.2586014778731</c:v>
                </c:pt>
                <c:pt idx="5">
                  <c:v>2356.6381401991193</c:v>
                </c:pt>
                <c:pt idx="6">
                  <c:v>3420.4906038758081</c:v>
                </c:pt>
                <c:pt idx="7">
                  <c:v>3653.6051407295399</c:v>
                </c:pt>
                <c:pt idx="8">
                  <c:v>4981.4785247317959</c:v>
                </c:pt>
                <c:pt idx="9">
                  <c:v>5097.5442511100482</c:v>
                </c:pt>
                <c:pt idx="10">
                  <c:v>5793.4341990356252</c:v>
                </c:pt>
                <c:pt idx="11">
                  <c:v>5545.3622738617305</c:v>
                </c:pt>
                <c:pt idx="12">
                  <c:v>6980.0699862253814</c:v>
                </c:pt>
                <c:pt idx="13">
                  <c:v>7099.9941571377831</c:v>
                </c:pt>
                <c:pt idx="14">
                  <c:v>8723.4217463413443</c:v>
                </c:pt>
                <c:pt idx="15">
                  <c:v>8953.7496088050975</c:v>
                </c:pt>
                <c:pt idx="16">
                  <c:v>5880.4303642129571</c:v>
                </c:pt>
                <c:pt idx="17">
                  <c:v>5937.332398319495</c:v>
                </c:pt>
                <c:pt idx="18">
                  <c:v>5257.5682282401513</c:v>
                </c:pt>
                <c:pt idx="19">
                  <c:v>5299.7034751551973</c:v>
                </c:pt>
                <c:pt idx="20">
                  <c:v>4307.5255173225842</c:v>
                </c:pt>
                <c:pt idx="21">
                  <c:v>4204.6574925644354</c:v>
                </c:pt>
                <c:pt idx="22">
                  <c:v>4097.8430911593059</c:v>
                </c:pt>
                <c:pt idx="23">
                  <c:v>4146.0578853448433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5854.41316924889</c:v>
                </c:pt>
                <c:pt idx="1">
                  <c:v>6023.0537187216496</c:v>
                </c:pt>
                <c:pt idx="2">
                  <c:v>5854.3763023731299</c:v>
                </c:pt>
                <c:pt idx="3">
                  <c:v>5854.2900214142901</c:v>
                </c:pt>
                <c:pt idx="4">
                  <c:v>5650.5112574322602</c:v>
                </c:pt>
                <c:pt idx="5">
                  <c:v>6391.8220244086397</c:v>
                </c:pt>
                <c:pt idx="6">
                  <c:v>8267.8808043489007</c:v>
                </c:pt>
                <c:pt idx="7">
                  <c:v>9002.0565609657297</c:v>
                </c:pt>
                <c:pt idx="8">
                  <c:v>11911.7846489779</c:v>
                </c:pt>
                <c:pt idx="9">
                  <c:v>11911.254676959699</c:v>
                </c:pt>
                <c:pt idx="10">
                  <c:v>12638.253704503901</c:v>
                </c:pt>
                <c:pt idx="11">
                  <c:v>12474.2717852654</c:v>
                </c:pt>
                <c:pt idx="12">
                  <c:v>17332.968330699499</c:v>
                </c:pt>
                <c:pt idx="13">
                  <c:v>17532.141230415898</c:v>
                </c:pt>
                <c:pt idx="14">
                  <c:v>22387.172814252801</c:v>
                </c:pt>
                <c:pt idx="15">
                  <c:v>22385.524054863199</c:v>
                </c:pt>
                <c:pt idx="16">
                  <c:v>12836.5862824326</c:v>
                </c:pt>
                <c:pt idx="17">
                  <c:v>12635.095302383501</c:v>
                </c:pt>
                <c:pt idx="18">
                  <c:v>11708.2000202126</c:v>
                </c:pt>
                <c:pt idx="19">
                  <c:v>11342.1203069291</c:v>
                </c:pt>
                <c:pt idx="20">
                  <c:v>8997.3958387227594</c:v>
                </c:pt>
                <c:pt idx="21">
                  <c:v>8831.6255873059908</c:v>
                </c:pt>
                <c:pt idx="22">
                  <c:v>8632.4745197730699</c:v>
                </c:pt>
                <c:pt idx="23">
                  <c:v>8632.3860885632894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1719.4729391665501</c:v>
                </c:pt>
                <c:pt idx="1">
                  <c:v>1819.9438676950101</c:v>
                </c:pt>
                <c:pt idx="2">
                  <c:v>1714.5351997365101</c:v>
                </c:pt>
                <c:pt idx="3">
                  <c:v>1700.03093127901</c:v>
                </c:pt>
                <c:pt idx="4">
                  <c:v>1434.8176740891799</c:v>
                </c:pt>
                <c:pt idx="5">
                  <c:v>1652.41340754924</c:v>
                </c:pt>
                <c:pt idx="6">
                  <c:v>2420.39112011209</c:v>
                </c:pt>
                <c:pt idx="7">
                  <c:v>1845.4106422080699</c:v>
                </c:pt>
                <c:pt idx="8">
                  <c:v>2915.6003177863399</c:v>
                </c:pt>
                <c:pt idx="9">
                  <c:v>3368.4326757099002</c:v>
                </c:pt>
                <c:pt idx="10">
                  <c:v>4306.4359784329899</c:v>
                </c:pt>
                <c:pt idx="11">
                  <c:v>3759.8222374810698</c:v>
                </c:pt>
                <c:pt idx="12">
                  <c:v>3421.8117523190299</c:v>
                </c:pt>
                <c:pt idx="13">
                  <c:v>3352.7377926940799</c:v>
                </c:pt>
                <c:pt idx="14">
                  <c:v>4086.4596754120298</c:v>
                </c:pt>
                <c:pt idx="15">
                  <c:v>5075.61946582561</c:v>
                </c:pt>
                <c:pt idx="16">
                  <c:v>4149.3123964414099</c:v>
                </c:pt>
                <c:pt idx="17">
                  <c:v>4861.1031871988298</c:v>
                </c:pt>
                <c:pt idx="18">
                  <c:v>4479.82443868466</c:v>
                </c:pt>
                <c:pt idx="19">
                  <c:v>5546.5700007536998</c:v>
                </c:pt>
                <c:pt idx="20">
                  <c:v>4378.1505062494798</c:v>
                </c:pt>
                <c:pt idx="21">
                  <c:v>4337.8771802020501</c:v>
                </c:pt>
                <c:pt idx="22">
                  <c:v>4349.5289100360596</c:v>
                </c:pt>
                <c:pt idx="23">
                  <c:v>4542.08335795529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3.5305245471332101</c:v>
                </c:pt>
                <c:pt idx="1">
                  <c:v>3.50467203095987</c:v>
                </c:pt>
                <c:pt idx="2">
                  <c:v>3.5300344659413398</c:v>
                </c:pt>
                <c:pt idx="3">
                  <c:v>3.5285920609782502</c:v>
                </c:pt>
                <c:pt idx="4">
                  <c:v>3.5439782158665598</c:v>
                </c:pt>
                <c:pt idx="5">
                  <c:v>3.4134368339121299</c:v>
                </c:pt>
                <c:pt idx="6">
                  <c:v>3.12477745512586</c:v>
                </c:pt>
                <c:pt idx="7">
                  <c:v>2.9689763357974099</c:v>
                </c:pt>
                <c:pt idx="8">
                  <c:v>2.9765028380931402</c:v>
                </c:pt>
                <c:pt idx="9">
                  <c:v>2.99746046330884</c:v>
                </c:pt>
                <c:pt idx="10">
                  <c:v>2.92480920655965</c:v>
                </c:pt>
                <c:pt idx="11">
                  <c:v>2.9275082890916599</c:v>
                </c:pt>
                <c:pt idx="12">
                  <c:v>2.9734343816002502</c:v>
                </c:pt>
                <c:pt idx="13">
                  <c:v>2.94153467747772</c:v>
                </c:pt>
                <c:pt idx="14">
                  <c:v>3.0347761760765501</c:v>
                </c:pt>
                <c:pt idx="15">
                  <c:v>3.06699927075061</c:v>
                </c:pt>
                <c:pt idx="16">
                  <c:v>2.8885468625300801</c:v>
                </c:pt>
                <c:pt idx="17">
                  <c:v>2.9468113482301299</c:v>
                </c:pt>
                <c:pt idx="18">
                  <c:v>3.0789946523082601</c:v>
                </c:pt>
                <c:pt idx="19">
                  <c:v>3.1867236321534498</c:v>
                </c:pt>
                <c:pt idx="20">
                  <c:v>3.1051577735715998</c:v>
                </c:pt>
                <c:pt idx="21">
                  <c:v>3.1321226023277999</c:v>
                </c:pt>
                <c:pt idx="22">
                  <c:v>3.1680089112773699</c:v>
                </c:pt>
                <c:pt idx="23">
                  <c:v>3.17758936581339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9.0696818906097695E-3</c:v>
                </c:pt>
                <c:pt idx="1">
                  <c:v>9.17487481671647E-3</c:v>
                </c:pt>
                <c:pt idx="2">
                  <c:v>9.0606004948700497E-3</c:v>
                </c:pt>
                <c:pt idx="3">
                  <c:v>9.0294963142096094E-3</c:v>
                </c:pt>
                <c:pt idx="4">
                  <c:v>8.6443332337170706E-3</c:v>
                </c:pt>
                <c:pt idx="5">
                  <c:v>8.8405721456739205E-3</c:v>
                </c:pt>
                <c:pt idx="6">
                  <c:v>9.6593471660791803E-3</c:v>
                </c:pt>
                <c:pt idx="7">
                  <c:v>9.1082999141880207E-3</c:v>
                </c:pt>
                <c:pt idx="8">
                  <c:v>9.7690288954817208E-3</c:v>
                </c:pt>
                <c:pt idx="9">
                  <c:v>1.0151328742062701E-2</c:v>
                </c:pt>
                <c:pt idx="10">
                  <c:v>1.08533664899161E-2</c:v>
                </c:pt>
                <c:pt idx="11">
                  <c:v>1.0559060580917899E-2</c:v>
                </c:pt>
                <c:pt idx="12">
                  <c:v>9.5077433391054893E-3</c:v>
                </c:pt>
                <c:pt idx="13">
                  <c:v>9.4281480424314706E-3</c:v>
                </c:pt>
                <c:pt idx="14">
                  <c:v>9.2527843279471694E-3</c:v>
                </c:pt>
                <c:pt idx="15">
                  <c:v>9.5990884839350608E-3</c:v>
                </c:pt>
                <c:pt idx="16">
                  <c:v>1.07383253949125E-2</c:v>
                </c:pt>
                <c:pt idx="17">
                  <c:v>1.12113533687459E-2</c:v>
                </c:pt>
                <c:pt idx="18">
                  <c:v>1.0965729157274499E-2</c:v>
                </c:pt>
                <c:pt idx="19">
                  <c:v>1.15118454674794E-2</c:v>
                </c:pt>
                <c:pt idx="20">
                  <c:v>1.14882811476657E-2</c:v>
                </c:pt>
                <c:pt idx="21">
                  <c:v>1.14703922255325E-2</c:v>
                </c:pt>
                <c:pt idx="22">
                  <c:v>1.1492810332134401E-2</c:v>
                </c:pt>
                <c:pt idx="23">
                  <c:v>1.16265608474056E-2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21702.958010406099</c:v>
                </c:pt>
                <c:pt idx="1">
                  <c:v>25737.164476311998</c:v>
                </c:pt>
                <c:pt idx="2">
                  <c:v>25776.677005042598</c:v>
                </c:pt>
                <c:pt idx="3">
                  <c:v>26541.583650936602</c:v>
                </c:pt>
                <c:pt idx="4">
                  <c:v>26276.867814868201</c:v>
                </c:pt>
                <c:pt idx="5">
                  <c:v>18551.8589561218</c:v>
                </c:pt>
                <c:pt idx="6">
                  <c:v>39993.456563872001</c:v>
                </c:pt>
                <c:pt idx="7">
                  <c:v>18332.978998190301</c:v>
                </c:pt>
                <c:pt idx="8">
                  <c:v>18864.7005553362</c:v>
                </c:pt>
                <c:pt idx="9">
                  <c:v>19938.271783343502</c:v>
                </c:pt>
                <c:pt idx="10">
                  <c:v>19411.882430861799</c:v>
                </c:pt>
                <c:pt idx="11">
                  <c:v>20246.920787938299</c:v>
                </c:pt>
                <c:pt idx="12">
                  <c:v>18727.242418538</c:v>
                </c:pt>
                <c:pt idx="13">
                  <c:v>14348.689800001001</c:v>
                </c:pt>
                <c:pt idx="14">
                  <c:v>28542.152528994298</c:v>
                </c:pt>
                <c:pt idx="15">
                  <c:v>20764.586834365098</c:v>
                </c:pt>
                <c:pt idx="16">
                  <c:v>19731.2442599401</c:v>
                </c:pt>
                <c:pt idx="17">
                  <c:v>17364.505012381102</c:v>
                </c:pt>
                <c:pt idx="18">
                  <c:v>14135.565644607599</c:v>
                </c:pt>
                <c:pt idx="19">
                  <c:v>16118.5508116042</c:v>
                </c:pt>
                <c:pt idx="20">
                  <c:v>13166.6506698217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23.920511728529</c:v>
                </c:pt>
                <c:pt idx="1">
                  <c:v>23.995448854563701</c:v>
                </c:pt>
                <c:pt idx="2">
                  <c:v>23.920511479857598</c:v>
                </c:pt>
                <c:pt idx="3">
                  <c:v>23.92050839749</c:v>
                </c:pt>
                <c:pt idx="4">
                  <c:v>23.831267296575302</c:v>
                </c:pt>
                <c:pt idx="5">
                  <c:v>24.160337729482698</c:v>
                </c:pt>
                <c:pt idx="6">
                  <c:v>25</c:v>
                </c:pt>
                <c:pt idx="7">
                  <c:v>25.3299416428531</c:v>
                </c:pt>
                <c:pt idx="8">
                  <c:v>25.5846661569208</c:v>
                </c:pt>
                <c:pt idx="9">
                  <c:v>25.584631810889899</c:v>
                </c:pt>
                <c:pt idx="10">
                  <c:v>25.9145283345979</c:v>
                </c:pt>
                <c:pt idx="11">
                  <c:v>25.839376623155101</c:v>
                </c:pt>
                <c:pt idx="12">
                  <c:v>25.9156171867753</c:v>
                </c:pt>
                <c:pt idx="13">
                  <c:v>26.0055213976717</c:v>
                </c:pt>
                <c:pt idx="14">
                  <c:v>26.0840469787675</c:v>
                </c:pt>
                <c:pt idx="15">
                  <c:v>26.082708922669401</c:v>
                </c:pt>
                <c:pt idx="16">
                  <c:v>26.004532150543199</c:v>
                </c:pt>
                <c:pt idx="17">
                  <c:v>25.914427930591099</c:v>
                </c:pt>
                <c:pt idx="18">
                  <c:v>25.4947007549126</c:v>
                </c:pt>
                <c:pt idx="19">
                  <c:v>25.329723704907899</c:v>
                </c:pt>
                <c:pt idx="20">
                  <c:v>25.3299831211155</c:v>
                </c:pt>
                <c:pt idx="21">
                  <c:v>25.2549850421454</c:v>
                </c:pt>
                <c:pt idx="22">
                  <c:v>25.164988802649699</c:v>
                </c:pt>
                <c:pt idx="23">
                  <c:v>25.1649899236231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17.096138653281599</c:v>
                </c:pt>
                <c:pt idx="1">
                  <c:v>17.2417310460885</c:v>
                </c:pt>
                <c:pt idx="2">
                  <c:v>17.088648949741799</c:v>
                </c:pt>
                <c:pt idx="3">
                  <c:v>17.066563564175201</c:v>
                </c:pt>
                <c:pt idx="4">
                  <c:v>16.642626633247001</c:v>
                </c:pt>
                <c:pt idx="5">
                  <c:v>17.000633601255299</c:v>
                </c:pt>
                <c:pt idx="6">
                  <c:v>18.1201581116885</c:v>
                </c:pt>
                <c:pt idx="7">
                  <c:v>17.600549325081001</c:v>
                </c:pt>
                <c:pt idx="8">
                  <c:v>18.2510495779423</c:v>
                </c:pt>
                <c:pt idx="9">
                  <c:v>18.601096509417399</c:v>
                </c:pt>
                <c:pt idx="10">
                  <c:v>19.4076719549501</c:v>
                </c:pt>
                <c:pt idx="11">
                  <c:v>19.012408263191599</c:v>
                </c:pt>
                <c:pt idx="12">
                  <c:v>18.104099154679599</c:v>
                </c:pt>
                <c:pt idx="13">
                  <c:v>18.128939054251099</c:v>
                </c:pt>
                <c:pt idx="14">
                  <c:v>18.113457241384801</c:v>
                </c:pt>
                <c:pt idx="15">
                  <c:v>18.570480802153501</c:v>
                </c:pt>
                <c:pt idx="16">
                  <c:v>19.355908863323201</c:v>
                </c:pt>
                <c:pt idx="17">
                  <c:v>19.740692204346502</c:v>
                </c:pt>
                <c:pt idx="18">
                  <c:v>19.319324163021101</c:v>
                </c:pt>
                <c:pt idx="19">
                  <c:v>19.881396008595502</c:v>
                </c:pt>
                <c:pt idx="20">
                  <c:v>19.866511186179199</c:v>
                </c:pt>
                <c:pt idx="21">
                  <c:v>19.823888552891301</c:v>
                </c:pt>
                <c:pt idx="22">
                  <c:v>19.816753346888799</c:v>
                </c:pt>
                <c:pt idx="23">
                  <c:v>19.950480608452299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OpenSimula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1.1071298342557399E-2</c:v>
                </c:pt>
                <c:pt idx="1">
                  <c:v>1.1431451455345101E-2</c:v>
                </c:pt>
                <c:pt idx="2">
                  <c:v>1.1060196685524E-2</c:v>
                </c:pt>
                <c:pt idx="3">
                  <c:v>1.1060196685524E-2</c:v>
                </c:pt>
                <c:pt idx="4">
                  <c:v>1.01446217181004E-2</c:v>
                </c:pt>
                <c:pt idx="5">
                  <c:v>1.0948294003555599E-2</c:v>
                </c:pt>
                <c:pt idx="6">
                  <c:v>1.3073396679694701E-2</c:v>
                </c:pt>
                <c:pt idx="7">
                  <c:v>1.10183928172774E-2</c:v>
                </c:pt>
                <c:pt idx="8">
                  <c:v>1.1922423470539E-2</c:v>
                </c:pt>
                <c:pt idx="9">
                  <c:v>1.26955079999664E-2</c:v>
                </c:pt>
                <c:pt idx="10">
                  <c:v>1.47341274751383E-2</c:v>
                </c:pt>
                <c:pt idx="11">
                  <c:v>1.3186176175767301E-2</c:v>
                </c:pt>
                <c:pt idx="12">
                  <c:v>1.12723182673676E-2</c:v>
                </c:pt>
                <c:pt idx="13">
                  <c:v>1.1682196108430401E-2</c:v>
                </c:pt>
                <c:pt idx="14">
                  <c:v>1.2330405874731099E-2</c:v>
                </c:pt>
                <c:pt idx="15">
                  <c:v>1.4190283546148199E-2</c:v>
                </c:pt>
                <c:pt idx="16">
                  <c:v>1.46864514332161E-2</c:v>
                </c:pt>
                <c:pt idx="17">
                  <c:v>1.5637056135235299E-2</c:v>
                </c:pt>
                <c:pt idx="18">
                  <c:v>1.4494377907057701E-2</c:v>
                </c:pt>
                <c:pt idx="19">
                  <c:v>1.68087900754566E-2</c:v>
                </c:pt>
                <c:pt idx="20">
                  <c:v>1.68087900754566E-2</c:v>
                </c:pt>
                <c:pt idx="21">
                  <c:v>1.6745282641354501E-2</c:v>
                </c:pt>
                <c:pt idx="22">
                  <c:v>1.6802543947690901E-2</c:v>
                </c:pt>
                <c:pt idx="23">
                  <c:v>1.7239715954557401E-2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4034.2064659058997</c:v>
                </c:pt>
                <c:pt idx="1">
                  <c:v>4073.7189946364997</c:v>
                </c:pt>
                <c:pt idx="2">
                  <c:v>4838.625640530503</c:v>
                </c:pt>
                <c:pt idx="3">
                  <c:v>764.9066458940033</c:v>
                </c:pt>
                <c:pt idx="4">
                  <c:v>4573.9098044621023</c:v>
                </c:pt>
                <c:pt idx="5">
                  <c:v>264.71583606840068</c:v>
                </c:pt>
                <c:pt idx="6">
                  <c:v>-3151.0990542842992</c:v>
                </c:pt>
                <c:pt idx="7">
                  <c:v>4572.6246383664757</c:v>
                </c:pt>
                <c:pt idx="8">
                  <c:v>-3369.9790122157974</c:v>
                </c:pt>
                <c:pt idx="9">
                  <c:v>-2838.2574550698992</c:v>
                </c:pt>
                <c:pt idx="10">
                  <c:v>-1764.686227062597</c:v>
                </c:pt>
                <c:pt idx="11">
                  <c:v>-2291.0755795443001</c:v>
                </c:pt>
                <c:pt idx="12">
                  <c:v>-1456.0372224677994</c:v>
                </c:pt>
                <c:pt idx="13">
                  <c:v>-1487.8577959340491</c:v>
                </c:pt>
                <c:pt idx="14">
                  <c:v>3548.3656822483244</c:v>
                </c:pt>
                <c:pt idx="15">
                  <c:v>-3400.0818219839966</c:v>
                </c:pt>
                <c:pt idx="16">
                  <c:v>-4591.6767739304014</c:v>
                </c:pt>
                <c:pt idx="17">
                  <c:v>-2951.9001417825002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2681.0384512221999</c:v>
                </c:pt>
                <c:pt idx="13">
                  <c:v>2018.1498109189099</c:v>
                </c:pt>
                <c:pt idx="14">
                  <c:v>4054.1090551602101</c:v>
                </c:pt>
                <c:pt idx="15">
                  <c:v>3317.14238201015</c:v>
                </c:pt>
                <c:pt idx="16">
                  <c:v>2992.0748721591199</c:v>
                </c:pt>
                <c:pt idx="17">
                  <c:v>2266.2676491002899</c:v>
                </c:pt>
                <c:pt idx="18">
                  <c:v>2111.7230997879001</c:v>
                </c:pt>
                <c:pt idx="19">
                  <c:v>2675.7026044344898</c:v>
                </c:pt>
                <c:pt idx="20">
                  <c:v>1804.2446779162301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-8198.8815487778011</c:v>
                </c:pt>
                <c:pt idx="14">
                  <c:v>2035.9592442413002</c:v>
                </c:pt>
                <c:pt idx="15">
                  <c:v>-1050.8747329098601</c:v>
                </c:pt>
                <c:pt idx="16">
                  <c:v>-569.31535143429983</c:v>
                </c:pt>
                <c:pt idx="17">
                  <c:v>-871.45792651825968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OpenSimula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2318.4723898731299</c:v>
                </c:pt>
                <c:pt idx="1">
                  <c:v>2684.6606182607002</c:v>
                </c:pt>
                <c:pt idx="2">
                  <c:v>2666.4969550791302</c:v>
                </c:pt>
                <c:pt idx="3">
                  <c:v>2695.7919969782001</c:v>
                </c:pt>
                <c:pt idx="4">
                  <c:v>2696.2965679931899</c:v>
                </c:pt>
                <c:pt idx="5">
                  <c:v>1945.8677983529899</c:v>
                </c:pt>
                <c:pt idx="6">
                  <c:v>4289.39421998941</c:v>
                </c:pt>
                <c:pt idx="7">
                  <c:v>1884.9268286504901</c:v>
                </c:pt>
                <c:pt idx="8">
                  <c:v>1970.22259088942</c:v>
                </c:pt>
                <c:pt idx="9">
                  <c:v>2095.9074449488098</c:v>
                </c:pt>
                <c:pt idx="10">
                  <c:v>2034.6163353567899</c:v>
                </c:pt>
                <c:pt idx="11">
                  <c:v>2134.0321912772001</c:v>
                </c:pt>
                <c:pt idx="12">
                  <c:v>2007.5408692726601</c:v>
                </c:pt>
                <c:pt idx="13">
                  <c:v>1511.1749791904899</c:v>
                </c:pt>
                <c:pt idx="14">
                  <c:v>3035.68552439533</c:v>
                </c:pt>
                <c:pt idx="15">
                  <c:v>2483.8505759013201</c:v>
                </c:pt>
                <c:pt idx="16">
                  <c:v>2240.4425371239699</c:v>
                </c:pt>
                <c:pt idx="17">
                  <c:v>1696.9636986016601</c:v>
                </c:pt>
                <c:pt idx="18">
                  <c:v>1581.24193462379</c:v>
                </c:pt>
                <c:pt idx="19">
                  <c:v>2003.5454284412799</c:v>
                </c:pt>
                <c:pt idx="20">
                  <c:v>1351.0044689710901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zoomScale="15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B16.5.2
Example Results for Section 9 -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85546875" defaultRowHeight="16"/>
  <cols>
    <col min="1" max="1" width="112.4257812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66" t="s">
        <v>2213</v>
      </c>
    </row>
    <row r="6" spans="1:1">
      <c r="A6" s="766" t="s">
        <v>656</v>
      </c>
    </row>
    <row r="7" spans="1:1">
      <c r="A7" s="766" t="s">
        <v>550</v>
      </c>
    </row>
    <row r="8" spans="1:1">
      <c r="A8" s="766" t="s">
        <v>2214</v>
      </c>
    </row>
    <row r="9" spans="1:1">
      <c r="A9" s="67"/>
    </row>
    <row r="10" spans="1:1">
      <c r="A10" s="67"/>
    </row>
    <row r="11" spans="1:1">
      <c r="A11" s="767" t="s">
        <v>2201</v>
      </c>
    </row>
    <row r="12" spans="1:1">
      <c r="A12" s="767" t="s">
        <v>2161</v>
      </c>
    </row>
    <row r="13" spans="1:1">
      <c r="A13" s="767" t="s">
        <v>2162</v>
      </c>
    </row>
    <row r="14" spans="1:1">
      <c r="A14" s="67" t="s">
        <v>595</v>
      </c>
    </row>
    <row r="15" spans="1:1">
      <c r="A15" s="767" t="s">
        <v>653</v>
      </c>
    </row>
    <row r="16" spans="1:1">
      <c r="A16" s="767" t="s">
        <v>2163</v>
      </c>
    </row>
    <row r="17" spans="1:1">
      <c r="A17" s="767" t="s">
        <v>2164</v>
      </c>
    </row>
    <row r="18" spans="1:1">
      <c r="A18" s="67"/>
    </row>
    <row r="19" spans="1:1">
      <c r="A19" s="767" t="s">
        <v>2165</v>
      </c>
    </row>
    <row r="20" spans="1:1">
      <c r="A20" s="767" t="s">
        <v>654</v>
      </c>
    </row>
    <row r="21" spans="1:1">
      <c r="A21" s="768"/>
    </row>
    <row r="22" spans="1:1">
      <c r="A22" s="67"/>
    </row>
    <row r="24" spans="1:1">
      <c r="A24" s="769" t="s">
        <v>2215</v>
      </c>
    </row>
    <row r="25" spans="1:1">
      <c r="A25" s="768" t="s">
        <v>2166</v>
      </c>
    </row>
    <row r="26" spans="1:1">
      <c r="A26" s="768" t="s">
        <v>2167</v>
      </c>
    </row>
    <row r="27" spans="1:1">
      <c r="A27" s="768" t="s">
        <v>2168</v>
      </c>
    </row>
    <row r="28" spans="1:1">
      <c r="A28" s="768" t="s">
        <v>2169</v>
      </c>
    </row>
    <row r="29" spans="1:1">
      <c r="A29" s="768" t="s">
        <v>2176</v>
      </c>
    </row>
    <row r="30" spans="1:1">
      <c r="A30" s="768" t="s">
        <v>2170</v>
      </c>
    </row>
    <row r="31" spans="1:1">
      <c r="A31" s="768" t="s">
        <v>2171</v>
      </c>
    </row>
    <row r="32" spans="1:1">
      <c r="A32" s="768" t="s">
        <v>2172</v>
      </c>
    </row>
    <row r="33" spans="1:1">
      <c r="A33" s="768" t="s">
        <v>2173</v>
      </c>
    </row>
    <row r="34" spans="1:1">
      <c r="A34" s="768" t="s">
        <v>2174</v>
      </c>
    </row>
    <row r="35" spans="1:1">
      <c r="A35" s="768" t="s">
        <v>2175</v>
      </c>
    </row>
    <row r="36" spans="1:1">
      <c r="A36" s="768"/>
    </row>
    <row r="37" spans="1:1">
      <c r="A37" s="768" t="s">
        <v>655</v>
      </c>
    </row>
    <row r="38" spans="1:1">
      <c r="A38" s="770" t="s">
        <v>662</v>
      </c>
    </row>
    <row r="39" spans="1:1">
      <c r="A39" s="770" t="s">
        <v>660</v>
      </c>
    </row>
    <row r="40" spans="1:1">
      <c r="A40" s="770" t="s">
        <v>661</v>
      </c>
    </row>
    <row r="41" spans="1:1">
      <c r="A41" s="770" t="s">
        <v>657</v>
      </c>
    </row>
    <row r="42" spans="1:1">
      <c r="A42" s="770" t="s">
        <v>659</v>
      </c>
    </row>
    <row r="43" spans="1:1">
      <c r="A43" s="770" t="s">
        <v>658</v>
      </c>
    </row>
    <row r="44" spans="1:1">
      <c r="A44" s="770"/>
    </row>
    <row r="45" spans="1:1">
      <c r="A45" s="770"/>
    </row>
    <row r="46" spans="1:1">
      <c r="A46" s="770"/>
    </row>
    <row r="47" spans="1:1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85546875" customWidth="1"/>
    <col min="3" max="3" width="8.140625" customWidth="1"/>
    <col min="4" max="4" width="7.28515625" customWidth="1"/>
    <col min="5" max="9" width="6.85546875" customWidth="1"/>
    <col min="10" max="10" width="6.140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85546875" customWidth="1"/>
    <col min="53" max="67" width="6.7109375" customWidth="1"/>
    <col min="68" max="68" width="1" customWidth="1"/>
    <col min="69" max="69" width="6.7109375" customWidth="1"/>
    <col min="70" max="70" width="0.85546875" customWidth="1"/>
    <col min="71" max="71" width="4.42578125" customWidth="1"/>
    <col min="72" max="85" width="6.7109375" customWidth="1"/>
    <col min="86" max="86" width="0.855468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855468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85546875" customWidth="1"/>
  </cols>
  <sheetData>
    <row r="1" spans="1:25" ht="12.75" customHeight="1">
      <c r="A1" s="935" t="str">
        <f>'Title Page'!$B$30</f>
        <v>ASHRAE Standard 140-2023, Informative Annex B16, Section B16.5.2</v>
      </c>
      <c r="B1" s="935"/>
      <c r="C1" s="935"/>
      <c r="D1" s="935"/>
      <c r="E1" s="935"/>
      <c r="F1" s="935"/>
      <c r="G1" s="935"/>
      <c r="H1" s="935"/>
      <c r="I1" s="935"/>
      <c r="J1" s="935"/>
      <c r="K1" s="935"/>
      <c r="L1" s="935"/>
      <c r="M1" s="935"/>
      <c r="N1" s="67"/>
      <c r="O1" s="67"/>
    </row>
    <row r="2" spans="1:25" ht="12.75" customHeight="1">
      <c r="A2" s="935" t="str">
        <f>'Title Page'!$B$32</f>
        <v>Example Results for Section 9 - HVAC Equipment Performance Tests CE300 through CE545</v>
      </c>
      <c r="B2" s="935"/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777"/>
      <c r="O2" s="777"/>
    </row>
    <row r="3" spans="1:25" ht="12.75" customHeight="1">
      <c r="A3" s="935" t="str">
        <f>'Title Page'!$B$34</f>
        <v/>
      </c>
      <c r="B3" s="935"/>
      <c r="C3" s="935"/>
      <c r="D3" s="935"/>
      <c r="E3" s="935"/>
      <c r="F3" s="935"/>
      <c r="G3" s="935"/>
      <c r="H3" s="935"/>
      <c r="I3" s="935"/>
      <c r="J3" s="935"/>
      <c r="K3" s="935"/>
      <c r="L3" s="935"/>
      <c r="M3" s="935"/>
      <c r="N3" s="777"/>
      <c r="O3" s="777"/>
    </row>
    <row r="4" spans="1:2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89" t="s">
        <v>594</v>
      </c>
    </row>
    <row r="6" spans="1:25" ht="8.25" customHeight="1">
      <c r="B6" s="51"/>
    </row>
    <row r="7" spans="1:25" ht="15.75" customHeight="1">
      <c r="B7" s="51" t="s">
        <v>2152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78" t="str">
        <f>YourData!$J$4</f>
        <v>OpenSimula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1906.4846110578601</v>
      </c>
      <c r="D192" s="175">
        <f>IF(ISBLANK(YourData!C89),"",YourData!C89)</f>
        <v>238.773411454811</v>
      </c>
      <c r="E192" s="176">
        <f>IF(ISBLANK(YourData!D89),"",YourData!D89)</f>
        <v>7573.8861084154496</v>
      </c>
      <c r="F192" s="298">
        <f>IF(ISBLANK(YourData!E89),"",YourData!E89)</f>
        <v>5854.41316924889</v>
      </c>
      <c r="G192" s="177">
        <f>IF(ISBLANK(YourData!F89),"",YourData!F89)</f>
        <v>1719.4729391665501</v>
      </c>
      <c r="H192" s="179">
        <f>IF(ISBLANK(YourData!G89),"",YourData!G89)</f>
        <v>9.0696818906097695E-3</v>
      </c>
      <c r="I192" s="180">
        <f>IF(ISBLANK(YourData!H89),"",YourData!H89)</f>
        <v>3.5305245471332101</v>
      </c>
      <c r="J192" s="182">
        <f>IF(ISBLANK(YourData!I89),"",YourData!I89)</f>
        <v>17.8</v>
      </c>
      <c r="K192" s="182">
        <f>IF(ISBLANK(YourData!J89),"",YourData!J89)</f>
        <v>23.920511728529</v>
      </c>
      <c r="L192" s="182">
        <f>IF(ISBLANK(YourData!K89),"",YourData!K89)</f>
        <v>17.096138653281599</v>
      </c>
      <c r="M192" s="331">
        <f>IF(ISBLANK(YourData!L89),"",YourData!L89)</f>
        <v>1.1071298342557399E-2</v>
      </c>
    </row>
    <row r="193" spans="2:13" ht="12" customHeight="1">
      <c r="B193" s="188" t="s">
        <v>164</v>
      </c>
      <c r="C193" s="175">
        <f>IF(ISBLANK(YourData!B90),"",YourData!B90)</f>
        <v>1991.1525973237201</v>
      </c>
      <c r="D193" s="175">
        <f>IF(ISBLANK(YourData!C90),"",YourData!C90)</f>
        <v>246.716600459262</v>
      </c>
      <c r="E193" s="178">
        <f>IF(ISBLANK(YourData!D90),"",YourData!D90)</f>
        <v>7842.9975864166699</v>
      </c>
      <c r="F193" s="175">
        <f>IF(ISBLANK(YourData!E90),"",YourData!E90)</f>
        <v>6023.0537187216496</v>
      </c>
      <c r="G193" s="131">
        <f>IF(ISBLANK(YourData!F90),"",YourData!F90)</f>
        <v>1819.9438676950101</v>
      </c>
      <c r="H193" s="179">
        <f>IF(ISBLANK(YourData!G90),"",YourData!G90)</f>
        <v>9.17487481671647E-3</v>
      </c>
      <c r="I193" s="181">
        <f>IF(ISBLANK(YourData!H90),"",YourData!H90)</f>
        <v>3.50467203095987</v>
      </c>
      <c r="J193" s="182">
        <f>IF(ISBLANK(YourData!I90),"",YourData!I90)</f>
        <v>18.3</v>
      </c>
      <c r="K193" s="182">
        <f>IF(ISBLANK(YourData!J90),"",YourData!J90)</f>
        <v>23.995448854563701</v>
      </c>
      <c r="L193" s="182">
        <f>IF(ISBLANK(YourData!K90),"",YourData!K90)</f>
        <v>17.2417310460885</v>
      </c>
      <c r="M193" s="307">
        <f>IF(ISBLANK(YourData!L90),"",YourData!L90)</f>
        <v>1.1431451455345101E-2</v>
      </c>
    </row>
    <row r="194" spans="2:13" ht="12" customHeight="1">
      <c r="B194" s="188" t="s">
        <v>167</v>
      </c>
      <c r="C194" s="175">
        <f>IF(ISBLANK(YourData!B91),"",YourData!B91)</f>
        <v>1905.4810327186001</v>
      </c>
      <c r="D194" s="175">
        <f>IF(ISBLANK(YourData!C91),"",YourData!C91)</f>
        <v>238.66559676516101</v>
      </c>
      <c r="E194" s="178">
        <f>IF(ISBLANK(YourData!D91),"",YourData!D91)</f>
        <v>7568.9115021096504</v>
      </c>
      <c r="F194" s="175">
        <f>IF(ISBLANK(YourData!E91),"",YourData!E91)</f>
        <v>5854.3763023731299</v>
      </c>
      <c r="G194" s="131">
        <f>IF(ISBLANK(YourData!F91),"",YourData!F91)</f>
        <v>1714.5351997365101</v>
      </c>
      <c r="H194" s="179">
        <f>IF(ISBLANK(YourData!G91),"",YourData!G91)</f>
        <v>9.0606004948700497E-3</v>
      </c>
      <c r="I194" s="181">
        <f>IF(ISBLANK(YourData!H91),"",YourData!H91)</f>
        <v>3.5300344659413398</v>
      </c>
      <c r="J194" s="182">
        <f>IF(ISBLANK(YourData!I91),"",YourData!I91)</f>
        <v>17.8</v>
      </c>
      <c r="K194" s="182">
        <f>IF(ISBLANK(YourData!J91),"",YourData!J91)</f>
        <v>23.920511479857598</v>
      </c>
      <c r="L194" s="182">
        <f>IF(ISBLANK(YourData!K91),"",YourData!K91)</f>
        <v>17.088648949741799</v>
      </c>
      <c r="M194" s="307">
        <f>IF(ISBLANK(YourData!L91),"",YourData!L91)</f>
        <v>1.1060196685524E-2</v>
      </c>
    </row>
    <row r="195" spans="2:13" ht="12" customHeight="1">
      <c r="B195" s="188" t="s">
        <v>169</v>
      </c>
      <c r="C195" s="175">
        <f>IF(ISBLANK(YourData!B92),"",YourData!B92)</f>
        <v>1902.5385741446901</v>
      </c>
      <c r="D195" s="175">
        <f>IF(ISBLANK(YourData!C92),"",YourData!C92)</f>
        <v>238.349582419077</v>
      </c>
      <c r="E195" s="178">
        <f>IF(ISBLANK(YourData!D92),"",YourData!D92)</f>
        <v>7554.3209526932997</v>
      </c>
      <c r="F195" s="175">
        <f>IF(ISBLANK(YourData!E92),"",YourData!E92)</f>
        <v>5854.2900214142901</v>
      </c>
      <c r="G195" s="131">
        <f>IF(ISBLANK(YourData!F92),"",YourData!F92)</f>
        <v>1700.03093127901</v>
      </c>
      <c r="H195" s="179">
        <f>IF(ISBLANK(YourData!G92),"",YourData!G92)</f>
        <v>9.0294963142096094E-3</v>
      </c>
      <c r="I195" s="181">
        <f>IF(ISBLANK(YourData!H92),"",YourData!H92)</f>
        <v>3.5285920609782502</v>
      </c>
      <c r="J195" s="182">
        <f>IF(ISBLANK(YourData!I92),"",YourData!I92)</f>
        <v>17.8</v>
      </c>
      <c r="K195" s="182">
        <f>IF(ISBLANK(YourData!J92),"",YourData!J92)</f>
        <v>23.92050839749</v>
      </c>
      <c r="L195" s="182">
        <f>IF(ISBLANK(YourData!K92),"",YourData!K92)</f>
        <v>17.066563564175201</v>
      </c>
      <c r="M195" s="307">
        <f>IF(ISBLANK(YourData!L92),"",YourData!L92)</f>
        <v>1.1060196685524E-2</v>
      </c>
    </row>
    <row r="196" spans="2:13" ht="12" customHeight="1">
      <c r="B196" s="188" t="s">
        <v>171</v>
      </c>
      <c r="C196" s="175">
        <f>IF(ISBLANK(YourData!B93),"",YourData!B93)</f>
        <v>1773.6253787238099</v>
      </c>
      <c r="D196" s="175">
        <f>IF(ISBLANK(YourData!C93),"",YourData!C93)</f>
        <v>225.63322275406301</v>
      </c>
      <c r="E196" s="178">
        <f>IF(ISBLANK(YourData!D93),"",YourData!D93)</f>
        <v>7085.3289315214497</v>
      </c>
      <c r="F196" s="175">
        <f>IF(ISBLANK(YourData!E93),"",YourData!E93)</f>
        <v>5650.5112574322602</v>
      </c>
      <c r="G196" s="131">
        <f>IF(ISBLANK(YourData!F93),"",YourData!F93)</f>
        <v>1434.8176740891799</v>
      </c>
      <c r="H196" s="179">
        <f>IF(ISBLANK(YourData!G93),"",YourData!G93)</f>
        <v>8.6443332337170706E-3</v>
      </c>
      <c r="I196" s="181">
        <f>IF(ISBLANK(YourData!H93),"",YourData!H93)</f>
        <v>3.5439782158665598</v>
      </c>
      <c r="J196" s="182">
        <f>IF(ISBLANK(YourData!I93),"",YourData!I93)</f>
        <v>17.2</v>
      </c>
      <c r="K196" s="182">
        <f>IF(ISBLANK(YourData!J93),"",YourData!J93)</f>
        <v>23.831267296575302</v>
      </c>
      <c r="L196" s="182">
        <f>IF(ISBLANK(YourData!K93),"",YourData!K93)</f>
        <v>16.642626633247001</v>
      </c>
      <c r="M196" s="307">
        <f>IF(ISBLANK(YourData!L93),"",YourData!L93)</f>
        <v>1.01446217181004E-2</v>
      </c>
    </row>
    <row r="197" spans="2:13" ht="12" customHeight="1">
      <c r="B197" s="188" t="s">
        <v>172</v>
      </c>
      <c r="C197" s="175">
        <f>IF(ISBLANK(YourData!B94),"",YourData!B94)</f>
        <v>2100.8784611441702</v>
      </c>
      <c r="D197" s="175">
        <f>IF(ISBLANK(YourData!C94),"",YourData!C94)</f>
        <v>255.759679054949</v>
      </c>
      <c r="E197" s="178">
        <f>IF(ISBLANK(YourData!D94),"",YourData!D94)</f>
        <v>8044.2354319578799</v>
      </c>
      <c r="F197" s="175">
        <f>IF(ISBLANK(YourData!E94),"",YourData!E94)</f>
        <v>6391.8220244086397</v>
      </c>
      <c r="G197" s="131">
        <f>IF(ISBLANK(YourData!F94),"",YourData!F94)</f>
        <v>1652.41340754924</v>
      </c>
      <c r="H197" s="179">
        <f>IF(ISBLANK(YourData!G94),"",YourData!G94)</f>
        <v>8.8405721456739205E-3</v>
      </c>
      <c r="I197" s="181">
        <f>IF(ISBLANK(YourData!H94),"",YourData!H94)</f>
        <v>3.4134368339121299</v>
      </c>
      <c r="J197" s="182">
        <f>IF(ISBLANK(YourData!I94),"",YourData!I94)</f>
        <v>19.399999999999999</v>
      </c>
      <c r="K197" s="182">
        <f>IF(ISBLANK(YourData!J94),"",YourData!J94)</f>
        <v>24.160337729482698</v>
      </c>
      <c r="L197" s="182">
        <f>IF(ISBLANK(YourData!K94),"",YourData!K94)</f>
        <v>17.000633601255299</v>
      </c>
      <c r="M197" s="307">
        <f>IF(ISBLANK(YourData!L94),"",YourData!L94)</f>
        <v>1.0948294003555599E-2</v>
      </c>
    </row>
    <row r="198" spans="2:13" ht="12" customHeight="1">
      <c r="B198" s="188" t="s">
        <v>174</v>
      </c>
      <c r="C198" s="175">
        <f>IF(ISBLANK(YourData!B95),"",YourData!B95)</f>
        <v>3083.4378841374401</v>
      </c>
      <c r="D198" s="175">
        <f>IF(ISBLANK(YourData!C95),"",YourData!C95)</f>
        <v>337.05271973836801</v>
      </c>
      <c r="E198" s="178">
        <f>IF(ISBLANK(YourData!D95),"",YourData!D95)</f>
        <v>10688.2719244609</v>
      </c>
      <c r="F198" s="175">
        <f>IF(ISBLANK(YourData!E95),"",YourData!E95)</f>
        <v>8267.8808043489007</v>
      </c>
      <c r="G198" s="131">
        <f>IF(ISBLANK(YourData!F95),"",YourData!F95)</f>
        <v>2420.39112011209</v>
      </c>
      <c r="H198" s="179">
        <f>IF(ISBLANK(YourData!G95),"",YourData!G95)</f>
        <v>9.6593471660791803E-3</v>
      </c>
      <c r="I198" s="181">
        <f>IF(ISBLANK(YourData!H95),"",YourData!H95)</f>
        <v>3.12477745512586</v>
      </c>
      <c r="J198" s="182">
        <f>IF(ISBLANK(YourData!I95),"",YourData!I95)</f>
        <v>25</v>
      </c>
      <c r="K198" s="182">
        <f>IF(ISBLANK(YourData!J95),"",YourData!J95)</f>
        <v>25</v>
      </c>
      <c r="L198" s="182">
        <f>IF(ISBLANK(YourData!K95),"",YourData!K95)</f>
        <v>18.1201581116885</v>
      </c>
      <c r="M198" s="307">
        <f>IF(ISBLANK(YourData!L95),"",YourData!L95)</f>
        <v>1.3073396679694701E-2</v>
      </c>
    </row>
    <row r="199" spans="2:13" ht="12" customHeight="1">
      <c r="B199" s="188" t="s">
        <v>176</v>
      </c>
      <c r="C199" s="175">
        <f>IF(ISBLANK(YourData!B96),"",YourData!B96)</f>
        <v>3303.0850334480801</v>
      </c>
      <c r="D199" s="175">
        <f>IF(ISBLANK(YourData!C96),"",YourData!C96)</f>
        <v>350.52010728146001</v>
      </c>
      <c r="E199" s="178">
        <f>IF(ISBLANK(YourData!D96),"",YourData!D96)</f>
        <v>10847.467203173799</v>
      </c>
      <c r="F199" s="175">
        <f>IF(ISBLANK(YourData!E96),"",YourData!E96)</f>
        <v>9002.0565609657297</v>
      </c>
      <c r="G199" s="131">
        <f>IF(ISBLANK(YourData!F96),"",YourData!F96)</f>
        <v>1845.4106422080699</v>
      </c>
      <c r="H199" s="179">
        <f>IF(ISBLANK(YourData!G96),"",YourData!G96)</f>
        <v>9.1082999141880207E-3</v>
      </c>
      <c r="I199" s="181">
        <f>IF(ISBLANK(YourData!H96),"",YourData!H96)</f>
        <v>2.9689763357974099</v>
      </c>
      <c r="J199" s="182">
        <f>IF(ISBLANK(YourData!I96),"",YourData!I96)</f>
        <v>27.2</v>
      </c>
      <c r="K199" s="182">
        <f>IF(ISBLANK(YourData!J96),"",YourData!J96)</f>
        <v>25.3299416428531</v>
      </c>
      <c r="L199" s="182">
        <f>IF(ISBLANK(YourData!K96),"",YourData!K96)</f>
        <v>17.600549325081001</v>
      </c>
      <c r="M199" s="307">
        <f>IF(ISBLANK(YourData!L96),"",YourData!L96)</f>
        <v>1.10183928172774E-2</v>
      </c>
    </row>
    <row r="200" spans="2:13" ht="12" customHeight="1">
      <c r="B200" s="188" t="s">
        <v>178</v>
      </c>
      <c r="C200" s="175">
        <f>IF(ISBLANK(YourData!B97),"",YourData!B97)</f>
        <v>4517.7524114418902</v>
      </c>
      <c r="D200" s="175">
        <f>IF(ISBLANK(YourData!C97),"",YourData!C97)</f>
        <v>463.72611328990598</v>
      </c>
      <c r="E200" s="178">
        <f>IF(ISBLANK(YourData!D97),"",YourData!D97)</f>
        <v>14827.384966764201</v>
      </c>
      <c r="F200" s="175">
        <f>IF(ISBLANK(YourData!E97),"",YourData!E97)</f>
        <v>11911.7846489779</v>
      </c>
      <c r="G200" s="131">
        <f>IF(ISBLANK(YourData!F97),"",YourData!F97)</f>
        <v>2915.6003177863399</v>
      </c>
      <c r="H200" s="179">
        <f>IF(ISBLANK(YourData!G97),"",YourData!G97)</f>
        <v>9.7690288954817208E-3</v>
      </c>
      <c r="I200" s="181">
        <f>IF(ISBLANK(YourData!H97),"",YourData!H97)</f>
        <v>2.9765028380931402</v>
      </c>
      <c r="J200" s="182">
        <f>IF(ISBLANK(YourData!I97),"",YourData!I97)</f>
        <v>28.9</v>
      </c>
      <c r="K200" s="182">
        <f>IF(ISBLANK(YourData!J97),"",YourData!J97)</f>
        <v>25.5846661569208</v>
      </c>
      <c r="L200" s="182">
        <f>IF(ISBLANK(YourData!K97),"",YourData!K97)</f>
        <v>18.2510495779423</v>
      </c>
      <c r="M200" s="307">
        <f>IF(ISBLANK(YourData!L97),"",YourData!L97)</f>
        <v>1.1922423470539E-2</v>
      </c>
    </row>
    <row r="201" spans="2:13" ht="12" customHeight="1">
      <c r="B201" s="188" t="s">
        <v>181</v>
      </c>
      <c r="C201" s="175">
        <f>IF(ISBLANK(YourData!B98),"",YourData!B98)</f>
        <v>4624.6995595579901</v>
      </c>
      <c r="D201" s="175">
        <f>IF(ISBLANK(YourData!C98),"",YourData!C98)</f>
        <v>472.84469155205801</v>
      </c>
      <c r="E201" s="178">
        <f>IF(ISBLANK(YourData!D98),"",YourData!D98)</f>
        <v>15279.6873526696</v>
      </c>
      <c r="F201" s="175">
        <f>IF(ISBLANK(YourData!E98),"",YourData!E98)</f>
        <v>11911.254676959699</v>
      </c>
      <c r="G201" s="131">
        <f>IF(ISBLANK(YourData!F98),"",YourData!F98)</f>
        <v>3368.4326757099002</v>
      </c>
      <c r="H201" s="179">
        <f>IF(ISBLANK(YourData!G98),"",YourData!G98)</f>
        <v>1.0151328742062701E-2</v>
      </c>
      <c r="I201" s="181">
        <f>IF(ISBLANK(YourData!H98),"",YourData!H98)</f>
        <v>2.99746046330884</v>
      </c>
      <c r="J201" s="182">
        <f>IF(ISBLANK(YourData!I98),"",YourData!I98)</f>
        <v>28.9</v>
      </c>
      <c r="K201" s="182">
        <f>IF(ISBLANK(YourData!J98),"",YourData!J98)</f>
        <v>25.584631810889899</v>
      </c>
      <c r="L201" s="182">
        <f>IF(ISBLANK(YourData!K98),"",YourData!K98)</f>
        <v>18.601096509417399</v>
      </c>
      <c r="M201" s="307">
        <f>IF(ISBLANK(YourData!L98),"",YourData!L98)</f>
        <v>1.26955079999664E-2</v>
      </c>
    </row>
    <row r="202" spans="2:13" ht="12" customHeight="1">
      <c r="B202" s="188" t="s">
        <v>184</v>
      </c>
      <c r="C202" s="175">
        <f>IF(ISBLANK(YourData!B99),"",YourData!B99)</f>
        <v>5276.3607687657704</v>
      </c>
      <c r="D202" s="175">
        <f>IF(ISBLANK(YourData!C99),"",YourData!C99)</f>
        <v>517.07343026985495</v>
      </c>
      <c r="E202" s="178">
        <f>IF(ISBLANK(YourData!D99),"",YourData!D99)</f>
        <v>16944.6896829369</v>
      </c>
      <c r="F202" s="175">
        <f>IF(ISBLANK(YourData!E99),"",YourData!E99)</f>
        <v>12638.253704503901</v>
      </c>
      <c r="G202" s="131">
        <f>IF(ISBLANK(YourData!F99),"",YourData!F99)</f>
        <v>4306.4359784329899</v>
      </c>
      <c r="H202" s="179">
        <f>IF(ISBLANK(YourData!G99),"",YourData!G99)</f>
        <v>1.08533664899161E-2</v>
      </c>
      <c r="I202" s="181">
        <f>IF(ISBLANK(YourData!H99),"",YourData!H99)</f>
        <v>2.92480920655965</v>
      </c>
      <c r="J202" s="182">
        <f>IF(ISBLANK(YourData!I99),"",YourData!I99)</f>
        <v>31.1</v>
      </c>
      <c r="K202" s="182">
        <f>IF(ISBLANK(YourData!J99),"",YourData!J99)</f>
        <v>25.9145283345979</v>
      </c>
      <c r="L202" s="182">
        <f>IF(ISBLANK(YourData!K99),"",YourData!K99)</f>
        <v>19.4076719549501</v>
      </c>
      <c r="M202" s="307">
        <f>IF(ISBLANK(YourData!L99),"",YourData!L99)</f>
        <v>1.47341274751383E-2</v>
      </c>
    </row>
    <row r="203" spans="2:13" ht="12" customHeight="1">
      <c r="B203" s="188" t="s">
        <v>185</v>
      </c>
      <c r="C203" s="175">
        <f>IF(ISBLANK(YourData!B100),"",YourData!B100)</f>
        <v>5044.9512866422501</v>
      </c>
      <c r="D203" s="175">
        <f>IF(ISBLANK(YourData!C100),"",YourData!C100)</f>
        <v>500.41098721947998</v>
      </c>
      <c r="E203" s="178">
        <f>IF(ISBLANK(YourData!D100),"",YourData!D100)</f>
        <v>16234.0940227464</v>
      </c>
      <c r="F203" s="175">
        <f>IF(ISBLANK(YourData!E100),"",YourData!E100)</f>
        <v>12474.2717852654</v>
      </c>
      <c r="G203" s="131">
        <f>IF(ISBLANK(YourData!F100),"",YourData!F100)</f>
        <v>3759.8222374810698</v>
      </c>
      <c r="H203" s="179">
        <f>IF(ISBLANK(YourData!G100),"",YourData!G100)</f>
        <v>1.0559060580917899E-2</v>
      </c>
      <c r="I203" s="181">
        <f>IF(ISBLANK(YourData!H100),"",YourData!H100)</f>
        <v>2.9275082890916599</v>
      </c>
      <c r="J203" s="182">
        <f>IF(ISBLANK(YourData!I100),"",YourData!I100)</f>
        <v>30.6</v>
      </c>
      <c r="K203" s="182">
        <f>IF(ISBLANK(YourData!J100),"",YourData!J100)</f>
        <v>25.839376623155101</v>
      </c>
      <c r="L203" s="182">
        <f>IF(ISBLANK(YourData!K100),"",YourData!K100)</f>
        <v>19.012408263191599</v>
      </c>
      <c r="M203" s="307">
        <f>IF(ISBLANK(YourData!L100),"",YourData!L100)</f>
        <v>1.3186176175767301E-2</v>
      </c>
    </row>
    <row r="204" spans="2:13" ht="12" customHeight="1">
      <c r="B204" s="188" t="s">
        <v>189</v>
      </c>
      <c r="C204" s="175">
        <f>IF(ISBLANK(YourData!B101),"",YourData!B101)</f>
        <v>6348.5629753436297</v>
      </c>
      <c r="D204" s="175">
        <f>IF(ISBLANK(YourData!C101),"",YourData!C101)</f>
        <v>631.50701088175197</v>
      </c>
      <c r="E204" s="178">
        <f>IF(ISBLANK(YourData!D101),"",YourData!D101)</f>
        <v>20754.780083018501</v>
      </c>
      <c r="F204" s="175">
        <f>IF(ISBLANK(YourData!E101),"",YourData!E101)</f>
        <v>17332.968330699499</v>
      </c>
      <c r="G204" s="131">
        <f>IF(ISBLANK(YourData!F101),"",YourData!F101)</f>
        <v>3421.8117523190299</v>
      </c>
      <c r="H204" s="179">
        <f>IF(ISBLANK(YourData!G101),"",YourData!G101)</f>
        <v>9.5077433391054893E-3</v>
      </c>
      <c r="I204" s="181">
        <f>IF(ISBLANK(YourData!H101),"",YourData!H101)</f>
        <v>2.9734343816002502</v>
      </c>
      <c r="J204" s="182">
        <f>IF(ISBLANK(YourData!I101),"",YourData!I101)</f>
        <v>31.1</v>
      </c>
      <c r="K204" s="182">
        <f>IF(ISBLANK(YourData!J101),"",YourData!J101)</f>
        <v>25.9156171867753</v>
      </c>
      <c r="L204" s="182">
        <f>IF(ISBLANK(YourData!K101),"",YourData!K101)</f>
        <v>18.104099154679599</v>
      </c>
      <c r="M204" s="307">
        <f>IF(ISBLANK(YourData!L101),"",YourData!L101)</f>
        <v>1.12723182673676E-2</v>
      </c>
    </row>
    <row r="205" spans="2:13" ht="12" customHeight="1">
      <c r="B205" s="188" t="s">
        <v>192</v>
      </c>
      <c r="C205" s="175">
        <f>IF(ISBLANK(YourData!B102),"",YourData!B102)</f>
        <v>6462.9182014545804</v>
      </c>
      <c r="D205" s="175">
        <f>IF(ISBLANK(YourData!C102),"",YourData!C102)</f>
        <v>637.07595568320301</v>
      </c>
      <c r="E205" s="178">
        <f>IF(ISBLANK(YourData!D102),"",YourData!D102)</f>
        <v>20884.879023109901</v>
      </c>
      <c r="F205" s="175">
        <f>IF(ISBLANK(YourData!E102),"",YourData!E102)</f>
        <v>17532.141230415898</v>
      </c>
      <c r="G205" s="131">
        <f>IF(ISBLANK(YourData!F102),"",YourData!F102)</f>
        <v>3352.7377926940799</v>
      </c>
      <c r="H205" s="179">
        <f>IF(ISBLANK(YourData!G102),"",YourData!G102)</f>
        <v>9.4281480424314706E-3</v>
      </c>
      <c r="I205" s="181">
        <f>IF(ISBLANK(YourData!H102),"",YourData!H102)</f>
        <v>2.94153467747772</v>
      </c>
      <c r="J205" s="182">
        <f>IF(ISBLANK(YourData!I102),"",YourData!I102)</f>
        <v>31.7</v>
      </c>
      <c r="K205" s="182">
        <f>IF(ISBLANK(YourData!J102),"",YourData!J102)</f>
        <v>26.0055213976717</v>
      </c>
      <c r="L205" s="182">
        <f>IF(ISBLANK(YourData!K102),"",YourData!K102)</f>
        <v>18.128939054251099</v>
      </c>
      <c r="M205" s="307">
        <f>IF(ISBLANK(YourData!L102),"",YourData!L102)</f>
        <v>1.1682196108430401E-2</v>
      </c>
    </row>
    <row r="206" spans="2:13" ht="12" customHeight="1">
      <c r="B206" s="188" t="s">
        <v>77</v>
      </c>
      <c r="C206" s="175">
        <f>IF(ISBLANK(YourData!B103),"",YourData!B103)</f>
        <v>7945.7359491399002</v>
      </c>
      <c r="D206" s="175">
        <f>IF(ISBLANK(YourData!C103),"",YourData!C103)</f>
        <v>777.68579720144396</v>
      </c>
      <c r="E206" s="178">
        <f>IF(ISBLANK(YourData!D103),"",YourData!D103)</f>
        <v>26473.6324896648</v>
      </c>
      <c r="F206" s="175">
        <f>IF(ISBLANK(YourData!E103),"",YourData!E103)</f>
        <v>22387.172814252801</v>
      </c>
      <c r="G206" s="131">
        <f>IF(ISBLANK(YourData!F103),"",YourData!F103)</f>
        <v>4086.4596754120298</v>
      </c>
      <c r="H206" s="179">
        <f>IF(ISBLANK(YourData!G103),"",YourData!G103)</f>
        <v>9.2527843279471694E-3</v>
      </c>
      <c r="I206" s="181">
        <f>IF(ISBLANK(YourData!H103),"",YourData!H103)</f>
        <v>3.0347761760765501</v>
      </c>
      <c r="J206" s="182">
        <f>IF(ISBLANK(YourData!I103),"",YourData!I103)</f>
        <v>32.200000000000003</v>
      </c>
      <c r="K206" s="182">
        <f>IF(ISBLANK(YourData!J103),"",YourData!J103)</f>
        <v>26.0840469787675</v>
      </c>
      <c r="L206" s="182">
        <f>IF(ISBLANK(YourData!K103),"",YourData!K103)</f>
        <v>18.113457241384801</v>
      </c>
      <c r="M206" s="307">
        <f>IF(ISBLANK(YourData!L103),"",YourData!L103)</f>
        <v>1.2330405874731099E-2</v>
      </c>
    </row>
    <row r="207" spans="2:13" ht="12" customHeight="1">
      <c r="B207" s="188" t="s">
        <v>196</v>
      </c>
      <c r="C207" s="175">
        <f>IF(ISBLANK(YourData!B104),"",YourData!B104)</f>
        <v>8159.1722450033503</v>
      </c>
      <c r="D207" s="175">
        <f>IF(ISBLANK(YourData!C104),"",YourData!C104)</f>
        <v>794.57736380174697</v>
      </c>
      <c r="E207" s="178">
        <f>IF(ISBLANK(YourData!D104),"",YourData!D104)</f>
        <v>27461.143520688802</v>
      </c>
      <c r="F207" s="175">
        <f>IF(ISBLANK(YourData!E104),"",YourData!E104)</f>
        <v>22385.524054863199</v>
      </c>
      <c r="G207" s="131">
        <f>IF(ISBLANK(YourData!F104),"",YourData!F104)</f>
        <v>5075.61946582561</v>
      </c>
      <c r="H207" s="179">
        <f>IF(ISBLANK(YourData!G104),"",YourData!G104)</f>
        <v>9.5990884839350608E-3</v>
      </c>
      <c r="I207" s="181">
        <f>IF(ISBLANK(YourData!H104),"",YourData!H104)</f>
        <v>3.06699927075061</v>
      </c>
      <c r="J207" s="182">
        <f>IF(ISBLANK(YourData!I104),"",YourData!I104)</f>
        <v>32.200000000000003</v>
      </c>
      <c r="K207" s="182">
        <f>IF(ISBLANK(YourData!J104),"",YourData!J104)</f>
        <v>26.082708922669401</v>
      </c>
      <c r="L207" s="182">
        <f>IF(ISBLANK(YourData!K104),"",YourData!K104)</f>
        <v>18.570480802153501</v>
      </c>
      <c r="M207" s="307">
        <f>IF(ISBLANK(YourData!L104),"",YourData!L104)</f>
        <v>1.4190283546148199E-2</v>
      </c>
    </row>
    <row r="208" spans="2:13" ht="12" customHeight="1">
      <c r="B208" s="188" t="s">
        <v>199</v>
      </c>
      <c r="C208" s="175">
        <f>IF(ISBLANK(YourData!B105),"",YourData!B105)</f>
        <v>5359.4736518051504</v>
      </c>
      <c r="D208" s="175">
        <f>IF(ISBLANK(YourData!C105),"",YourData!C105)</f>
        <v>520.956712407807</v>
      </c>
      <c r="E208" s="178">
        <f>IF(ISBLANK(YourData!D105),"",YourData!D105)</f>
        <v>16985.898678874</v>
      </c>
      <c r="F208" s="175">
        <f>IF(ISBLANK(YourData!E105),"",YourData!E105)</f>
        <v>12836.5862824326</v>
      </c>
      <c r="G208" s="131">
        <f>IF(ISBLANK(YourData!F105),"",YourData!F105)</f>
        <v>4149.3123964414099</v>
      </c>
      <c r="H208" s="179">
        <f>IF(ISBLANK(YourData!G105),"",YourData!G105)</f>
        <v>1.07383253949125E-2</v>
      </c>
      <c r="I208" s="181">
        <f>IF(ISBLANK(YourData!H105),"",YourData!H105)</f>
        <v>2.8885468625300801</v>
      </c>
      <c r="J208" s="182">
        <f>IF(ISBLANK(YourData!I105),"",YourData!I105)</f>
        <v>31.7</v>
      </c>
      <c r="K208" s="182">
        <f>IF(ISBLANK(YourData!J105),"",YourData!J105)</f>
        <v>26.004532150543199</v>
      </c>
      <c r="L208" s="182">
        <f>IF(ISBLANK(YourData!K105),"",YourData!K105)</f>
        <v>19.355908863323201</v>
      </c>
      <c r="M208" s="307">
        <f>IF(ISBLANK(YourData!L105),"",YourData!L105)</f>
        <v>1.46864514332161E-2</v>
      </c>
    </row>
    <row r="209" spans="2:13" ht="12" customHeight="1">
      <c r="B209" s="188" t="s">
        <v>202</v>
      </c>
      <c r="C209" s="175">
        <f>IF(ISBLANK(YourData!B106),"",YourData!B106)</f>
        <v>5409.3861806267396</v>
      </c>
      <c r="D209" s="175">
        <f>IF(ISBLANK(YourData!C106),"",YourData!C106)</f>
        <v>527.946217692755</v>
      </c>
      <c r="E209" s="178">
        <f>IF(ISBLANK(YourData!D106),"",YourData!D106)</f>
        <v>17496.198489582301</v>
      </c>
      <c r="F209" s="175">
        <f>IF(ISBLANK(YourData!E106),"",YourData!E106)</f>
        <v>12635.095302383501</v>
      </c>
      <c r="G209" s="131">
        <f>IF(ISBLANK(YourData!F106),"",YourData!F106)</f>
        <v>4861.1031871988298</v>
      </c>
      <c r="H209" s="179">
        <f>IF(ISBLANK(YourData!G106),"",YourData!G106)</f>
        <v>1.12113533687459E-2</v>
      </c>
      <c r="I209" s="181">
        <f>IF(ISBLANK(YourData!H106),"",YourData!H106)</f>
        <v>2.9468113482301299</v>
      </c>
      <c r="J209" s="182">
        <f>IF(ISBLANK(YourData!I106),"",YourData!I106)</f>
        <v>31.1</v>
      </c>
      <c r="K209" s="182">
        <f>IF(ISBLANK(YourData!J106),"",YourData!J106)</f>
        <v>25.914427930591099</v>
      </c>
      <c r="L209" s="182">
        <f>IF(ISBLANK(YourData!K106),"",YourData!K106)</f>
        <v>19.740692204346502</v>
      </c>
      <c r="M209" s="307">
        <f>IF(ISBLANK(YourData!L106),"",YourData!L106)</f>
        <v>1.5637056135235299E-2</v>
      </c>
    </row>
    <row r="210" spans="2:13" ht="12" customHeight="1">
      <c r="B210" s="188" t="s">
        <v>204</v>
      </c>
      <c r="C210" s="175">
        <f>IF(ISBLANK(YourData!B107),"",YourData!B107)</f>
        <v>4769.5639583775501</v>
      </c>
      <c r="D210" s="175">
        <f>IF(ISBLANK(YourData!C107),"",YourData!C107)</f>
        <v>488.00426986260101</v>
      </c>
      <c r="E210" s="178">
        <f>IF(ISBLANK(YourData!D107),"",YourData!D107)</f>
        <v>16188.0244588973</v>
      </c>
      <c r="F210" s="175">
        <f>IF(ISBLANK(YourData!E107),"",YourData!E107)</f>
        <v>11708.2000202126</v>
      </c>
      <c r="G210" s="131">
        <f>IF(ISBLANK(YourData!F107),"",YourData!F107)</f>
        <v>4479.82443868466</v>
      </c>
      <c r="H210" s="179">
        <f>IF(ISBLANK(YourData!G107),"",YourData!G107)</f>
        <v>1.0965729157274499E-2</v>
      </c>
      <c r="I210" s="181">
        <f>IF(ISBLANK(YourData!H107),"",YourData!H107)</f>
        <v>3.0789946523082601</v>
      </c>
      <c r="J210" s="182">
        <f>IF(ISBLANK(YourData!I107),"",YourData!I107)</f>
        <v>28.3</v>
      </c>
      <c r="K210" s="182">
        <f>IF(ISBLANK(YourData!J107),"",YourData!J107)</f>
        <v>25.4947007549126</v>
      </c>
      <c r="L210" s="182">
        <f>IF(ISBLANK(YourData!K107),"",YourData!K107)</f>
        <v>19.319324163021101</v>
      </c>
      <c r="M210" s="307">
        <f>IF(ISBLANK(YourData!L107),"",YourData!L107)</f>
        <v>1.4494377907057701E-2</v>
      </c>
    </row>
    <row r="211" spans="2:13" ht="12" customHeight="1">
      <c r="B211" s="188" t="s">
        <v>205</v>
      </c>
      <c r="C211" s="175">
        <f>IF(ISBLANK(YourData!B108),"",YourData!B108)</f>
        <v>4803.3095783845201</v>
      </c>
      <c r="D211" s="175">
        <f>IF(ISBLANK(YourData!C108),"",YourData!C108)</f>
        <v>496.39389677067697</v>
      </c>
      <c r="E211" s="178">
        <f>IF(ISBLANK(YourData!D108),"",YourData!D108)</f>
        <v>16888.690307682798</v>
      </c>
      <c r="F211" s="175">
        <f>IF(ISBLANK(YourData!E108),"",YourData!E108)</f>
        <v>11342.1203069291</v>
      </c>
      <c r="G211" s="131">
        <f>IF(ISBLANK(YourData!F108),"",YourData!F108)</f>
        <v>5546.5700007536998</v>
      </c>
      <c r="H211" s="179">
        <f>IF(ISBLANK(YourData!G108),"",YourData!G108)</f>
        <v>1.15118454674794E-2</v>
      </c>
      <c r="I211" s="181">
        <f>IF(ISBLANK(YourData!H108),"",YourData!H108)</f>
        <v>3.1867236321534498</v>
      </c>
      <c r="J211" s="182">
        <f>IF(ISBLANK(YourData!I108),"",YourData!I108)</f>
        <v>27.2</v>
      </c>
      <c r="K211" s="182">
        <f>IF(ISBLANK(YourData!J108),"",YourData!J108)</f>
        <v>25.329723704907899</v>
      </c>
      <c r="L211" s="182">
        <f>IF(ISBLANK(YourData!K108),"",YourData!K108)</f>
        <v>19.881396008595502</v>
      </c>
      <c r="M211" s="307">
        <f>IF(ISBLANK(YourData!L108),"",YourData!L108)</f>
        <v>1.68087900754566E-2</v>
      </c>
    </row>
    <row r="212" spans="2:13" ht="12" customHeight="1">
      <c r="B212" s="188" t="s">
        <v>206</v>
      </c>
      <c r="C212" s="175">
        <f>IF(ISBLANK(YourData!B109),"",YourData!B109)</f>
        <v>3903.9937653554798</v>
      </c>
      <c r="D212" s="175">
        <f>IF(ISBLANK(YourData!C109),"",YourData!C109)</f>
        <v>403.53175196710401</v>
      </c>
      <c r="E212" s="178">
        <f>IF(ISBLANK(YourData!D109),"",YourData!D109)</f>
        <v>13375.546344972199</v>
      </c>
      <c r="F212" s="175">
        <f>IF(ISBLANK(YourData!E109),"",YourData!E109)</f>
        <v>8997.3958387227594</v>
      </c>
      <c r="G212" s="131">
        <f>IF(ISBLANK(YourData!F109),"",YourData!F109)</f>
        <v>4378.1505062494798</v>
      </c>
      <c r="H212" s="179">
        <f>IF(ISBLANK(YourData!G109),"",YourData!G109)</f>
        <v>1.14882811476657E-2</v>
      </c>
      <c r="I212" s="181">
        <f>IF(ISBLANK(YourData!H109),"",YourData!H109)</f>
        <v>3.1051577735715998</v>
      </c>
      <c r="J212" s="182">
        <f>IF(ISBLANK(YourData!I109),"",YourData!I109)</f>
        <v>27.2</v>
      </c>
      <c r="K212" s="182">
        <f>IF(ISBLANK(YourData!J109),"",YourData!J109)</f>
        <v>25.3299831211155</v>
      </c>
      <c r="L212" s="182">
        <f>IF(ISBLANK(YourData!K109),"",YourData!K109)</f>
        <v>19.866511186179199</v>
      </c>
      <c r="M212" s="307">
        <f>IF(ISBLANK(YourData!L109),"",YourData!L109)</f>
        <v>1.68087900754566E-2</v>
      </c>
    </row>
    <row r="213" spans="2:13" ht="12" customHeight="1">
      <c r="B213" s="188" t="s">
        <v>207</v>
      </c>
      <c r="C213" s="175">
        <f>IF(ISBLANK(YourData!B110),"",YourData!B110)</f>
        <v>3807.7609464174102</v>
      </c>
      <c r="D213" s="175">
        <f>IF(ISBLANK(YourData!C110),"",YourData!C110)</f>
        <v>396.89654614702499</v>
      </c>
      <c r="E213" s="178">
        <f>IF(ISBLANK(YourData!D110),"",YourData!D110)</f>
        <v>13169.502767508</v>
      </c>
      <c r="F213" s="175">
        <f>IF(ISBLANK(YourData!E110),"",YourData!E110)</f>
        <v>8831.6255873059908</v>
      </c>
      <c r="G213" s="131">
        <f>IF(ISBLANK(YourData!F110),"",YourData!F110)</f>
        <v>4337.8771802020501</v>
      </c>
      <c r="H213" s="179">
        <f>IF(ISBLANK(YourData!G110),"",YourData!G110)</f>
        <v>1.14703922255325E-2</v>
      </c>
      <c r="I213" s="181">
        <f>IF(ISBLANK(YourData!H110),"",YourData!H110)</f>
        <v>3.1321226023277999</v>
      </c>
      <c r="J213" s="182">
        <f>IF(ISBLANK(YourData!I110),"",YourData!I110)</f>
        <v>26.7</v>
      </c>
      <c r="K213" s="182">
        <f>IF(ISBLANK(YourData!J110),"",YourData!J110)</f>
        <v>25.2549850421454</v>
      </c>
      <c r="L213" s="182">
        <f>IF(ISBLANK(YourData!K110),"",YourData!K110)</f>
        <v>19.823888552891301</v>
      </c>
      <c r="M213" s="307">
        <f>IF(ISBLANK(YourData!L110),"",YourData!L110)</f>
        <v>1.6745282641354501E-2</v>
      </c>
    </row>
    <row r="214" spans="2:13" ht="12" customHeight="1">
      <c r="B214" s="188" t="s">
        <v>208</v>
      </c>
      <c r="C214" s="175">
        <f>IF(ISBLANK(YourData!B111),"",YourData!B111)</f>
        <v>3707.6609628261299</v>
      </c>
      <c r="D214" s="175">
        <f>IF(ISBLANK(YourData!C111),"",YourData!C111)</f>
        <v>390.18212833317602</v>
      </c>
      <c r="E214" s="178">
        <f>IF(ISBLANK(YourData!D111),"",YourData!D111)</f>
        <v>12982.0034298091</v>
      </c>
      <c r="F214" s="175">
        <f>IF(ISBLANK(YourData!E111),"",YourData!E111)</f>
        <v>8632.4745197730699</v>
      </c>
      <c r="G214" s="131">
        <f>IF(ISBLANK(YourData!F111),"",YourData!F111)</f>
        <v>4349.5289100360596</v>
      </c>
      <c r="H214" s="179">
        <f>IF(ISBLANK(YourData!G111),"",YourData!G111)</f>
        <v>1.1492810332134401E-2</v>
      </c>
      <c r="I214" s="181">
        <f>IF(ISBLANK(YourData!H111),"",YourData!H111)</f>
        <v>3.1680089112773699</v>
      </c>
      <c r="J214" s="182">
        <f>IF(ISBLANK(YourData!I111),"",YourData!I111)</f>
        <v>26.1</v>
      </c>
      <c r="K214" s="182">
        <f>IF(ISBLANK(YourData!J111),"",YourData!J111)</f>
        <v>25.164988802649699</v>
      </c>
      <c r="L214" s="182">
        <f>IF(ISBLANK(YourData!K111),"",YourData!K111)</f>
        <v>19.816753346888799</v>
      </c>
      <c r="M214" s="307">
        <f>IF(ISBLANK(YourData!L111),"",YourData!L111)</f>
        <v>1.6802543947690901E-2</v>
      </c>
    </row>
    <row r="215" spans="2:13" ht="12" customHeight="1" thickBot="1">
      <c r="B215" s="189" t="s">
        <v>209</v>
      </c>
      <c r="C215" s="190">
        <f>IF(ISBLANK(YourData!B112),"",YourData!B112)</f>
        <v>3751.9014334846802</v>
      </c>
      <c r="D215" s="132">
        <f>IF(ISBLANK(YourData!C112),"",YourData!C112)</f>
        <v>394.15645186016297</v>
      </c>
      <c r="E215" s="190">
        <f>IF(ISBLANK(YourData!D112),"",YourData!D112)</f>
        <v>13174.4694465185</v>
      </c>
      <c r="F215" s="132">
        <f>IF(ISBLANK(YourData!E112),"",YourData!E112)</f>
        <v>8632.3860885632894</v>
      </c>
      <c r="G215" s="134">
        <f>IF(ISBLANK(YourData!F112),"",YourData!F112)</f>
        <v>4542.08335795529</v>
      </c>
      <c r="H215" s="127">
        <f>IF(ISBLANK(YourData!G112),"",YourData!G112)</f>
        <v>1.16265608474056E-2</v>
      </c>
      <c r="I215" s="191">
        <f>IF(ISBLANK(YourData!H112),"",YourData!H112)</f>
        <v>3.17758936581339</v>
      </c>
      <c r="J215" s="122">
        <f>IF(ISBLANK(YourData!I112),"",YourData!I112)</f>
        <v>26.1</v>
      </c>
      <c r="K215" s="122">
        <f>IF(ISBLANK(YourData!J112),"",YourData!J112)</f>
        <v>25.1649899236231</v>
      </c>
      <c r="L215" s="123">
        <f>IF(ISBLANK(YourData!K112),"",YourData!K112)</f>
        <v>19.950480608452299</v>
      </c>
      <c r="M215" s="308">
        <f>IF(ISBLANK(YourData!L112),"",YourData!L112)</f>
        <v>1.7239715954557401E-2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topLeftCell="A10" colorId="22" zoomScaleNormal="100" workbookViewId="0">
      <selection activeCell="A6" sqref="A6"/>
    </sheetView>
  </sheetViews>
  <sheetFormatPr baseColWidth="10" defaultColWidth="9.7109375" defaultRowHeight="16"/>
  <cols>
    <col min="1" max="1" width="0.85546875" customWidth="1"/>
    <col min="2" max="2" width="10.140625" customWidth="1"/>
    <col min="3" max="3" width="6.42578125" bestFit="1" customWidth="1"/>
    <col min="4" max="5" width="6.85546875" customWidth="1"/>
    <col min="6" max="7" width="7.85546875" customWidth="1"/>
    <col min="8" max="8" width="7.28515625" customWidth="1"/>
    <col min="9" max="9" width="2.140625" customWidth="1"/>
    <col min="10" max="10" width="6.140625" customWidth="1"/>
    <col min="11" max="12" width="5.7109375" customWidth="1"/>
    <col min="13" max="13" width="7.140625" customWidth="1"/>
    <col min="14" max="14" width="0.85546875" customWidth="1"/>
    <col min="15" max="15" width="10" style="42" customWidth="1"/>
    <col min="16" max="19" width="6.85546875" customWidth="1"/>
    <col min="20" max="20" width="8" customWidth="1"/>
    <col min="21" max="21" width="7.140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140625" customWidth="1"/>
  </cols>
  <sheetData>
    <row r="1" spans="2:26" ht="12.75" customHeight="1">
      <c r="B1" s="935" t="str">
        <f>'Title Page'!$B$30</f>
        <v>ASHRAE Standard 140-2023, Informative Annex B16, Section B16.5.2</v>
      </c>
      <c r="C1" s="935"/>
      <c r="D1" s="935"/>
      <c r="E1" s="935"/>
      <c r="F1" s="935"/>
      <c r="G1" s="935"/>
      <c r="H1" s="935"/>
      <c r="I1" s="935"/>
      <c r="J1" s="935"/>
      <c r="K1" s="935"/>
      <c r="L1" s="935"/>
      <c r="M1" s="935"/>
      <c r="N1" s="935"/>
      <c r="O1" s="935"/>
    </row>
    <row r="2" spans="2:26" ht="12.75" customHeight="1">
      <c r="B2" s="935" t="str">
        <f>'Title Page'!$B$32</f>
        <v>Example Results for Section 9 - HVAC Equipment Performance Tests CE300 through CE545</v>
      </c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935"/>
      <c r="O2" s="935"/>
    </row>
    <row r="3" spans="2:26" ht="12.75" customHeight="1">
      <c r="B3" s="935" t="str">
        <f>'Title Page'!$B$34</f>
        <v/>
      </c>
      <c r="C3" s="935"/>
      <c r="D3" s="935"/>
      <c r="E3" s="935"/>
      <c r="F3" s="935"/>
      <c r="G3" s="935"/>
      <c r="H3" s="935"/>
      <c r="I3" s="935"/>
      <c r="J3" s="935"/>
      <c r="K3" s="935"/>
      <c r="L3" s="935"/>
      <c r="M3" s="935"/>
      <c r="N3" s="935"/>
      <c r="O3" s="935"/>
    </row>
    <row r="4" spans="2:26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89" t="s">
        <v>594</v>
      </c>
    </row>
    <row r="6" spans="2:26" ht="8.25" customHeight="1"/>
    <row r="7" spans="2:26" ht="16.5" customHeight="1" thickBot="1">
      <c r="B7" s="155" t="s">
        <v>2185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2" t="s">
        <v>23</v>
      </c>
      <c r="K8" s="943"/>
      <c r="L8" s="943"/>
      <c r="M8" s="944"/>
      <c r="N8" s="31"/>
      <c r="O8" s="582"/>
      <c r="Z8" s="2"/>
    </row>
    <row r="9" spans="2:26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OpenSimula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US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>
        <f>A!H1460</f>
        <v>4400.3946942934053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>
        <f>A!H1461</f>
        <v>4421.7435598425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>
        <f>A!H1462</f>
        <v>5215.9452476355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>
        <f>A!H1463</f>
        <v>794.20168779300002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>
        <f>A!H1464</f>
        <v>4951.7339825821036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>
        <f>A!H1465</f>
        <v>264.21126505339635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>
        <f>A!H1466</f>
        <v>-3523.7036458044968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>
        <f>A!H1467</f>
        <v>20261.420383582103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>
        <f>A!H1468</f>
        <v>-3803.5245734384989</v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>
        <f>A!H1469</f>
        <v>-3186.5072540536967</v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>
        <f>A!H1470</f>
        <v>-1987.2511719868999</v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>
        <f>A!H1471</f>
        <v>-2574.9316340606965</v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>
        <f>A!H1472</f>
        <v>-1640.4774210637988</v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>
        <f>A!H1473</f>
        <v>-11485.528661246397</v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>
        <f>A!H1474</f>
        <v>17753.9325184394</v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>
        <f>A!H1475</f>
        <v>-5237.8434321934983</v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>
        <f>A!H1476</f>
        <v>-5587.291060013602</v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>
        <f>A!H1477</f>
        <v>-4475.8990277708017</v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2" t="s">
        <v>23</v>
      </c>
      <c r="K29" s="943"/>
      <c r="L29" s="943"/>
      <c r="M29" s="944"/>
      <c r="O29" s="585"/>
      <c r="Z29" s="12"/>
    </row>
    <row r="30" spans="2:26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OpenSimula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US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>
        <f>A!H1490</f>
        <v>4034.2064659058997</v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>
        <f>A!H1491</f>
        <v>4073.7189946364997</v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>
        <f>A!H1492</f>
        <v>4838.625640530503</v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>
        <f>A!H1493</f>
        <v>764.9066458940033</v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>
        <f>A!H1494</f>
        <v>4573.9098044621023</v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>
        <f>A!H1495</f>
        <v>264.71583606840068</v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>
        <f>A!H1496</f>
        <v>-3151.0990542842992</v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>
        <f>A!H1497</f>
        <v>18290.498553465903</v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>
        <f>A!H1498</f>
        <v>-3369.9790122157974</v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>
        <f>A!H1499</f>
        <v>-2838.2574550698992</v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>
        <f>A!H1500</f>
        <v>-1764.686227062597</v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>
        <f>A!H1501</f>
        <v>-2291.0755795443001</v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>
        <f>A!H1502</f>
        <v>-1456.0372224677994</v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>
        <f>A!H1503</f>
        <v>-2975.7155918680983</v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>
        <f>A!H1504</f>
        <v>14193.462728993298</v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>
        <f>A!H1505</f>
        <v>-3400.0818219839966</v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>
        <f>A!H1506</f>
        <v>-4591.6767739304014</v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>
        <f>A!H1507</f>
        <v>-2951.9001417825002</v>
      </c>
      <c r="Z49" s="12"/>
    </row>
    <row r="50" spans="2:26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ht="16.5" customHeight="1" thickBot="1">
      <c r="B52" s="155" t="s">
        <v>2196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2" t="s">
        <v>23</v>
      </c>
      <c r="K53" s="943"/>
      <c r="L53" s="943"/>
      <c r="M53" s="944"/>
      <c r="N53" s="31"/>
      <c r="O53" s="584"/>
      <c r="Z53" s="12"/>
    </row>
    <row r="54" spans="2:26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OpenSimula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US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>
        <f>A!H1563</f>
        <v>-8198.8815487778011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>
        <f>A!H1564</f>
        <v>2035.9592442413002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>
        <f>A!H1565</f>
        <v>-1050.8747329098601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>
        <f>A!H1566</f>
        <v>-569.31535143429983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>
        <f>A!H1567</f>
        <v>-871.45792651825968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2" t="s">
        <v>23</v>
      </c>
      <c r="K74" s="943"/>
      <c r="L74" s="943"/>
      <c r="M74" s="944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OpenSimula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US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>
        <f>A!H1520</f>
        <v>366.18822838757023</v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>
        <f>A!H1521</f>
        <v>348.02456520600026</v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>
        <f>A!H1522</f>
        <v>377.31960710507019</v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>
        <f>A!H1523</f>
        <v>29.295041899069929</v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>
        <f>A!H1524</f>
        <v>377.82417812005997</v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>
        <f>A!H1525</f>
        <v>-0.50457101498977863</v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>
        <f>A!H1526</f>
        <v>-372.60459152014005</v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>
        <f>A!H1527</f>
        <v>1970.92183011628</v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>
        <f>A!H1528</f>
        <v>-433.54556122263989</v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>
        <f>A!H1529</f>
        <v>-348.24979898370998</v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>
        <f>A!H1530</f>
        <v>-222.56494492432012</v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>
        <f>A!H1531</f>
        <v>-283.85605451634001</v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>
        <f>A!H1532</f>
        <v>-184.44019859592981</v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>
        <f>A!H1533</f>
        <v>-310.93152060046987</v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>
        <f>A!H1534</f>
        <v>1524.5105452048401</v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>
        <f>A!H1535</f>
        <v>-786.88687729966</v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>
        <f>A!H1536</f>
        <v>-426.29893464887004</v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>
        <f>A!H1537</f>
        <v>-652.54095947018982</v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2186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2" t="s">
        <v>23</v>
      </c>
      <c r="K101" s="943"/>
      <c r="L101" s="943"/>
      <c r="M101" s="944"/>
      <c r="O101" s="584"/>
      <c r="Z101" s="12"/>
    </row>
    <row r="102" spans="2:26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OpenSimula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US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>
        <f>A!H1610</f>
        <v>8.3973806326976046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>
        <f>A!H1611</f>
        <v>7016.1872628605997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>
        <f>A!H1612</f>
        <v>7958.112143374201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>
        <f>A!H1613</f>
        <v>941.92488051360124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>
        <f>A!H1614</f>
        <v>7672.3785647819022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>
        <f>A!H1615</f>
        <v>285.73357859229873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>
        <f>A!H1616</f>
        <v>-6743.8682843319984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>
        <f>A!H1617</f>
        <v>79854.112937176717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>
        <f>A!H1618</f>
        <v>-14731.772005982901</v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>
        <f>A!H1619</f>
        <v>-8422.1582817098024</v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>
        <f>A!H1620</f>
        <v>-5509.6834139767016</v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>
        <f>A!H1621</f>
        <v>-6932.6260960863001</v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>
        <f>A!H1622</f>
        <v>-4752.5817723192959</v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>
        <f>A!H1623</f>
        <v>-7328.4350287222987</v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>
        <f>A!H1624</f>
        <v>44992.875689225999</v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>
        <f>A!H1625</f>
        <v>-1274.3870562401062</v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>
        <f>A!H1626</f>
        <v>-556.28218463339726</v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>
        <f>A!H1627</f>
        <v>-1051.5063641084998</v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2" t="s">
        <v>23</v>
      </c>
      <c r="K122" s="943"/>
      <c r="L122" s="943"/>
      <c r="M122" s="944"/>
      <c r="N122" s="32"/>
      <c r="O122" s="583"/>
      <c r="Z122" s="12"/>
    </row>
    <row r="123" spans="2:26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OpenSimula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US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>
        <f>A!H1640</f>
        <v>18889.249281719502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>
        <f>A!H1641</f>
        <v>12334.9597005838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>
        <f>A!H1642</f>
        <v>16195.114048666102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>
        <f>A!H1643</f>
        <v>3860.154348082302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>
        <f>A!H1644</f>
        <v>14487.270459659696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>
        <f>A!H1645</f>
        <v>1707.8435890064065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>
        <f>A!H1646</f>
        <v>-4544.6212228680015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>
        <f>A!H1647</f>
        <v>5349.4488205393973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>
        <f>A!H1648</f>
        <v>2695.7207681305008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>
        <f>A!H1649</f>
        <v>-2485.0779329866018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>
        <f>A!H1650</f>
        <v>-1409.4547745068012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>
        <f>A!H1651</f>
        <v>-1883.7466443117992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>
        <f>A!H1652</f>
        <v>-912.79281038730187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>
        <f>A!H1653</f>
        <v>-3642.0064231951001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>
        <f>A!H1654</f>
        <v>17448.287526400702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>
        <f>A!H1655</f>
        <v>-7.432149224299792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>
        <f>A!H1656</f>
        <v>-18608.325875488812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>
        <f>A!H1657</f>
        <v>-1.8125193977198821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2187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2" t="s">
        <v>23</v>
      </c>
      <c r="K147" s="943"/>
      <c r="L147" s="943"/>
      <c r="M147" s="944"/>
      <c r="N147" s="31"/>
      <c r="O147" s="584"/>
      <c r="Z147" s="2"/>
    </row>
    <row r="148" spans="2:26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OpenSimula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US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>
        <f>A!H1670</f>
        <v>0.16452557118020961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>
        <f>A!H1671</f>
        <v>0.17792038368680974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>
        <f>A!H1672</f>
        <v>0.24954149201493969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>
        <f>A!H1673</f>
        <v>7.1621108328129957E-2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>
        <f>A!H1674</f>
        <v>0.21248142309804985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>
        <f>A!H1675</f>
        <v>3.7060068916889843E-2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>
        <f>A!H1676</f>
        <v>4.8631469747397738E-3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>
        <f>A!H1677</f>
        <v>0.44534542715500969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>
        <f>A!H1678</f>
        <v>1.268520328302003E-2</v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>
        <f>A!H1679</f>
        <v>-2.9222097171280215E-2</v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>
        <f>A!H1680</f>
        <v>-2.2537212388580308E-2</v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>
        <f>A!H1681</f>
        <v>-2.3057991882780016E-2</v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>
        <f>A!H1682</f>
        <v>-1.6243951150110014E-2</v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>
        <f>A!H1683</f>
        <v>-1.6802962634939966E-2</v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0.4157662817379939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0.40938887280925645</v>
      </c>
      <c r="M164" s="26">
        <f t="shared" si="26"/>
        <v>4.6059215258606144E-2</v>
      </c>
      <c r="N164" s="32"/>
      <c r="O164" s="589">
        <f>A!H1684</f>
        <v>0.4121005133304303</v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>
        <f>A!H1685</f>
        <v>0.56966515246231975</v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>
        <f>A!H1686</f>
        <v>-0.19287950426650013</v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>
        <f>A!H1687</f>
        <v>0.58719712614026998</v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2" t="s">
        <v>23</v>
      </c>
      <c r="K168" s="943"/>
      <c r="L168" s="943"/>
      <c r="M168" s="944"/>
      <c r="N168" s="32"/>
      <c r="O168" s="583"/>
      <c r="Z168" s="2"/>
    </row>
    <row r="169" spans="2:26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OpenSimula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US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>
        <f>A!H1700</f>
        <v>7.6038706751972995E-3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>
        <f>A!H1701</f>
        <v>0.25834165315519897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>
        <f>A!H1702</f>
        <v>0.16162637983339678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>
        <f>A!H1703</f>
        <v>-9.6715273321802187E-2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>
        <f>A!H1704</f>
        <v>0.19421382262889963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>
        <f>A!H1705</f>
        <v>-3.2587442795502852E-2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>
        <f>A!H1706</f>
        <v>2.3978695037430988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>
        <f>A!H1707</f>
        <v>1.3420117914500977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>
        <f>A!H1708</f>
        <v>-2.2262753323701645E-2</v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>
        <f>A!H1709</f>
        <v>-3.22020316357019E-2</v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>
        <f>A!H1710</f>
        <v>-3.239945625940166E-2</v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>
        <f>A!H1711</f>
        <v>-3.4194897652103151E-2</v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>
        <f>A!H1712</f>
        <v>-3.0292407597702464E-2</v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>
        <f>A!H1713</f>
        <v>-3.9012030318263022</v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>
        <f>A!H1714</f>
        <v>7.1041285343799387E-2</v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>
        <f>A!H1715</f>
        <v>13.260175833212999</v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>
        <f>A!H1716</f>
        <v>-7.5525355384975512E-3</v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>
        <f>A!H1717</f>
        <v>13.288811389155601</v>
      </c>
      <c r="Z188" s="2"/>
    </row>
    <row r="189" spans="2:26" ht="12" customHeight="1" thickTop="1">
      <c r="B189" s="654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2188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2" t="s">
        <v>23</v>
      </c>
      <c r="K193" s="943"/>
      <c r="L193" s="943"/>
      <c r="M193" s="944"/>
      <c r="N193" s="32"/>
      <c r="O193" s="584"/>
      <c r="Z193" s="2"/>
    </row>
    <row r="194" spans="2:26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OpenSimula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US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>
        <f>A!H1730</f>
        <v>2.1254262334141089E-3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>
        <f>A!H1731</f>
        <v>9.0780421916910985E-4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>
        <f>A!H1732</f>
        <v>6.7286401171023913E-4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>
        <f>A!H1733</f>
        <v>-2.3494020745887072E-4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>
        <f>A!H1734</f>
        <v>7.2282126664859926E-4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>
        <f>A!H1735</f>
        <v>-4.9957254938360132E-5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>
        <f>A!H1736</f>
        <v>6.1665915972150889E-4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>
        <f>A!H1737</f>
        <v>-7.4971951768880093E-4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>
        <f>A!H1738</f>
        <v>8.4909944015715971E-4</v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>
        <f>A!H1739</f>
        <v>3.0436195906028904E-4</v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>
        <f>A!H1740</f>
        <v>1.6924340870017908E-4</v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>
        <f>A!H1741</f>
        <v>2.1555402488930911E-4</v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>
        <f>A!H1742</f>
        <v>8.6467950582879566E-5</v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>
        <f>A!H1743</f>
        <v>4.9419396894911927E-4</v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>
        <f>A!H1744</f>
        <v>4.4756218237998815E-5</v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>
        <f>A!H1745</f>
        <v>6.0557458180369407E-3</v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>
        <f>A!H1746</f>
        <v>-4.33031289798704E-3</v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>
        <f>A!H1747</f>
        <v>2.5169002241295802E-3</v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2" t="s">
        <v>23</v>
      </c>
      <c r="K214" s="943"/>
      <c r="L214" s="943"/>
      <c r="M214" s="944"/>
      <c r="O214" s="583"/>
      <c r="Z214" s="2"/>
    </row>
    <row r="215" spans="2:26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OpenSimula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US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>
        <f>A!H1760</f>
        <v>10.637185854707703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>
        <f>A!H1761</f>
        <v>3.4515406724828992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>
        <f>A!H1762</f>
        <v>2.6541805457708989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>
        <f>A!H1763</f>
        <v>-0.79736012671200029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>
        <f>A!H1764</f>
        <v>2.7473065755267996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>
        <f>A!H1765</f>
        <v>-9.3126029755900674E-2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>
        <f>A!H1766</f>
        <v>-3.999662145474403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>
        <f>A!H1767</f>
        <v>-7.3804461424156997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>
        <f>A!H1768</f>
        <v>4.2391924200079032</v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>
        <f>A!H1769</f>
        <v>1.5884328874592981</v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>
        <f>A!H1770</f>
        <v>0.92092225274279826</v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>
        <f>A!H1771</f>
        <v>1.1555226466999002</v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>
        <f>A!H1772</f>
        <v>0.50303093524370013</v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>
        <f>A!H1773</f>
        <v>17.556068743096006</v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>
        <f>A!H1774</f>
        <v>-1.6698616608998407E-2</v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>
        <f>A!H1775</f>
        <v>-11.493973186451804</v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>
        <f>A!H1776</f>
        <v>-24.114132640672004</v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>
        <f>A!H1777</f>
        <v>-7.0798313310696415E-2</v>
      </c>
      <c r="Z234" s="12"/>
    </row>
    <row r="235" spans="2:26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2189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2" t="s">
        <v>23</v>
      </c>
      <c r="K244" s="943"/>
      <c r="L244" s="943"/>
      <c r="M244" s="944"/>
      <c r="N244" s="31"/>
      <c r="O244" s="584"/>
      <c r="Z244" s="2"/>
    </row>
    <row r="245" spans="2:26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OpenSimula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US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>
        <f>A!H1790</f>
        <v>890.55898323180008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>
        <f>A!H1791</f>
        <v>1353.4496577435002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>
        <f>A!H1792</f>
        <v>1686.3146917018003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>
        <f>A!H1793</f>
        <v>332.86503395830005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>
        <f>A!H1794</f>
        <v>1507.9660452240005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>
        <f>A!H1795</f>
        <v>178.34864647779978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>
        <f>A!H1796</f>
        <v>1.6162792999239173E-3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>
        <f>A!H1797</f>
        <v>1149.625244066001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>
        <f>A!H1798</f>
        <v>367.70171463730003</v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>
        <f>A!H1799</f>
        <v>0.2413329490009346</v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>
        <f>A!H1800</f>
        <v>3.06429021690019</v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>
        <f>A!H1801</f>
        <v>0.2413329490009346</v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>
        <f>A!H1802</f>
        <v>0</v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>
        <f>A!H1803</f>
        <v>-1242.4634409594</v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>
        <f>A!H1804</f>
        <v>1026.7207541815005</v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>
        <f>A!H1805</f>
        <v>-1455.1012999776885</v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>
        <f>A!H1806</f>
        <v>-2508.1900284138092</v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>
        <f>A!H1807</f>
        <v>-1726.6551510762711</v>
      </c>
      <c r="Z264" s="2"/>
    </row>
    <row r="265" spans="2:26" ht="12" customHeight="1" thickTop="1">
      <c r="B265" s="654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2190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2" t="s">
        <v>23</v>
      </c>
      <c r="K268" s="943"/>
      <c r="L268" s="943"/>
      <c r="M268" s="944"/>
      <c r="O268" s="584"/>
      <c r="Z268" s="2"/>
    </row>
    <row r="269" spans="2:26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OpenSimula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US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>
        <f>A!H1880</f>
        <v>5196.5315546585989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>
        <f>A!H1881</f>
        <v>8240.2642320285013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>
        <f>A!H1882</f>
        <v>11801.464813801402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>
        <f>A!H1883</f>
        <v>3561.2005817729005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>
        <f>A!H1884</f>
        <v>9759.1372328395009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>
        <f>A!H1885</f>
        <v>2042.3275809619008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>
        <f>A!H1886</f>
        <v>7.0075190997158643E-3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>
        <f>A!H1887</f>
        <v>6704.1006099088991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>
        <f>A!H1888</f>
        <v>10203.676562851702</v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>
        <f>A!H1889</f>
        <v>1.6168588539985649</v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>
        <f>A!H1890</f>
        <v>2.2037285467995389</v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>
        <f>A!H1891</f>
        <v>1.6168588539985649</v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>
        <f>A!H1892</f>
        <v>0</v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>
        <f>A!H1893</f>
        <v>-4368.7241245965997</v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>
        <f>A!H1894</f>
        <v>3424.5021704524988</v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>
        <f>A!H1895</f>
        <v>-721.72425038370056</v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>
        <f>A!H1896</f>
        <v>-7928.813149650101</v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>
        <f>A!H1897</f>
        <v>-419.16768732029959</v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2" t="s">
        <v>23</v>
      </c>
      <c r="K289" s="943"/>
      <c r="L289" s="943"/>
      <c r="M289" s="944"/>
      <c r="O289" s="583"/>
      <c r="Z289" s="2"/>
    </row>
    <row r="290" spans="2:26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OpenSimula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US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>
        <f>A!H1820</f>
        <v>-205.88160913319734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>
        <f>A!H1821</f>
        <v>8124.1087843273017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>
        <f>A!H1822</f>
        <v>9994.9354145633988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>
        <f>A!H1823</f>
        <v>1870.8266302360971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>
        <f>A!H1824</f>
        <v>10290.119217961605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>
        <f>A!H1825</f>
        <v>-295.18380339820578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>
        <f>A!H1826</f>
        <v>2.8078069954062812E-4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>
        <f>A!H1827</f>
        <v>8784.7290214951026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>
        <f>A!H1828</f>
        <v>1.0369006188011554</v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>
        <f>A!H1829</f>
        <v>0.47709334180035512</v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>
        <f>A!H1830</f>
        <v>1.0369005142019887</v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>
        <f>A!H1831</f>
        <v>0.47709334180035512</v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>
        <f>A!H1832</f>
        <v>0</v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>
        <f>A!H1833</f>
        <v>-3484.1895104538999</v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>
        <f>A!H1834</f>
        <v>2474.8503871452995</v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>
        <f>A!H1835</f>
        <v>-659.08368579829767</v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>
        <f>A!H1836</f>
        <v>-272.37600945919985</v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>
        <f>A!H1837</f>
        <v>-419.16768732029959</v>
      </c>
      <c r="Z309" s="2"/>
    </row>
    <row r="310" spans="2:26" ht="12" customHeight="1" thickTop="1">
      <c r="B310" s="654" t="s">
        <v>800</v>
      </c>
      <c r="O310" s="341"/>
      <c r="Z310" s="2"/>
    </row>
    <row r="311" spans="2:26" ht="16.5" customHeight="1" thickBot="1">
      <c r="B311" s="155" t="s">
        <v>2191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2" t="s">
        <v>23</v>
      </c>
      <c r="K312" s="943"/>
      <c r="L312" s="943"/>
      <c r="M312" s="944"/>
      <c r="O312" s="584"/>
      <c r="Z312" s="2"/>
    </row>
    <row r="313" spans="2:26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OpenSimula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US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>
        <f>A!H1850</f>
        <v>5821.9661064707107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>
        <f>A!H1851</f>
        <v>12223.13907343641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>
        <f>A!H1852</f>
        <v>17876.65517571001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>
        <f>A!H1853</f>
        <v>5653.5161022735992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>
        <f>A!H1854</f>
        <v>13887.52068267241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>
        <f>A!H1855</f>
        <v>3989.1344930375999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>
        <f>A!H1856</f>
        <v>894.68750153611109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>
        <f>A!H1857</f>
        <v>-922.90103075093975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>
        <f>A!H1858</f>
        <v>17876.65517571001</v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>
        <f>A!H1859</f>
        <v>-0.59930914023971127</v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>
        <f>A!H1860</f>
        <v>-0.13712928614950215</v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>
        <f>A!H1861</f>
        <v>-0.59930914023971127</v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>
        <f>A!H1862</f>
        <v>0</v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>
        <f>A!H1863</f>
        <v>-1985.9887368888894</v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>
        <f>A!H1864</f>
        <v>995.71937212386092</v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>
        <f>A!H1865</f>
        <v>-9.1654464279199601</v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>
        <f>A!H1866</f>
        <v>-7670.9061506117096</v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>
        <f>A!H1867</f>
        <v>-632.41780909214162</v>
      </c>
      <c r="Z332" s="15"/>
    </row>
    <row r="333" spans="2:26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2192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2" t="s">
        <v>23</v>
      </c>
      <c r="K337" s="943"/>
      <c r="L337" s="943"/>
      <c r="M337" s="944"/>
      <c r="O337" s="584"/>
      <c r="Z337" s="14"/>
    </row>
    <row r="338" spans="2:26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OpenSimula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US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>
        <f>A!H1910</f>
        <v>0.34699456456846978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>
        <f>A!H1911</f>
        <v>7.7624569241150354E-2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>
        <f>A!H1912</f>
        <v>0.13575314284471052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>
        <f>A!H1913</f>
        <v>5.8128573603560163E-2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>
        <f>A!H1914</f>
        <v>1.9079106027010351E-2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>
        <f>A!H1915</f>
        <v>0.11667403681770017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>
        <f>A!H1916</f>
        <v>0.19772227911778018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>
        <f>A!H1917</f>
        <v>0.68427425649705054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>
        <f>A!H1918</f>
        <v>0.14194688199346039</v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>
        <f>A!H1919</f>
        <v>-7.6202351258609635E-2</v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>
        <f>A!H1920</f>
        <v>-0.19147502009696993</v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>
        <f>A!H1921</f>
        <v>-7.9860003654679712E-2</v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>
        <f>A!H1922</f>
        <v>-0.21436750468259991</v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>
        <f>A!H1923</f>
        <v>0.50661086963289037</v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>
        <f>A!H1924</f>
        <v>0.59889591063735992</v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>
        <f>A!H1925</f>
        <v>0.73618113705115018</v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>
        <f>A!H1926</f>
        <v>-0.39878037952539014</v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>
        <f>A!H1927</f>
        <v>0.25897937284284023</v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2" t="s">
        <v>23</v>
      </c>
      <c r="K358" s="943"/>
      <c r="L358" s="943"/>
      <c r="M358" s="944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OpenSimula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US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>
        <f>A!H1940</f>
        <v>8.6756213697440021E-2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>
        <f>A!H1941</f>
        <v>2.9222235962099941E-2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>
        <f>A!H1942</f>
        <v>3.8478016031559648E-2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>
        <f>A!H1943</f>
        <v>9.255780069459707E-3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>
        <f>A!H1944</f>
        <v>3.8478016031559648E-2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>
        <f>A!H1946</f>
        <v>8.5292097828926217E-9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>
        <f>A!H1947</f>
        <v>3.8480694786099612E-2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>
        <f>A!H1948</f>
        <v>-6.7032452786008889E-4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>
        <f>A!H1949</f>
        <v>1.1401691849766138E-5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>
        <f>A!H1950</f>
        <v>4.2098953398905792E-6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>
        <f>A!H1951</f>
        <v>1.1401404229616219E-5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>
        <f>A!H1953</f>
        <v>-0.11923238646197998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>
        <f>A!H1954</f>
        <v>0.21217552933106987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>
        <f>A!H1955</f>
        <v>0.46266691183688025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>
        <f>A!H1956</f>
        <v>-0.10706669791011025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>
        <f>A!H1957</f>
        <v>0.50200726509099036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2193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2" t="s">
        <v>23</v>
      </c>
      <c r="K382" s="943"/>
      <c r="L382" s="943"/>
      <c r="M382" s="944"/>
      <c r="O382" s="584"/>
      <c r="Z382" s="15"/>
    </row>
    <row r="383" spans="2:26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OpenSimula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US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>
        <f>A!H1970</f>
        <v>1.1866466059603979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>
        <f>A!H1971</f>
        <v>7.1841977221737991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>
        <f>A!H1972</f>
        <v>7.0254424510929994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>
        <f>A!H1973</f>
        <v>-0.15875527108079979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>
        <f>A!H1974</f>
        <v>7.0399443823171026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>
        <f>A!H1975</f>
        <v>-1.4501931224103259E-2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>
        <f>A!H1976</f>
        <v>9.9208756622068961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>
        <f>A!H1977</f>
        <v>8.5211869636422009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>
        <f>A!H1978</f>
        <v>3.7795660208891988</v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>
        <f>A!H1979</f>
        <v>1.1185726949847208E-4</v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>
        <f>A!H1980</f>
        <v>-1.4394250108900053E-2</v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>
        <f>A!H1981</f>
        <v>1.1185726949847208E-4</v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>
        <f>A!H1982</f>
        <v>0</v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>
        <f>A!H1983</f>
        <v>2.6759501739803682E-4</v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>
        <f>A!H1984</f>
        <v>-6.2961389701854387E-7</v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>
        <f>A!H1985</f>
        <v>17.822648060418302</v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>
        <f>A!H1986</f>
        <v>-8.9998848207798687E-2</v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>
        <f>A!H1987</f>
        <v>19.956568634584201</v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2" t="s">
        <v>23</v>
      </c>
      <c r="K403" s="943"/>
      <c r="L403" s="943"/>
      <c r="M403" s="944"/>
      <c r="O403" s="586"/>
      <c r="Q403" s="30"/>
    </row>
    <row r="404" spans="2:17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OpenSimula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US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>
        <f>A!H2000</f>
        <v>1.403549422995809E-5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>
        <f>A!H2001</f>
        <v>0.71409782880293982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>
        <f>A!H2002</f>
        <v>0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>
        <f>A!H2003</f>
        <v>-0.71409782880293982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>
        <f>A!H2004</f>
        <v>0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>
        <f>A!H2005</f>
        <v>0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>
        <f>A!H2006</f>
        <v>0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>
        <f>A!H2007</f>
        <v>1.4094861943014791E-4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>
        <f>A!H2008</f>
        <v>0</v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>
        <f>A!H2009</f>
        <v>0</v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>
        <f>A!H2010</f>
        <v>0</v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>
        <f>A!H2011</f>
        <v>0</v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>
        <f>A!H2012</f>
        <v>0</v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>
        <f>A!H2013</f>
        <v>-1.85942742818923</v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>
        <f>A!H2014</f>
        <v>0</v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>
        <f>A!H2015</f>
        <v>0.1894121733449694</v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>
        <f>A!H2016</f>
        <v>0</v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>
        <f>A!H2017</f>
        <v>0.1894121733449694</v>
      </c>
      <c r="Q423" s="30"/>
    </row>
    <row r="424" spans="2:25" ht="12" customHeight="1" thickTop="1">
      <c r="B424" s="654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2" t="s">
        <v>23</v>
      </c>
      <c r="K427" s="943"/>
      <c r="L427" s="943"/>
      <c r="M427" s="944"/>
      <c r="O427" s="584"/>
    </row>
    <row r="428" spans="2:25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OpenSimula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US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>
        <f>A!H2030</f>
        <v>2.0261786401428016E-3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>
        <f>A!H2031</f>
        <v>4.4072199294234015E-3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>
        <f>A!H2032</f>
        <v>3.8889546380620008E-3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>
        <f>A!H2033</f>
        <v>-5.1826529136140068E-4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>
        <f>A!H2034</f>
        <v>4.1891408006854997E-3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>
        <f>A!H2035</f>
        <v>-3.001861626234989E-4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>
        <f>A!H2036</f>
        <v>2.9622642279571992E-3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>
        <f>A!H2037</f>
        <v>-2.7397115199764843E-8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>
        <f>A!H2038</f>
        <v>2.9952912593776016E-3</v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>
        <f>A!H2039</f>
        <v>2.9763142689452019E-3</v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>
        <f>A!H2040</f>
        <v>2.1685172915360089E-4</v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>
        <f>A!H2041</f>
        <v>2.9763141865300994E-3</v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>
        <f>A!H2042</f>
        <v>0</v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>
        <f>A!H2043</f>
        <v>-2.2518384886416991E-3</v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>
        <f>A!H2044</f>
        <v>-1.0414042738004364E-6</v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>
        <f>A!H2045</f>
        <v>8.7023083860414893E-3</v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>
        <f>A!H2046</f>
        <v>-4.2459247087873004E-3</v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>
        <f>A!H2047</f>
        <v>7.5298225716109984E-4</v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2" t="s">
        <v>23</v>
      </c>
      <c r="K448" s="943"/>
      <c r="L448" s="943"/>
      <c r="M448" s="944"/>
      <c r="O448" s="591"/>
      <c r="Q448" s="30"/>
    </row>
    <row r="449" spans="2:17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OpenSimula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US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>
        <f>A!H2060</f>
        <v>2.7372771961400085E-6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>
        <f>A!H2061</f>
        <v>9.0075515951008704E-7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>
        <f>A!H2062</f>
        <v>0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>
        <f>A!H2063</f>
        <v>-9.0075515951008704E-7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>
        <f>A!H2064</f>
        <v>0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>
        <f>A!H2067</f>
        <v>1.1696909933689437E-11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>
        <f>A!H2068</f>
        <v>0</v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>
        <f>A!H2069</f>
        <v>0</v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>
        <f>A!H2070</f>
        <v>0</v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>
        <f>A!H2071</f>
        <v>0</v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>
        <f>A!H2072</f>
        <v>0</v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>
        <f>A!H2073</f>
        <v>3.7771797539638999E-3</v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>
        <f>A!H2074</f>
        <v>0</v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>
        <f>A!H2075</f>
        <v>1.1229061038775003E-4</v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>
        <f>A!H2076</f>
        <v>-4.6351302104663018E-4</v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>
        <f>A!H2077</f>
        <v>3.0500723863123901E-3</v>
      </c>
      <c r="Q468" s="30"/>
    </row>
    <row r="469" spans="2:26" ht="12" customHeight="1" thickTop="1">
      <c r="B469" s="654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2" t="s">
        <v>23</v>
      </c>
      <c r="K472" s="943"/>
      <c r="L472" s="943"/>
      <c r="M472" s="944"/>
      <c r="O472" s="584"/>
    </row>
    <row r="473" spans="2:26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OpenSimula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US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>
        <f>A!H2090</f>
        <v>9.9447452734417965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>
        <f>A!H2091</f>
        <v>14.010643704665497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>
        <f>A!H2092</f>
        <v>8.4202304251983975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>
        <f>A!H2093</f>
        <v>-5.5904132794671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>
        <f>A!H2094</f>
        <v>11.400317572032094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>
        <f>A!H2095</f>
        <v>-2.9800871468336965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>
        <f>A!H2097</f>
        <v>-1.34743044313268E-4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>
        <f>A!H2098</f>
        <v>14.662099443414093</v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>
        <f>A!H2099</f>
        <v>14.569412670449395</v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>
        <f>A!H2100</f>
        <v>1.195479293360691</v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>
        <f>A!H2101</f>
        <v>14.569412268497089</v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>
        <f>A!H2102</f>
        <v>0</v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>
        <f>A!H2103</f>
        <v>30.635432488235693</v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>
        <f>A!H2104</f>
        <v>0</v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>
        <f>A!H2105</f>
        <v>0</v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>
        <f>A!H2106</f>
        <v>0</v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>
        <f>A!H2107</f>
        <v>0</v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2" t="s">
        <v>23</v>
      </c>
      <c r="K493" s="943"/>
      <c r="L493" s="943"/>
      <c r="M493" s="944"/>
      <c r="O493" s="583"/>
    </row>
    <row r="494" spans="2:26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OpenSimula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US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>
        <f>A!H2120</f>
        <v>6.3311363069828985E-4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>
        <f>A!H2121</f>
        <v>3.5272435249922296E-4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>
        <f>A!H2122</f>
        <v>0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>
        <f>A!H2123</f>
        <v>-3.5272435249922296E-4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>
        <f>A!H2124</f>
        <v>0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>
        <f>A!H2127</f>
        <v>-1.7592000745025871E-8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>
        <f>A!H2128</f>
        <v>0.2086283883686999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>
        <f>A!H2129</f>
        <v>0.2086283304007992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>
        <f>A!H2130</f>
        <v>0.20864978556599922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>
        <f>A!H2131</f>
        <v>0.20862834997959823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>
        <f>A!H2132</f>
        <v>0.20862834994799861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>
        <f>A!H2133</f>
        <v>34.079666841665997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>
        <f>A!H2134</f>
        <v>-1.4236067836961297E-3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>
        <f>A!H2135</f>
        <v>-19.530315490077498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>
        <f>A!H2136</f>
        <v>-20.810175739520997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>
        <f>A!H2137</f>
        <v>-8.0963629368519996</v>
      </c>
    </row>
    <row r="514" spans="2:26" ht="17" thickTop="1">
      <c r="B514" s="654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140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4257812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27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27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OpenSimula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34901.350400279298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39301.745094572703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39323.093960121798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40117.295647914798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39853.084382861402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31377.646754474801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55162.770783861401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31097.825826840799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31714.843146225601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32914.099228292398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32326.418766218601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33260.872979215499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23415.821739032901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17878.014590110401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35631.947108549801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26565.5797922766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24963.7616692232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21327.736360083101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17828.530679019299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20797.798844479901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16321.899816709099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OpenSimula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>
        <f>IF(ISBLANK(YourData!C62),"",YourData!C62)</f>
        <v>21702.958010406099</v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>
        <f>IF(ISBLANK(YourData!C63),"",YourData!C63)</f>
        <v>25737.164476311998</v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>
        <f>IF(ISBLANK(YourData!C64),"",YourData!C64)</f>
        <v>25776.677005042598</v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>
        <f>IF(ISBLANK(YourData!C65),"",YourData!C65)</f>
        <v>26541.583650936602</v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>
        <f>IF(ISBLANK(YourData!C66),"",YourData!C66)</f>
        <v>26276.867814868201</v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>
        <f>IF(ISBLANK(YourData!C67),"",YourData!C67)</f>
        <v>18551.8589561218</v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>
        <f>IF(ISBLANK(YourData!C68),"",YourData!C68)</f>
        <v>39993.456563872001</v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>
        <f>IF(ISBLANK(YourData!C69),"",YourData!C69)</f>
        <v>18332.978998190301</v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>
        <f>IF(ISBLANK(YourData!C70),"",YourData!C70)</f>
        <v>18864.7005553362</v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>
        <f>IF(ISBLANK(YourData!C71),"",YourData!C71)</f>
        <v>19938.271783343502</v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>
        <f>IF(ISBLANK(YourData!C72),"",YourData!C72)</f>
        <v>19411.882430861799</v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>
        <f>IF(ISBLANK(YourData!C73),"",YourData!C73)</f>
        <v>20246.920787938299</v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>
        <f>IF(ISBLANK(YourData!C74),"",YourData!C74)</f>
        <v>18727.242418538</v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>
        <f>IF(ISBLANK(YourData!C75),"",YourData!C75)</f>
        <v>14348.689800001001</v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>
        <f>IF(ISBLANK(YourData!C76),"",YourData!C76)</f>
        <v>28542.152528994298</v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>
        <f>IF(ISBLANK(YourData!C77),"",YourData!C77)</f>
        <v>20764.586834365098</v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>
        <f>IF(ISBLANK(YourData!C78),"",YourData!C78)</f>
        <v>19731.2442599401</v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>
        <f>IF(ISBLANK(YourData!C79),"",YourData!C79)</f>
        <v>17364.505012381102</v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>
        <f>IF(ISBLANK(YourData!C80),"",YourData!C80)</f>
        <v>14135.565644607599</v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>
        <f>IF(ISBLANK(YourData!C81),"",YourData!C81)</f>
        <v>16118.5508116042</v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>
        <f>IF(ISBLANK(YourData!C82),"",YourData!C82)</f>
        <v>13166.6506698217</v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OpenSimula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>
        <f>IF(ISBLANK(YourData!D62),"",YourData!D62)</f>
        <v>2318.4723898731299</v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>
        <f>IF(ISBLANK(YourData!D63),"",YourData!D63)</f>
        <v>2684.6606182607002</v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>
        <f>IF(ISBLANK(YourData!D64),"",YourData!D64)</f>
        <v>2666.4969550791302</v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>
        <f>IF(ISBLANK(YourData!D65),"",YourData!D65)</f>
        <v>2695.7919969782001</v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>
        <f>IF(ISBLANK(YourData!D66),"",YourData!D66)</f>
        <v>2696.2965679931899</v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>
        <f>IF(ISBLANK(YourData!D67),"",YourData!D67)</f>
        <v>1945.8677983529899</v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>
        <f>IF(ISBLANK(YourData!D68),"",YourData!D68)</f>
        <v>4289.39421998941</v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>
        <f>IF(ISBLANK(YourData!D69),"",YourData!D69)</f>
        <v>1884.9268286504901</v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>
        <f>IF(ISBLANK(YourData!D70),"",YourData!D70)</f>
        <v>1970.22259088942</v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>
        <f>IF(ISBLANK(YourData!D71),"",YourData!D71)</f>
        <v>2095.9074449488098</v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>
        <f>IF(ISBLANK(YourData!D72),"",YourData!D72)</f>
        <v>2034.6163353567899</v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>
        <f>IF(ISBLANK(YourData!D73),"",YourData!D73)</f>
        <v>2134.0321912772001</v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>
        <f>IF(ISBLANK(YourData!D74),"",YourData!D74)</f>
        <v>2007.5408692726601</v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>
        <f>IF(ISBLANK(YourData!D75),"",YourData!D75)</f>
        <v>1511.1749791904899</v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>
        <f>IF(ISBLANK(YourData!D76),"",YourData!D76)</f>
        <v>3035.68552439533</v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>
        <f>IF(ISBLANK(YourData!D77),"",YourData!D77)</f>
        <v>2483.8505759013201</v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>
        <f>IF(ISBLANK(YourData!D78),"",YourData!D78)</f>
        <v>2240.4425371239699</v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>
        <f>IF(ISBLANK(YourData!D79),"",YourData!D79)</f>
        <v>1696.9636986016601</v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>
        <f>IF(ISBLANK(YourData!D80),"",YourData!D80)</f>
        <v>1581.24193462379</v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>
        <f>IF(ISBLANK(YourData!D81),"",YourData!D81)</f>
        <v>2003.5454284412799</v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>
        <f>IF(ISBLANK(YourData!D82),"",YourData!D82)</f>
        <v>1351.0044689710901</v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OpenSimula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10879.92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10879.92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10879.92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10879.92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10879.92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10879.92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10879.92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10879.92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10879.92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10879.92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10879.92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10879.92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2681.0384512221999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2018.1498109189099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4054.1090551602101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3317.14238201015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2992.0748721591199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2266.2676491002899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2111.7230997879001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2675.7026044344898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1804.2446779162301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OpenSimula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77634.282494820494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96531.929157172606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96985.429458264902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101787.50868686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99793.931519261998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66345.792987620502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162837.84425253599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65598.231256968094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66727.046280124094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70715.144306336995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68817.909754422406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71968.907912113893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66663.841042903005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49874.122633529798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112315.285849156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67410.831765184004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67026.033111671306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66129.012559719602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47499.232982780799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48155.659915804797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47102.3410322985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OpenSimula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55383.733787523299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55392.131168155996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62399.921050383899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63341.8459308975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63056.112352305201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48639.8655031913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135237.84672470001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40651.961781540398</v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46961.575505813496</v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49874.050373546597</v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48451.107691436999</v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50631.152015204003</v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48055.298758801</v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35961.1856236647</v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80954.061312890699</v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48808.689021555103</v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48421.664922037198</v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47534.301965314997</v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47499.016574167603</v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48153.827241049497</v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47102.320876940998</v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OpenSimula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22250.548707297101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41139.797989016603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34585.508407880901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38445.662755963203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36737.819166956797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17705.927484429099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27599.997527836498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24946.269475427602</v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19765.470774310499</v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20841.0939327903</v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20366.802062985302</v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21337.755896909799</v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18608.542284102001</v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13912.937009865</v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31361.224536265701</v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18602.1427436288</v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18604.3681896341</v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18594.7105944045</v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0.21640861318839899</v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1.83267475526702</v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2.0155357547137799E-2</v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OpenSimula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3.2318759208409902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3.3964014920211998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3.4097963045277999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3.4814174128559299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3.44435734393904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3.23673906781573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3.6772213479959999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3.2445611241240102</v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3.20265382366971</v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3.2093387084524099</v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3.2088179289582102</v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3.2156319696908802</v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3.2150729582060502</v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3.1446751487418498</v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3.5567756620722801</v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2.89958548936348</v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3.05056383384398</v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3.4692506418257998</v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3.0221934539395501</v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2.6572897129523199</v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3.2444868390925898</v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OpenSimula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24.093000239794002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24.100604110469199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24.3513418929492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24.254626619627398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24.287214062422901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26.4908697435371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25.435012031244099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24.0707374864703</v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24.0607982081583</v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24.0606007835346</v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24.058805342141898</v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24.062707832196299</v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20.191797207967699</v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25.014284549325399</v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25.085325834669199</v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13.532604540454701</v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16.889022070842898</v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26.7927803736677</v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20.184244672429202</v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13.500779798734101</v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26.789591187889702</v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OpenSimula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9.1485968247151904E-3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1.1274023058129299E-2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1.00564010438843E-2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9.8214608364254295E-3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9.8714180913637897E-3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9.7652559844366993E-3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8.3988773070263895E-3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9.9976962648723501E-3</v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9.4529587837754794E-3</v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9.3178402334153695E-3</v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9.3641508496044995E-3</v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9.23506477529807E-3</v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9.6427907936643097E-3</v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1.11760323507779E-2</v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1.1220788569015899E-2</v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6.61824462430526E-3</v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7.8722078147350008E-3</v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1.2673990442342201E-2</v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5.3124778956772697E-3</v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3.1270432940108499E-3</v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5.6439435181404301E-3</v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OpenSimula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47.7211598524989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58.358345707206603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51.172700524981799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50.375340398269799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50.4684664280257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43.721497707024497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40.3407137100832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51.960352272506803</v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49.309592739958198</v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48.642082105241698</v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48.8766824991988</v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48.2241907877426</v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65.277228595594906</v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56.368415852774</v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56.351717236165001</v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69.075090643703902</v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66.457035195176204</v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57.581117457252098</v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41.163095954922902</v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34.8959090099642</v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34.825110696653503</v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OpenSimula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19.914452054794499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>
        <f>IF(ISBLANK(YourData!N62),"",YourData!N62)</f>
        <v>1.16046665798462E-2</v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OpenSimula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1906.4846110578601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1991.1525973237201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1905.4810327186001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1902.5385741446901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1773.6253787238099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2100.8784611441702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3083.4378841374401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3303.0850334480801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4517.7524114418902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4624.6995595579901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5276.3607687657704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5044.9512866422501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6348.5629753436297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6462.9182014545804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7945.7359491399002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8159.1722450033503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5359.4736518051504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5409.3861806267396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4769.5639583775501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4803.3095783845201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3903.9937653554798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3807.7609464174102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3707.6609628261299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3751.9014334846802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OpenSimula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>
        <f>IF(ISBLANK(YourData!C89),"",YourData!C89)</f>
        <v>238.773411454811</v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>
        <f>IF(ISBLANK(YourData!C90),"",YourData!C90)</f>
        <v>246.716600459262</v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>
        <f>IF(ISBLANK(YourData!C91),"",YourData!C91)</f>
        <v>238.66559676516101</v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>
        <f>IF(ISBLANK(YourData!C92),"",YourData!C92)</f>
        <v>238.349582419077</v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>
        <f>IF(ISBLANK(YourData!C93),"",YourData!C93)</f>
        <v>225.63322275406301</v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>
        <f>IF(ISBLANK(YourData!C94),"",YourData!C94)</f>
        <v>255.759679054949</v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>
        <f>IF(ISBLANK(YourData!C95),"",YourData!C95)</f>
        <v>337.05271973836801</v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>
        <f>IF(ISBLANK(YourData!C96),"",YourData!C96)</f>
        <v>350.52010728146001</v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>
        <f>IF(ISBLANK(YourData!C97),"",YourData!C97)</f>
        <v>463.72611328990598</v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>
        <f>IF(ISBLANK(YourData!C98),"",YourData!C98)</f>
        <v>472.84469155205801</v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>
        <f>IF(ISBLANK(YourData!C99),"",YourData!C99)</f>
        <v>517.07343026985495</v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>
        <f>IF(ISBLANK(YourData!C100),"",YourData!C100)</f>
        <v>500.41098721947998</v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>
        <f>IF(ISBLANK(YourData!C101),"",YourData!C101)</f>
        <v>631.50701088175197</v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>
        <f>IF(ISBLANK(YourData!C102),"",YourData!C102)</f>
        <v>637.07595568320301</v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>
        <f>IF(ISBLANK(YourData!C103),"",YourData!C103)</f>
        <v>777.68579720144396</v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>
        <f>IF(ISBLANK(YourData!C104),"",YourData!C104)</f>
        <v>794.57736380174697</v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>
        <f>IF(ISBLANK(YourData!C105),"",YourData!C105)</f>
        <v>520.956712407807</v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>
        <f>IF(ISBLANK(YourData!C106),"",YourData!C106)</f>
        <v>527.946217692755</v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>
        <f>IF(ISBLANK(YourData!C107),"",YourData!C107)</f>
        <v>488.00426986260101</v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>
        <f>IF(ISBLANK(YourData!C108),"",YourData!C108)</f>
        <v>496.39389677067697</v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>
        <f>IF(ISBLANK(YourData!C109),"",YourData!C109)</f>
        <v>403.53175196710401</v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>
        <f>IF(ISBLANK(YourData!C110),"",YourData!C110)</f>
        <v>396.89654614702499</v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>
        <f>IF(ISBLANK(YourData!C111),"",YourData!C111)</f>
        <v>390.18212833317602</v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>
        <f>IF(ISBLANK(YourData!C112),"",YourData!C112)</f>
        <v>394.15645186016297</v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OpenSimula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7573.8861084154496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7842.9975864166699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7568.9115021096504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7554.3209526932997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7085.3289315214497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8044.2354319578799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10688.2719244609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10847.467203173799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14827.384966764201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15279.6873526696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16944.6896829369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16234.0940227464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20754.780083018501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20884.879023109901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26473.6324896648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27461.143520688802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16985.898678874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17496.198489582301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16188.0244588973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16888.690307682798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13375.546344972199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13169.502767508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12982.0034298091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13174.4694465185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OpenSimula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5854.41316924889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6023.0537187216496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5854.3763023731299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5854.2900214142901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5650.5112574322602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6391.8220244086397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8267.8808043489007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9002.0565609657297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11911.7846489779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11911.254676959699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12638.253704503901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12474.2717852654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17332.968330699499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17532.141230415898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22387.172814252801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22385.524054863199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12836.5862824326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12635.095302383501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11708.2000202126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11342.1203069291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8997.3958387227594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8831.6255873059908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8632.4745197730699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8632.3860885632894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OpenSimula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1719.4729391665501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1819.9438676950101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1714.5351997365101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1700.03093127901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1434.8176740891799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1652.41340754924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2420.39112011209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1845.4106422080699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2915.6003177863399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3368.4326757099002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4306.4359784329899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3759.8222374810698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3421.8117523190299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3352.7377926940799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4086.4596754120298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5075.61946582561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4149.3123964414099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4861.1031871988298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4479.82443868466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5546.5700007536998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4378.1505062494798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4337.8771802020501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4349.5289100360596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4542.08335795529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OpenSimula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9.0696818906097695E-3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9.17487481671647E-3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9.0606004948700497E-3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9.0294963142096094E-3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8.6443332337170706E-3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8.8405721456739205E-3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9.6593471660791803E-3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9.1082999141880207E-3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9.7690288954817208E-3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1.0151328742062701E-2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1.08533664899161E-2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1.0559060580917899E-2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9.5077433391054893E-3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9.4281480424314706E-3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9.2527843279471694E-3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9.5990884839350608E-3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1.07383253949125E-2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1.12113533687459E-2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1.0965729157274499E-2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1.15118454674794E-2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1.14882811476657E-2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1.14703922255325E-2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1.1492810332134401E-2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1.16265608474056E-2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OpenSimula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3.5305245471332101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3.50467203095987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3.5300344659413398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3.5285920609782502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3.5439782158665598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3.4134368339121299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3.12477745512586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2.9689763357974099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2.9765028380931402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2.99746046330884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2.92480920655965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2.9275082890916599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2.9734343816002502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2.94153467747772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3.0347761760765501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3.06699927075061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2.8885468625300801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2.9468113482301299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3.0789946523082601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3.1867236321534498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3.1051577735715998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3.1321226023277999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3.1680089112773699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3.17758936581339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OpenSimula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17.8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18.3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17.8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17.2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19.399999999999999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25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27.2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28.9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31.1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30.6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31.1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31.7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32.200000000000003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31.7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31.1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28.3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27.2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26.7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26.1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OpenSimula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23.920511728529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23.995448854563701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23.920511479857598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23.92050839749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23.831267296575302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24.160337729482698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25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25.3299416428531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25.5846661569208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25.584631810889899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25.9145283345979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25.839376623155101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25.9156171867753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26.0055213976717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26.0840469787675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26.082708922669401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26.004532150543199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25.914427930591099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25.4947007549126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25.329723704907899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25.3299831211155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25.2549850421454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25.164988802649699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25.1649899236231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OpenSimula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17.096138653281599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17.2417310460885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17.088648949741799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17.066563564175201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16.642626633247001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17.000633601255299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18.1201581116885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17.600549325081001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18.2510495779423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18.601096509417399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19.4076719549501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19.012408263191599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18.104099154679599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18.128939054251099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18.113457241384801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18.570480802153501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19.355908863323201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19.740692204346502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19.319324163021101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19.881396008595502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19.866511186179199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19.823888552891301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19.816753346888799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19.950480608452299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OpenSimula</v>
      </c>
      <c r="I789" s="10"/>
      <c r="J789" s="10"/>
    </row>
    <row r="790" spans="1:10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>
        <f>IF(ISBLANK(YourData!L89),"",YourData!L89)</f>
        <v>1.1071298342557399E-2</v>
      </c>
      <c r="I790" s="747"/>
      <c r="J790" s="747"/>
    </row>
    <row r="791" spans="1:10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>
        <f>IF(ISBLANK(YourData!L90),"",YourData!L90)</f>
        <v>1.1431451455345101E-2</v>
      </c>
      <c r="I791" s="747"/>
      <c r="J791" s="747"/>
    </row>
    <row r="792" spans="1:10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>
        <f>IF(ISBLANK(YourData!L91),"",YourData!L91)</f>
        <v>1.1060196685524E-2</v>
      </c>
      <c r="I792" s="747"/>
      <c r="J792" s="747"/>
    </row>
    <row r="793" spans="1:10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>
        <f>IF(ISBLANK(YourData!L92),"",YourData!L92)</f>
        <v>1.1060196685524E-2</v>
      </c>
      <c r="I793" s="747"/>
      <c r="J793" s="747"/>
    </row>
    <row r="794" spans="1:10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>
        <f>IF(ISBLANK(YourData!L93),"",YourData!L93)</f>
        <v>1.01446217181004E-2</v>
      </c>
      <c r="I794" s="747"/>
      <c r="J794" s="747"/>
    </row>
    <row r="795" spans="1:10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>
        <f>IF(ISBLANK(YourData!L94),"",YourData!L94)</f>
        <v>1.0948294003555599E-2</v>
      </c>
      <c r="I795" s="747"/>
      <c r="J795" s="747"/>
    </row>
    <row r="796" spans="1:10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>
        <f>IF(ISBLANK(YourData!L95),"",YourData!L95)</f>
        <v>1.3073396679694701E-2</v>
      </c>
      <c r="I796" s="747"/>
      <c r="J796" s="747"/>
    </row>
    <row r="797" spans="1:10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>
        <f>IF(ISBLANK(YourData!L96),"",YourData!L96)</f>
        <v>1.10183928172774E-2</v>
      </c>
      <c r="I797" s="747"/>
      <c r="J797" s="747"/>
    </row>
    <row r="798" spans="1:10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>
        <f>IF(ISBLANK(YourData!L97),"",YourData!L97)</f>
        <v>1.1922423470539E-2</v>
      </c>
      <c r="I798" s="747"/>
      <c r="J798" s="747"/>
    </row>
    <row r="799" spans="1:10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>
        <f>IF(ISBLANK(YourData!L98),"",YourData!L98)</f>
        <v>1.26955079999664E-2</v>
      </c>
      <c r="I799" s="747"/>
      <c r="J799" s="747"/>
    </row>
    <row r="800" spans="1:10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>
        <f>IF(ISBLANK(YourData!L99),"",YourData!L99)</f>
        <v>1.47341274751383E-2</v>
      </c>
      <c r="I800" s="747"/>
      <c r="J800" s="747"/>
    </row>
    <row r="801" spans="1:10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>
        <f>IF(ISBLANK(YourData!L100),"",YourData!L100)</f>
        <v>1.3186176175767301E-2</v>
      </c>
      <c r="I801" s="747"/>
      <c r="J801" s="747"/>
    </row>
    <row r="802" spans="1:10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>
        <f>IF(ISBLANK(YourData!L101),"",YourData!L101)</f>
        <v>1.12723182673676E-2</v>
      </c>
      <c r="I802" s="747"/>
      <c r="J802" s="747"/>
    </row>
    <row r="803" spans="1:10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>
        <f>IF(ISBLANK(YourData!L102),"",YourData!L102)</f>
        <v>1.1682196108430401E-2</v>
      </c>
      <c r="I803" s="747"/>
      <c r="J803" s="747"/>
    </row>
    <row r="804" spans="1:10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>
        <f>IF(ISBLANK(YourData!L103),"",YourData!L103)</f>
        <v>1.2330405874731099E-2</v>
      </c>
      <c r="I804" s="747"/>
      <c r="J804" s="747"/>
    </row>
    <row r="805" spans="1:10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>
        <f>IF(ISBLANK(YourData!L104),"",YourData!L104)</f>
        <v>1.4190283546148199E-2</v>
      </c>
      <c r="I805" s="747"/>
      <c r="J805" s="747"/>
    </row>
    <row r="806" spans="1:10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>
        <f>IF(ISBLANK(YourData!L105),"",YourData!L105)</f>
        <v>1.46864514332161E-2</v>
      </c>
      <c r="I806" s="747"/>
      <c r="J806" s="747"/>
    </row>
    <row r="807" spans="1:10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>
        <f>IF(ISBLANK(YourData!L106),"",YourData!L106)</f>
        <v>1.5637056135235299E-2</v>
      </c>
      <c r="I807" s="747"/>
      <c r="J807" s="747"/>
    </row>
    <row r="808" spans="1:10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>
        <f>IF(ISBLANK(YourData!L107),"",YourData!L107)</f>
        <v>1.4494377907057701E-2</v>
      </c>
      <c r="I808" s="747"/>
      <c r="J808" s="747"/>
    </row>
    <row r="809" spans="1:10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>
        <f>IF(ISBLANK(YourData!L108),"",YourData!L108)</f>
        <v>1.68087900754566E-2</v>
      </c>
      <c r="I809" s="747"/>
      <c r="J809" s="747"/>
    </row>
    <row r="810" spans="1:10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>
        <f>IF(ISBLANK(YourData!L109),"",YourData!L109)</f>
        <v>1.68087900754566E-2</v>
      </c>
      <c r="I810" s="747"/>
      <c r="J810" s="747"/>
    </row>
    <row r="811" spans="1:10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>
        <f>IF(ISBLANK(YourData!L110),"",YourData!L110)</f>
        <v>1.6745282641354501E-2</v>
      </c>
      <c r="I811" s="747"/>
      <c r="J811" s="747"/>
    </row>
    <row r="812" spans="1:10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>
        <f>IF(ISBLANK(YourData!L111),"",YourData!L111)</f>
        <v>1.6802543947690901E-2</v>
      </c>
      <c r="I812" s="747"/>
      <c r="J812" s="747"/>
    </row>
    <row r="813" spans="1:10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>
        <f>IF(ISBLANK(YourData!L112),"",YourData!L112)</f>
        <v>1.7239715954557401E-2</v>
      </c>
      <c r="I813" s="747"/>
      <c r="J813" s="747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OpenSimula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4008.9500118978699</v>
      </c>
      <c r="I830" s="747"/>
      <c r="J830" s="74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5229.2844173795702</v>
      </c>
      <c r="I831" s="747"/>
      <c r="J831" s="747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3111.5830400186501</v>
      </c>
      <c r="I839" s="747"/>
      <c r="J839" s="74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3945.2016689668599</v>
      </c>
      <c r="I840" s="747"/>
      <c r="J840" s="74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OpenSimula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>
        <f>IF(ISBLANK(YourData!C120),"",YourData!C120)</f>
        <v>3103.29592975688</v>
      </c>
      <c r="I850" s="747"/>
      <c r="J850" s="74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>
        <f>IF(ISBLANK(YourData!C121),"",YourData!C121)</f>
        <v>4238.2331775046296</v>
      </c>
      <c r="I851" s="747"/>
      <c r="J851" s="747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>
        <f>IF(ISBLANK(YourData!C129),"",YourData!C129)</f>
        <v>2388.36417178188</v>
      </c>
      <c r="I859" s="747"/>
      <c r="J859" s="74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>
        <f>IF(ISBLANK(YourData!C130),"",YourData!C130)</f>
        <v>3170.29041935949</v>
      </c>
      <c r="I860" s="747"/>
      <c r="J860" s="74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OpenSimula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>
        <f>IF(ISBLANK(YourData!D120),"",YourData!D120)</f>
        <v>387.780062795177</v>
      </c>
      <c r="I870" s="747"/>
      <c r="J870" s="74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>
        <f>IF(ISBLANK(YourData!D121),"",YourData!D121)</f>
        <v>424.345144145348</v>
      </c>
      <c r="I871" s="747"/>
      <c r="J871" s="747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>
        <f>IF(ISBLANK(YourData!D129),"",YourData!D129)</f>
        <v>309.66553750469501</v>
      </c>
      <c r="I879" s="747"/>
      <c r="J879" s="74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>
        <f>IF(ISBLANK(YourData!D130),"",YourData!D130)</f>
        <v>331.79901571586299</v>
      </c>
      <c r="I880" s="747"/>
      <c r="J880" s="74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OpenSimula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517.87401934581703</v>
      </c>
      <c r="I890" s="747"/>
      <c r="J890" s="74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566.70609572959404</v>
      </c>
      <c r="I891" s="747"/>
      <c r="J891" s="747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413.55333073207601</v>
      </c>
      <c r="I899" s="747"/>
      <c r="J899" s="74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443.11223389150803</v>
      </c>
      <c r="I900" s="747"/>
      <c r="J900" s="74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OpenSimula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13617.1167857704</v>
      </c>
      <c r="I910" s="747"/>
      <c r="J910" s="74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13690.8156002711</v>
      </c>
      <c r="I911" s="747"/>
      <c r="J911" s="747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9706.2151868076799</v>
      </c>
      <c r="I919" s="747"/>
      <c r="J919" s="74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9755.1391616230794</v>
      </c>
      <c r="I920" s="747"/>
      <c r="J920" s="74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OpenSimula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9807.1618994926102</v>
      </c>
      <c r="I930" s="747"/>
      <c r="J930" s="747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9876.8785223344694</v>
      </c>
      <c r="I931" s="747"/>
      <c r="J931" s="747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9706.2151868076799</v>
      </c>
      <c r="I939" s="747"/>
      <c r="J939" s="747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9755.1391616230794</v>
      </c>
      <c r="I940" s="747"/>
      <c r="J940" s="747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OpenSimula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3809.9548862778302</v>
      </c>
      <c r="I950" s="747"/>
      <c r="J950" s="747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3813.93707793672</v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0</v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0</v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OpenSimula</v>
      </c>
      <c r="I969" s="10"/>
      <c r="J969" s="10"/>
    </row>
    <row r="970" spans="1:13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>
        <f>IF(ISBLANK(YourData!I120),"",YourData!I120)</f>
        <v>1.08625771549433E-2</v>
      </c>
      <c r="I970" s="747"/>
      <c r="J970" s="747"/>
      <c r="K970" s="105"/>
      <c r="L970" s="105"/>
      <c r="M970" s="105"/>
    </row>
    <row r="971" spans="1:13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>
        <f>IF(ISBLANK(YourData!I121),"",YourData!I121)</f>
        <v>1.1296988706123201E-2</v>
      </c>
      <c r="I971" s="747"/>
      <c r="J971" s="747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>
        <f>IF(ISBLANK(YourData!I129),"",YourData!I129)</f>
        <v>5.1756954684163596E-3</v>
      </c>
      <c r="I979" s="747"/>
      <c r="J979" s="747"/>
      <c r="K979" s="105"/>
      <c r="L979" s="105"/>
      <c r="M979" s="105"/>
    </row>
    <row r="980" spans="1:13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>
        <f>IF(ISBLANK(YourData!I130),"",YourData!I130)</f>
        <v>5.1756954684163596E-3</v>
      </c>
      <c r="I980" s="747"/>
      <c r="J980" s="747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OpenSimula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3.9005500925277699</v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2.9363186322683199</v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3.5975197579919298</v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2.7855197140084398</v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OpenSimula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16.883333333333301</v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29.516666666666602</v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16.883333333333301</v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29.516666666666602</v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OpenSimula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25.013457975589301</v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25.014599980026301</v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</v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25</v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OpenSimula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>
        <f>IF(ISBLANK(YourData!$Q62),"",YourData!$Q62)</f>
        <v>11742.016753022999</v>
      </c>
      <c r="U1050" s="107">
        <f>IF(ISBLANK(YourData!$R62),"",YourData!$R62)</f>
        <v>45858</v>
      </c>
      <c r="V1050" s="748">
        <f>IF(ISBLANK(YourData!$S62),"",YourData!$S62)</f>
        <v>15</v>
      </c>
      <c r="W1050" s="12"/>
      <c r="X1050" s="107"/>
      <c r="Y1050" s="748"/>
      <c r="Z1050" s="12"/>
      <c r="AA1050" s="107"/>
      <c r="AB1050" s="748"/>
    </row>
    <row r="1051" spans="1:28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>
        <f>IF(ISBLANK(YourData!$Q63),"",YourData!$Q63)</f>
        <v>12632.575736254799</v>
      </c>
      <c r="U1051" s="107">
        <f>IF(ISBLANK(YourData!$R63),"",YourData!$R63)</f>
        <v>45858</v>
      </c>
      <c r="V1051" s="748">
        <f>IF(ISBLANK(YourData!$S63),"",YourData!$S63)</f>
        <v>15</v>
      </c>
      <c r="W1051" s="12"/>
      <c r="X1051" s="107"/>
      <c r="Y1051" s="748"/>
      <c r="Z1051" s="12"/>
      <c r="AA1051" s="107"/>
      <c r="AB1051" s="748"/>
    </row>
    <row r="1052" spans="1:28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>
        <f>IF(ISBLANK(YourData!$Q64),"",YourData!$Q64)</f>
        <v>13095.466410766499</v>
      </c>
      <c r="U1052" s="107">
        <f>IF(ISBLANK(YourData!$R64),"",YourData!$R64)</f>
        <v>45858</v>
      </c>
      <c r="V1052" s="748">
        <f>IF(ISBLANK(YourData!$S64),"",YourData!$S64)</f>
        <v>15</v>
      </c>
      <c r="W1052" s="12"/>
      <c r="X1052" s="107"/>
      <c r="Y1052" s="748"/>
      <c r="Z1052" s="12"/>
      <c r="AA1052" s="107"/>
      <c r="AB1052" s="748"/>
    </row>
    <row r="1053" spans="1:28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>
        <f>IF(ISBLANK(YourData!$Q65),"",YourData!$Q65)</f>
        <v>13428.331444724799</v>
      </c>
      <c r="U1053" s="107">
        <f>IF(ISBLANK(YourData!$R65),"",YourData!$R65)</f>
        <v>45858</v>
      </c>
      <c r="V1053" s="748">
        <f>IF(ISBLANK(YourData!$S65),"",YourData!$S65)</f>
        <v>15</v>
      </c>
      <c r="W1053" s="12"/>
      <c r="X1053" s="107"/>
      <c r="Y1053" s="748"/>
      <c r="Z1053" s="12"/>
      <c r="AA1053" s="107"/>
      <c r="AB1053" s="748"/>
    </row>
    <row r="1054" spans="1:28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>
        <f>IF(ISBLANK(YourData!$Q66),"",YourData!$Q66)</f>
        <v>13249.982798247</v>
      </c>
      <c r="U1054" s="107">
        <f>IF(ISBLANK(YourData!$R66),"",YourData!$R66)</f>
        <v>45858</v>
      </c>
      <c r="V1054" s="748">
        <f>IF(ISBLANK(YourData!$S66),"",YourData!$S66)</f>
        <v>15</v>
      </c>
      <c r="W1054" s="12"/>
      <c r="X1054" s="107"/>
      <c r="Y1054" s="748"/>
      <c r="Z1054" s="12"/>
      <c r="AA1054" s="107"/>
      <c r="AB1054" s="748"/>
    </row>
    <row r="1055" spans="1:28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>
        <f>IF(ISBLANK(YourData!$Q67),"",YourData!$Q67)</f>
        <v>11742.018369302299</v>
      </c>
      <c r="U1055" s="107">
        <f>IF(ISBLANK(YourData!$R67),"",YourData!$R67)</f>
        <v>45858</v>
      </c>
      <c r="V1055" s="748">
        <f>IF(ISBLANK(YourData!$S67),"",YourData!$S67)</f>
        <v>15</v>
      </c>
      <c r="W1055" s="12"/>
      <c r="X1055" s="107"/>
      <c r="Y1055" s="748"/>
      <c r="Z1055" s="12"/>
      <c r="AA1055" s="107"/>
      <c r="AB1055" s="748"/>
    </row>
    <row r="1056" spans="1:28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>
        <f>IF(ISBLANK(YourData!$Q68),"",YourData!$Q68)</f>
        <v>12891.641997089</v>
      </c>
      <c r="U1056" s="107">
        <f>IF(ISBLANK(YourData!$R68),"",YourData!$R68)</f>
        <v>45858</v>
      </c>
      <c r="V1056" s="748">
        <f>IF(ISBLANK(YourData!$S68),"",YourData!$S68)</f>
        <v>15</v>
      </c>
      <c r="W1056" s="12"/>
      <c r="X1056" s="107"/>
      <c r="Y1056" s="748"/>
      <c r="Z1056" s="12"/>
      <c r="AA1056" s="107"/>
      <c r="AB1056" s="748"/>
    </row>
    <row r="1057" spans="1:28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>
        <f>IF(ISBLANK(YourData!$Q69),"",YourData!$Q69)</f>
        <v>12109.718467660299</v>
      </c>
      <c r="U1057" s="107">
        <f>IF(ISBLANK(YourData!$R69),"",YourData!$R69)</f>
        <v>45917</v>
      </c>
      <c r="V1057" s="748">
        <f>IF(ISBLANK(YourData!$S69),"",YourData!$S69)</f>
        <v>15</v>
      </c>
      <c r="W1057" s="12"/>
      <c r="X1057" s="107"/>
      <c r="Y1057" s="748"/>
      <c r="Z1057" s="12"/>
      <c r="AA1057" s="107"/>
      <c r="AB1057" s="748"/>
    </row>
    <row r="1058" spans="1:28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>
        <f>IF(ISBLANK(YourData!$Q70),"",YourData!$Q70)</f>
        <v>11742.258085972</v>
      </c>
      <c r="U1058" s="107">
        <f>IF(ISBLANK(YourData!$R70),"",YourData!$R70)</f>
        <v>45858</v>
      </c>
      <c r="V1058" s="748">
        <f>IF(ISBLANK(YourData!$S70),"",YourData!$S70)</f>
        <v>15</v>
      </c>
      <c r="W1058" s="12"/>
      <c r="X1058" s="107"/>
      <c r="Y1058" s="748"/>
      <c r="Z1058" s="12"/>
      <c r="AA1058" s="107"/>
      <c r="AB1058" s="748"/>
    </row>
    <row r="1059" spans="1:28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>
        <f>IF(ISBLANK(YourData!$Q71),"",YourData!$Q71)</f>
        <v>11745.081043239899</v>
      </c>
      <c r="U1059" s="107">
        <f>IF(ISBLANK(YourData!$R71),"",YourData!$R71)</f>
        <v>45858</v>
      </c>
      <c r="V1059" s="748">
        <f>IF(ISBLANK(YourData!$S71),"",YourData!$S71)</f>
        <v>15</v>
      </c>
      <c r="W1059" s="12"/>
      <c r="X1059" s="107"/>
      <c r="Y1059" s="748"/>
      <c r="Z1059" s="12"/>
      <c r="AA1059" s="107"/>
      <c r="AB1059" s="748"/>
    </row>
    <row r="1060" spans="1:28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>
        <f>IF(ISBLANK(YourData!$Q72),"",YourData!$Q72)</f>
        <v>11742.258085972</v>
      </c>
      <c r="U1060" s="107">
        <f>IF(ISBLANK(YourData!$R72),"",YourData!$R72)</f>
        <v>45858</v>
      </c>
      <c r="V1060" s="748">
        <f>IF(ISBLANK(YourData!$S72),"",YourData!$S72)</f>
        <v>15</v>
      </c>
      <c r="W1060" s="12"/>
      <c r="X1060" s="107"/>
      <c r="Y1060" s="748"/>
      <c r="Z1060" s="12"/>
      <c r="AA1060" s="107"/>
      <c r="AB1060" s="748"/>
    </row>
    <row r="1061" spans="1:28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>
        <f>IF(ISBLANK(YourData!$Q73),"",YourData!$Q73)</f>
        <v>11742.016753022999</v>
      </c>
      <c r="U1061" s="107">
        <f>IF(ISBLANK(YourData!$R73),"",YourData!$R73)</f>
        <v>45858</v>
      </c>
      <c r="V1061" s="748">
        <f>IF(ISBLANK(YourData!$S73),"",YourData!$S73)</f>
        <v>15</v>
      </c>
      <c r="W1061" s="12"/>
      <c r="X1061" s="107"/>
      <c r="Y1061" s="748"/>
      <c r="Z1061" s="12"/>
      <c r="AA1061" s="107"/>
      <c r="AB1061" s="748"/>
    </row>
    <row r="1062" spans="1:28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>
        <f>IF(ISBLANK(YourData!$Q74),"",YourData!$Q74)</f>
        <v>10499.553312063599</v>
      </c>
      <c r="U1062" s="107">
        <f>IF(ISBLANK(YourData!$R74),"",YourData!$R74)</f>
        <v>45858</v>
      </c>
      <c r="V1062" s="748">
        <f>IF(ISBLANK(YourData!$S74),"",YourData!$S74)</f>
        <v>15</v>
      </c>
      <c r="W1062" s="12"/>
      <c r="X1062" s="107"/>
      <c r="Y1062" s="748"/>
      <c r="Z1062" s="12"/>
      <c r="AA1062" s="107"/>
      <c r="AB1062" s="748"/>
    </row>
    <row r="1063" spans="1:28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>
        <f>IF(ISBLANK(YourData!$Q75),"",YourData!$Q75)</f>
        <v>11526.2740662451</v>
      </c>
      <c r="U1063" s="107">
        <f>IF(ISBLANK(YourData!$R75),"",YourData!$R75)</f>
        <v>45858</v>
      </c>
      <c r="V1063" s="748">
        <f>IF(ISBLANK(YourData!$S75),"",YourData!$S75)</f>
        <v>15</v>
      </c>
      <c r="W1063" s="12"/>
      <c r="X1063" s="107"/>
      <c r="Y1063" s="748"/>
      <c r="Z1063" s="12"/>
      <c r="AA1063" s="107"/>
      <c r="AB1063" s="748"/>
    </row>
    <row r="1064" spans="1:28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>
        <f>IF(ISBLANK(YourData!$Q76),"",YourData!$Q76)</f>
        <v>11179.506574802999</v>
      </c>
      <c r="U1064" s="107">
        <f>IF(ISBLANK(YourData!$R76),"",YourData!$R76)</f>
        <v>45858</v>
      </c>
      <c r="V1064" s="748">
        <f>IF(ISBLANK(YourData!$S76),"",YourData!$S76)</f>
        <v>15</v>
      </c>
      <c r="W1064" s="12"/>
      <c r="X1064" s="107"/>
      <c r="Y1064" s="748"/>
      <c r="Z1064" s="12"/>
      <c r="AA1064" s="107"/>
      <c r="AB1064" s="748"/>
    </row>
    <row r="1065" spans="1:28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>
        <f>IF(ISBLANK(YourData!$Q77),"",YourData!$Q77)</f>
        <v>11040.6876657542</v>
      </c>
      <c r="U1065" s="107">
        <f>IF(ISBLANK(YourData!$R77),"",YourData!$R77)</f>
        <v>45858</v>
      </c>
      <c r="V1065" s="748">
        <f>IF(ISBLANK(YourData!$S77),"",YourData!$S77)</f>
        <v>15</v>
      </c>
      <c r="W1065" s="12"/>
      <c r="X1065" s="107"/>
      <c r="Y1065" s="748"/>
      <c r="Z1065" s="12"/>
      <c r="AA1065" s="107"/>
      <c r="AB1065" s="748"/>
    </row>
    <row r="1066" spans="1:28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>
        <f>IF(ISBLANK(YourData!$Q78),"",YourData!$Q78)</f>
        <v>9724.4052748253107</v>
      </c>
      <c r="U1066" s="107">
        <f>IF(ISBLANK(YourData!$R78),"",YourData!$R78)</f>
        <v>45858</v>
      </c>
      <c r="V1066" s="748">
        <f>IF(ISBLANK(YourData!$S78),"",YourData!$S78)</f>
        <v>15</v>
      </c>
      <c r="W1066" s="12"/>
      <c r="X1066" s="107"/>
      <c r="Y1066" s="748"/>
      <c r="Z1066" s="12"/>
      <c r="AA1066" s="107"/>
      <c r="AB1066" s="748"/>
    </row>
    <row r="1067" spans="1:28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>
        <f>IF(ISBLANK(YourData!$Q79),"",YourData!$Q79)</f>
        <v>7991.36328364979</v>
      </c>
      <c r="U1067" s="107">
        <f>IF(ISBLANK(YourData!$R79),"",YourData!$R79)</f>
        <v>45858</v>
      </c>
      <c r="V1067" s="748">
        <f>IF(ISBLANK(YourData!$S79),"",YourData!$S79)</f>
        <v>15</v>
      </c>
      <c r="W1067" s="12"/>
      <c r="X1067" s="107"/>
      <c r="Y1067" s="748"/>
      <c r="Z1067" s="12"/>
      <c r="AA1067" s="107"/>
      <c r="AB1067" s="748"/>
    </row>
    <row r="1068" spans="1:28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>
        <f>IF(ISBLANK(YourData!$Q80),"",YourData!$Q80)</f>
        <v>9149.7233896904909</v>
      </c>
      <c r="U1068" s="107">
        <f>IF(ISBLANK(YourData!$R80),"",YourData!$R80)</f>
        <v>45858</v>
      </c>
      <c r="V1068" s="748">
        <f>IF(ISBLANK(YourData!$S80),"",YourData!$S80)</f>
        <v>15</v>
      </c>
      <c r="W1068" s="12"/>
      <c r="X1068" s="107"/>
      <c r="Y1068" s="748"/>
      <c r="Z1068" s="12"/>
      <c r="AA1068" s="107"/>
      <c r="AB1068" s="748"/>
    </row>
    <row r="1069" spans="1:28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>
        <f>IF(ISBLANK(YourData!$Q81),"",YourData!$Q81)</f>
        <v>7423.0682386142198</v>
      </c>
      <c r="U1069" s="107">
        <f>IF(ISBLANK(YourData!$R81),"",YourData!$R81)</f>
        <v>45858</v>
      </c>
      <c r="V1069" s="748">
        <f>IF(ISBLANK(YourData!$S81),"",YourData!$S81)</f>
        <v>15</v>
      </c>
      <c r="W1069" s="12"/>
      <c r="X1069" s="107"/>
      <c r="Y1069" s="748"/>
      <c r="Z1069" s="12"/>
      <c r="AA1069" s="107"/>
      <c r="AB1069" s="748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OpenSimula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>
        <f>IF(ISBLANK(YourData!$T62),"",YourData!$T62)</f>
        <v>23301.044565955199</v>
      </c>
      <c r="U1080" s="755">
        <f>IF(ISBLANK(YourData!$U62),"",YourData!$U62)</f>
        <v>45858</v>
      </c>
      <c r="V1080" s="748">
        <f>IF(ISBLANK(YourData!$V62),"",YourData!$V62)</f>
        <v>15</v>
      </c>
      <c r="W1080" s="12"/>
      <c r="X1080" s="107"/>
      <c r="Y1080" s="748"/>
      <c r="Z1080" s="12"/>
      <c r="AA1080" s="107"/>
      <c r="AB1080" s="748"/>
    </row>
    <row r="1081" spans="1:28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>
        <f>IF(ISBLANK(YourData!$T63),"",YourData!$T63)</f>
        <v>23095.162956822001</v>
      </c>
      <c r="U1081" s="755">
        <f>IF(ISBLANK(YourData!$U63),"",YourData!$U63)</f>
        <v>45849</v>
      </c>
      <c r="V1081" s="748">
        <f>IF(ISBLANK(YourData!$V63),"",YourData!$V63)</f>
        <v>15</v>
      </c>
      <c r="W1081" s="12"/>
      <c r="X1081" s="107"/>
      <c r="Y1081" s="748"/>
      <c r="Z1081" s="12"/>
      <c r="AA1081" s="107"/>
      <c r="AB1081" s="748"/>
    </row>
    <row r="1082" spans="1:28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>
        <f>IF(ISBLANK(YourData!$T64),"",YourData!$T64)</f>
        <v>31425.1533502825</v>
      </c>
      <c r="U1082" s="755" t="str">
        <f>IF(ISBLANK(YourData!$U64),"",YourData!$U64)</f>
        <v>24-Apr</v>
      </c>
      <c r="V1082" s="748">
        <f>IF(ISBLANK(YourData!$V64),"",YourData!$V64)</f>
        <v>16</v>
      </c>
      <c r="W1082" s="12"/>
      <c r="X1082" s="107"/>
      <c r="Y1082" s="748"/>
      <c r="Z1082" s="12"/>
      <c r="AA1082" s="107"/>
      <c r="AB1082" s="748"/>
    </row>
    <row r="1083" spans="1:28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>
        <f>IF(ISBLANK(YourData!$T65),"",YourData!$T65)</f>
        <v>33295.979980518598</v>
      </c>
      <c r="U1083" s="755" t="str">
        <f>IF(ISBLANK(YourData!$U65),"",YourData!$U65)</f>
        <v>24-Apr</v>
      </c>
      <c r="V1083" s="748">
        <f>IF(ISBLANK(YourData!$V65),"",YourData!$V65)</f>
        <v>16</v>
      </c>
      <c r="W1083" s="12"/>
      <c r="X1083" s="107"/>
      <c r="Y1083" s="748"/>
      <c r="Z1083" s="12"/>
      <c r="AA1083" s="107"/>
      <c r="AB1083" s="748"/>
    </row>
    <row r="1084" spans="1:28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>
        <f>IF(ISBLANK(YourData!$T66),"",YourData!$T66)</f>
        <v>33591.163783916803</v>
      </c>
      <c r="U1084" s="755" t="str">
        <f>IF(ISBLANK(YourData!$U66),"",YourData!$U66)</f>
        <v>24-Apr</v>
      </c>
      <c r="V1084" s="748">
        <f>IF(ISBLANK(YourData!$V66),"",YourData!$V66)</f>
        <v>16</v>
      </c>
      <c r="W1084" s="12"/>
      <c r="X1084" s="107"/>
      <c r="Y1084" s="748"/>
      <c r="Z1084" s="12"/>
      <c r="AA1084" s="107"/>
      <c r="AB1084" s="748"/>
    </row>
    <row r="1085" spans="1:28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>
        <f>IF(ISBLANK(YourData!$T67),"",YourData!$T67)</f>
        <v>23301.044846735898</v>
      </c>
      <c r="U1085" s="755">
        <f>IF(ISBLANK(YourData!$U67),"",YourData!$U67)</f>
        <v>45858</v>
      </c>
      <c r="V1085" s="748">
        <f>IF(ISBLANK(YourData!$V67),"",YourData!$V67)</f>
        <v>15</v>
      </c>
      <c r="W1085" s="12"/>
      <c r="X1085" s="107"/>
      <c r="Y1085" s="748"/>
      <c r="Z1085" s="12"/>
      <c r="AA1085" s="107"/>
      <c r="AB1085" s="748"/>
    </row>
    <row r="1086" spans="1:28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>
        <f>IF(ISBLANK(YourData!$T68),"",YourData!$T68)</f>
        <v>32085.773587450301</v>
      </c>
      <c r="U1086" s="755" t="str">
        <f>IF(ISBLANK(YourData!$U68),"",YourData!$U68)</f>
        <v>24-Apr</v>
      </c>
      <c r="V1086" s="748">
        <f>IF(ISBLANK(YourData!$V68),"",YourData!$V68)</f>
        <v>16</v>
      </c>
      <c r="W1086" s="12"/>
      <c r="X1086" s="107"/>
      <c r="Y1086" s="748"/>
      <c r="Z1086" s="12"/>
      <c r="AA1086" s="107"/>
      <c r="AB1086" s="748"/>
    </row>
    <row r="1087" spans="1:28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>
        <f>IF(ISBLANK(YourData!$T69),"",YourData!$T69)</f>
        <v>23302.081466574</v>
      </c>
      <c r="U1087" s="755">
        <f>IF(ISBLANK(YourData!$U69),"",YourData!$U69)</f>
        <v>45858</v>
      </c>
      <c r="V1087" s="748">
        <f>IF(ISBLANK(YourData!$V69),"",YourData!$V69)</f>
        <v>15</v>
      </c>
      <c r="W1087" s="12"/>
      <c r="X1087" s="107"/>
      <c r="Y1087" s="748"/>
      <c r="Z1087" s="12"/>
      <c r="AA1087" s="107"/>
      <c r="AB1087" s="748"/>
    </row>
    <row r="1088" spans="1:28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>
        <f>IF(ISBLANK(YourData!$T70),"",YourData!$T70)</f>
        <v>23301.521659296999</v>
      </c>
      <c r="U1088" s="755">
        <f>IF(ISBLANK(YourData!$U70),"",YourData!$U70)</f>
        <v>45858</v>
      </c>
      <c r="V1088" s="748">
        <f>IF(ISBLANK(YourData!$V70),"",YourData!$V70)</f>
        <v>15</v>
      </c>
      <c r="W1088" s="12"/>
      <c r="X1088" s="107"/>
      <c r="Y1088" s="748"/>
      <c r="Z1088" s="12"/>
      <c r="AA1088" s="107"/>
      <c r="AB1088" s="748"/>
    </row>
    <row r="1089" spans="1:28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>
        <f>IF(ISBLANK(YourData!$T71),"",YourData!$T71)</f>
        <v>23302.081466469401</v>
      </c>
      <c r="U1089" s="755">
        <f>IF(ISBLANK(YourData!$U71),"",YourData!$U71)</f>
        <v>45858</v>
      </c>
      <c r="V1089" s="748">
        <f>IF(ISBLANK(YourData!$V71),"",YourData!$V71)</f>
        <v>15</v>
      </c>
      <c r="W1089" s="12"/>
      <c r="X1089" s="107"/>
      <c r="Y1089" s="748"/>
      <c r="Z1089" s="12"/>
      <c r="AA1089" s="107"/>
      <c r="AB1089" s="748"/>
    </row>
    <row r="1090" spans="1:28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>
        <f>IF(ISBLANK(YourData!$T72),"",YourData!$T72)</f>
        <v>23301.521659296999</v>
      </c>
      <c r="U1090" s="755">
        <f>IF(ISBLANK(YourData!$U72),"",YourData!$U72)</f>
        <v>45858</v>
      </c>
      <c r="V1090" s="748">
        <f>IF(ISBLANK(YourData!$V72),"",YourData!$V72)</f>
        <v>15</v>
      </c>
      <c r="W1090" s="12"/>
      <c r="X1090" s="107"/>
      <c r="Y1090" s="748"/>
      <c r="Z1090" s="12"/>
      <c r="AA1090" s="107"/>
      <c r="AB1090" s="748"/>
    </row>
    <row r="1091" spans="1:28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>
        <f>IF(ISBLANK(YourData!$T73),"",YourData!$T73)</f>
        <v>23301.044565955199</v>
      </c>
      <c r="U1091" s="755">
        <f>IF(ISBLANK(YourData!$U73),"",YourData!$U73)</f>
        <v>45858</v>
      </c>
      <c r="V1091" s="748">
        <f>IF(ISBLANK(YourData!$V73),"",YourData!$V73)</f>
        <v>15</v>
      </c>
      <c r="W1091" s="12"/>
      <c r="X1091" s="107"/>
      <c r="Y1091" s="748"/>
      <c r="Z1091" s="12"/>
      <c r="AA1091" s="107"/>
      <c r="AB1091" s="748"/>
    </row>
    <row r="1092" spans="1:28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>
        <f>IF(ISBLANK(YourData!$T74),"",YourData!$T74)</f>
        <v>19816.855055501299</v>
      </c>
      <c r="U1092" s="755">
        <f>IF(ISBLANK(YourData!$U74),"",YourData!$U74)</f>
        <v>45858</v>
      </c>
      <c r="V1092" s="748">
        <f>IF(ISBLANK(YourData!$V74),"",YourData!$V74)</f>
        <v>15</v>
      </c>
      <c r="W1092" s="12"/>
      <c r="X1092" s="107"/>
      <c r="Y1092" s="748"/>
      <c r="Z1092" s="12"/>
      <c r="AA1092" s="107"/>
      <c r="AB1092" s="748"/>
    </row>
    <row r="1093" spans="1:28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>
        <f>IF(ISBLANK(YourData!$T75),"",YourData!$T75)</f>
        <v>22291.705442646598</v>
      </c>
      <c r="U1093" s="755">
        <f>IF(ISBLANK(YourData!$U75),"",YourData!$U75)</f>
        <v>45858</v>
      </c>
      <c r="V1093" s="748">
        <f>IF(ISBLANK(YourData!$V75),"",YourData!$V75)</f>
        <v>15</v>
      </c>
      <c r="W1093" s="12"/>
      <c r="X1093" s="107"/>
      <c r="Y1093" s="748"/>
      <c r="Z1093" s="12"/>
      <c r="AA1093" s="107"/>
      <c r="AB1093" s="748"/>
    </row>
    <row r="1094" spans="1:28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>
        <f>IF(ISBLANK(YourData!$T76),"",YourData!$T76)</f>
        <v>20264.624258754699</v>
      </c>
      <c r="U1094" s="755">
        <f>IF(ISBLANK(YourData!$U76),"",YourData!$U76)</f>
        <v>45837</v>
      </c>
      <c r="V1094" s="748">
        <f>IF(ISBLANK(YourData!$V76),"",YourData!$V76)</f>
        <v>16</v>
      </c>
      <c r="W1094" s="12"/>
      <c r="X1094" s="107"/>
      <c r="Y1094" s="748"/>
      <c r="Z1094" s="12"/>
      <c r="AA1094" s="107"/>
      <c r="AB1094" s="748"/>
    </row>
    <row r="1095" spans="1:28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>
        <f>IF(ISBLANK(YourData!$T77),"",YourData!$T77)</f>
        <v>19969.615712861101</v>
      </c>
      <c r="U1095" s="755">
        <f>IF(ISBLANK(YourData!$U77),"",YourData!$U77)</f>
        <v>45858</v>
      </c>
      <c r="V1095" s="748">
        <f>IF(ISBLANK(YourData!$V77),"",YourData!$V77)</f>
        <v>15</v>
      </c>
      <c r="W1095" s="12"/>
      <c r="X1095" s="107"/>
      <c r="Y1095" s="748"/>
      <c r="Z1095" s="12"/>
      <c r="AA1095" s="107"/>
      <c r="AB1095" s="748"/>
    </row>
    <row r="1096" spans="1:28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>
        <f>IF(ISBLANK(YourData!$T78),"",YourData!$T78)</f>
        <v>19605.540572956401</v>
      </c>
      <c r="U1096" s="755">
        <f>IF(ISBLANK(YourData!$U78),"",YourData!$U78)</f>
        <v>45812</v>
      </c>
      <c r="V1096" s="748">
        <f>IF(ISBLANK(YourData!$V78),"",YourData!$V78)</f>
        <v>16</v>
      </c>
      <c r="W1096" s="12"/>
      <c r="X1096" s="107"/>
      <c r="Y1096" s="748"/>
      <c r="Z1096" s="12"/>
      <c r="AA1096" s="107"/>
      <c r="AB1096" s="748"/>
    </row>
    <row r="1097" spans="1:28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>
        <f>IF(ISBLANK(YourData!$T79),"",YourData!$T79)</f>
        <v>19544.479046042099</v>
      </c>
      <c r="U1097" s="755">
        <f>IF(ISBLANK(YourData!$U79),"",YourData!$U79)</f>
        <v>45858</v>
      </c>
      <c r="V1097" s="748">
        <f>IF(ISBLANK(YourData!$V79),"",YourData!$V79)</f>
        <v>15</v>
      </c>
      <c r="W1097" s="12"/>
      <c r="X1097" s="107"/>
      <c r="Y1097" s="748"/>
      <c r="Z1097" s="12"/>
      <c r="AA1097" s="107"/>
      <c r="AB1097" s="748"/>
    </row>
    <row r="1098" spans="1:28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>
        <f>IF(ISBLANK(YourData!$T80),"",YourData!$T80)</f>
        <v>19819.261179581099</v>
      </c>
      <c r="U1098" s="755">
        <f>IF(ISBLANK(YourData!$U80),"",YourData!$U80)</f>
        <v>45858</v>
      </c>
      <c r="V1098" s="748">
        <f>IF(ISBLANK(YourData!$V80),"",YourData!$V80)</f>
        <v>15</v>
      </c>
      <c r="W1098" s="12"/>
      <c r="X1098" s="107"/>
      <c r="Y1098" s="748"/>
      <c r="Z1098" s="12"/>
      <c r="AA1098" s="107"/>
      <c r="AB1098" s="748"/>
    </row>
    <row r="1099" spans="1:28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>
        <f>IF(ISBLANK(YourData!$T81),"",YourData!$T81)</f>
        <v>19400.093492260799</v>
      </c>
      <c r="U1099" s="755">
        <f>IF(ISBLANK(YourData!$U81),"",YourData!$U81)</f>
        <v>45858</v>
      </c>
      <c r="V1099" s="748">
        <f>IF(ISBLANK(YourData!$V81),"",YourData!$V81)</f>
        <v>15</v>
      </c>
      <c r="W1099" s="12"/>
      <c r="X1099" s="107"/>
      <c r="Y1099" s="748"/>
      <c r="Z1099" s="12"/>
      <c r="AA1099" s="107"/>
      <c r="AB1099" s="748"/>
    </row>
    <row r="1100" spans="1:28">
      <c r="A1100" s="754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OpenSimula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>
        <f>IF(ISBLANK(YourData!$W62),"",YourData!$W62)</f>
        <v>9717.1825628315892</v>
      </c>
      <c r="U1110" s="755">
        <f>IF(ISBLANK(YourData!$X62),"",YourData!$X62)</f>
        <v>45903</v>
      </c>
      <c r="V1110" s="748">
        <f>IF(ISBLANK(YourData!$Y62),"",YourData!$Y62)</f>
        <v>15</v>
      </c>
      <c r="W1110" s="12"/>
      <c r="X1110" s="107"/>
      <c r="Y1110" s="748"/>
      <c r="Z1110" s="12"/>
      <c r="AA1110" s="107"/>
      <c r="AB1110" s="748"/>
    </row>
    <row r="1111" spans="1:28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>
        <f>IF(ISBLANK(YourData!$W63),"",YourData!$W63)</f>
        <v>15539.1486693023</v>
      </c>
      <c r="U1111" s="755">
        <f>IF(ISBLANK(YourData!$X63),"",YourData!$X63)</f>
        <v>45903</v>
      </c>
      <c r="V1111" s="748">
        <f>IF(ISBLANK(YourData!$Y63),"",YourData!$Y63)</f>
        <v>15</v>
      </c>
      <c r="W1111" s="12"/>
      <c r="X1111" s="107"/>
      <c r="Y1111" s="748"/>
      <c r="Z1111" s="12"/>
      <c r="AA1111" s="107"/>
      <c r="AB1111" s="748"/>
    </row>
    <row r="1112" spans="1:28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>
        <f>IF(ISBLANK(YourData!$W64),"",YourData!$W64)</f>
        <v>21940.321636268</v>
      </c>
      <c r="U1112" s="755">
        <f>IF(ISBLANK(YourData!$X64),"",YourData!$X64)</f>
        <v>45932</v>
      </c>
      <c r="V1112" s="748">
        <f>IF(ISBLANK(YourData!$Y64),"",YourData!$Y64)</f>
        <v>9</v>
      </c>
      <c r="W1112" s="12"/>
      <c r="X1112" s="107"/>
      <c r="Y1112" s="748"/>
      <c r="Z1112" s="12"/>
      <c r="AA1112" s="107"/>
      <c r="AB1112" s="748"/>
    </row>
    <row r="1113" spans="1:28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>
        <f>IF(ISBLANK(YourData!$W65),"",YourData!$W65)</f>
        <v>27593.837738541599</v>
      </c>
      <c r="U1113" s="755">
        <f>IF(ISBLANK(YourData!$X65),"",YourData!$X65)</f>
        <v>45918</v>
      </c>
      <c r="V1113" s="748">
        <f>IF(ISBLANK(YourData!$Y65),"",YourData!$Y65)</f>
        <v>15</v>
      </c>
      <c r="W1113" s="12"/>
      <c r="X1113" s="107"/>
      <c r="Y1113" s="748"/>
      <c r="Z1113" s="12"/>
      <c r="AA1113" s="107"/>
      <c r="AB1113" s="748"/>
    </row>
    <row r="1114" spans="1:28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>
        <f>IF(ISBLANK(YourData!$W66),"",YourData!$W66)</f>
        <v>23604.703245503999</v>
      </c>
      <c r="U1114" s="755">
        <f>IF(ISBLANK(YourData!$X66),"",YourData!$X66)</f>
        <v>45932</v>
      </c>
      <c r="V1114" s="748">
        <f>IF(ISBLANK(YourData!$Y66),"",YourData!$Y66)</f>
        <v>9</v>
      </c>
      <c r="W1114" s="12"/>
      <c r="X1114" s="107"/>
      <c r="Y1114" s="748"/>
      <c r="Z1114" s="12"/>
      <c r="AA1114" s="107"/>
      <c r="AB1114" s="748"/>
    </row>
    <row r="1115" spans="1:28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>
        <f>IF(ISBLANK(YourData!$W67),"",YourData!$W67)</f>
        <v>10611.8700643677</v>
      </c>
      <c r="U1115" s="755">
        <f>IF(ISBLANK(YourData!$X67),"",YourData!$X67)</f>
        <v>45932</v>
      </c>
      <c r="V1115" s="748">
        <f>IF(ISBLANK(YourData!$Y67),"",YourData!$Y67)</f>
        <v>9</v>
      </c>
      <c r="W1115" s="12"/>
      <c r="X1115" s="107"/>
      <c r="Y1115" s="748"/>
      <c r="Z1115" s="12"/>
      <c r="AA1115" s="107"/>
      <c r="AB1115" s="748"/>
    </row>
    <row r="1116" spans="1:28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>
        <f>IF(ISBLANK(YourData!$W68),"",YourData!$W68)</f>
        <v>8794.2815320806494</v>
      </c>
      <c r="U1116" s="755">
        <f>IF(ISBLANK(YourData!$X68),"",YourData!$X68)</f>
        <v>45932</v>
      </c>
      <c r="V1116" s="748">
        <f>IF(ISBLANK(YourData!$Y68),"",YourData!$Y68)</f>
        <v>9</v>
      </c>
      <c r="W1116" s="12"/>
      <c r="X1116" s="107"/>
      <c r="Y1116" s="748"/>
      <c r="Z1116" s="12"/>
      <c r="AA1116" s="107"/>
      <c r="AB1116" s="748"/>
    </row>
    <row r="1117" spans="1:28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>
        <f>IF(ISBLANK(YourData!$W69),"",YourData!$W69)</f>
        <v>27593.837738541599</v>
      </c>
      <c r="U1117" s="755">
        <f>IF(ISBLANK(YourData!$X69),"",YourData!$X69)</f>
        <v>45918</v>
      </c>
      <c r="V1117" s="748">
        <f>IF(ISBLANK(YourData!$Y69),"",YourData!$Y69)</f>
        <v>15</v>
      </c>
      <c r="W1117" s="12"/>
      <c r="X1117" s="107"/>
      <c r="Y1117" s="748"/>
      <c r="Z1117" s="12"/>
      <c r="AA1117" s="107"/>
      <c r="AB1117" s="748"/>
    </row>
    <row r="1118" spans="1:28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>
        <f>IF(ISBLANK(YourData!$W70),"",YourData!$W70)</f>
        <v>9716.5832536913495</v>
      </c>
      <c r="U1118" s="755">
        <f>IF(ISBLANK(YourData!$X70),"",YourData!$X70)</f>
        <v>45903</v>
      </c>
      <c r="V1118" s="748">
        <f>IF(ISBLANK(YourData!$Y70),"",YourData!$Y70)</f>
        <v>15</v>
      </c>
      <c r="W1118" s="12"/>
      <c r="X1118" s="107"/>
      <c r="Y1118" s="748"/>
      <c r="Z1118" s="12"/>
      <c r="AA1118" s="107"/>
      <c r="AB1118" s="748"/>
    </row>
    <row r="1119" spans="1:28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>
        <f>IF(ISBLANK(YourData!$W71),"",YourData!$W71)</f>
        <v>9717.0454335454397</v>
      </c>
      <c r="U1119" s="755">
        <f>IF(ISBLANK(YourData!$X71),"",YourData!$X71)</f>
        <v>45903</v>
      </c>
      <c r="V1119" s="748">
        <f>IF(ISBLANK(YourData!$Y71),"",YourData!$Y71)</f>
        <v>15</v>
      </c>
      <c r="W1119" s="12"/>
      <c r="X1119" s="107"/>
      <c r="Y1119" s="748"/>
      <c r="Z1119" s="12"/>
      <c r="AA1119" s="107"/>
      <c r="AB1119" s="748"/>
    </row>
    <row r="1120" spans="1:28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>
        <f>IF(ISBLANK(YourData!$W72),"",YourData!$W72)</f>
        <v>9716.5832536913495</v>
      </c>
      <c r="U1120" s="755">
        <f>IF(ISBLANK(YourData!$X72),"",YourData!$X72)</f>
        <v>45903</v>
      </c>
      <c r="V1120" s="748">
        <f>IF(ISBLANK(YourData!$Y72),"",YourData!$Y72)</f>
        <v>15</v>
      </c>
      <c r="W1120" s="12"/>
      <c r="X1120" s="107"/>
      <c r="Y1120" s="748"/>
      <c r="Z1120" s="12"/>
      <c r="AA1120" s="107"/>
      <c r="AB1120" s="748"/>
    </row>
    <row r="1121" spans="1:28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>
        <f>IF(ISBLANK(YourData!$W73),"",YourData!$W73)</f>
        <v>9717.1825628315892</v>
      </c>
      <c r="U1121" s="755">
        <f>IF(ISBLANK(YourData!$X73),"",YourData!$X73)</f>
        <v>45903</v>
      </c>
      <c r="V1121" s="748">
        <f>IF(ISBLANK(YourData!$Y73),"",YourData!$Y73)</f>
        <v>15</v>
      </c>
      <c r="W1121" s="12"/>
      <c r="X1121" s="107"/>
      <c r="Y1121" s="748"/>
      <c r="Z1121" s="12"/>
      <c r="AA1121" s="107"/>
      <c r="AB1121" s="748"/>
    </row>
    <row r="1122" spans="1:28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>
        <f>IF(ISBLANK(YourData!$W74),"",YourData!$W74)</f>
        <v>7731.1938259426997</v>
      </c>
      <c r="U1122" s="755">
        <f>IF(ISBLANK(YourData!$X74),"",YourData!$X74)</f>
        <v>45837</v>
      </c>
      <c r="V1122" s="748">
        <f>IF(ISBLANK(YourData!$Y74),"",YourData!$Y74)</f>
        <v>16</v>
      </c>
      <c r="W1122" s="12"/>
      <c r="X1122" s="107"/>
      <c r="Y1122" s="748"/>
      <c r="Z1122" s="12"/>
      <c r="AA1122" s="107"/>
      <c r="AB1122" s="748"/>
    </row>
    <row r="1123" spans="1:28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>
        <f>IF(ISBLANK(YourData!$W75),"",YourData!$W75)</f>
        <v>8726.9131980665607</v>
      </c>
      <c r="U1123" s="755">
        <f>IF(ISBLANK(YourData!$X75),"",YourData!$X75)</f>
        <v>45825</v>
      </c>
      <c r="V1123" s="748">
        <f>IF(ISBLANK(YourData!$Y75),"",YourData!$Y75)</f>
        <v>14</v>
      </c>
      <c r="W1123" s="12"/>
      <c r="X1123" s="107"/>
      <c r="Y1123" s="748"/>
      <c r="Z1123" s="12"/>
      <c r="AA1123" s="107"/>
      <c r="AB1123" s="748"/>
    </row>
    <row r="1124" spans="1:28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>
        <f>IF(ISBLANK(YourData!$W76),"",YourData!$W76)</f>
        <v>7779.2362866859003</v>
      </c>
      <c r="U1124" s="755">
        <f>IF(ISBLANK(YourData!$X76),"",YourData!$X76)</f>
        <v>45837</v>
      </c>
      <c r="V1124" s="748">
        <f>IF(ISBLANK(YourData!$Y76),"",YourData!$Y76)</f>
        <v>16</v>
      </c>
      <c r="W1124" s="12"/>
      <c r="X1124" s="107"/>
      <c r="Y1124" s="748"/>
      <c r="Z1124" s="12"/>
      <c r="AA1124" s="107"/>
      <c r="AB1124" s="748"/>
    </row>
    <row r="1125" spans="1:28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>
        <f>IF(ISBLANK(YourData!$W77),"",YourData!$W77)</f>
        <v>7690.12398323252</v>
      </c>
      <c r="U1125" s="755">
        <f>IF(ISBLANK(YourData!$X77),"",YourData!$X77)</f>
        <v>45837</v>
      </c>
      <c r="V1125" s="748">
        <f>IF(ISBLANK(YourData!$Y77),"",YourData!$Y77)</f>
        <v>16</v>
      </c>
      <c r="W1125" s="12"/>
      <c r="X1125" s="107"/>
      <c r="Y1125" s="748"/>
      <c r="Z1125" s="12"/>
      <c r="AA1125" s="107"/>
      <c r="AB1125" s="748"/>
    </row>
    <row r="1126" spans="1:28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>
        <f>IF(ISBLANK(YourData!$W78),"",YourData!$W78)</f>
        <v>7770.0708402579803</v>
      </c>
      <c r="U1126" s="755">
        <f>IF(ISBLANK(YourData!$X78),"",YourData!$X78)</f>
        <v>45837</v>
      </c>
      <c r="V1126" s="748">
        <f>IF(ISBLANK(YourData!$Y78),"",YourData!$Y78)</f>
        <v>16</v>
      </c>
      <c r="W1126" s="12"/>
      <c r="X1126" s="107"/>
      <c r="Y1126" s="748"/>
      <c r="Z1126" s="12"/>
      <c r="AA1126" s="107"/>
      <c r="AB1126" s="748"/>
    </row>
    <row r="1127" spans="1:28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>
        <f>IF(ISBLANK(YourData!$W79),"",YourData!$W79)</f>
        <v>60.287675330990403</v>
      </c>
      <c r="U1127" s="755">
        <f>IF(ISBLANK(YourData!$X79),"",YourData!$X79)</f>
        <v>45726</v>
      </c>
      <c r="V1127" s="748">
        <f>IF(ISBLANK(YourData!$Y79),"",YourData!$Y79)</f>
        <v>10</v>
      </c>
      <c r="W1127" s="12"/>
      <c r="X1127" s="107"/>
      <c r="Y1127" s="748"/>
      <c r="Z1127" s="12"/>
      <c r="AA1127" s="107"/>
      <c r="AB1127" s="748"/>
    </row>
    <row r="1128" spans="1:28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>
        <f>IF(ISBLANK(YourData!$W80),"",YourData!$W80)</f>
        <v>639.88334587254701</v>
      </c>
      <c r="U1128" s="755">
        <f>IF(ISBLANK(YourData!$X80),"",YourData!$X80)</f>
        <v>45726</v>
      </c>
      <c r="V1128" s="748">
        <f>IF(ISBLANK(YourData!$Y80),"",YourData!$Y80)</f>
        <v>10</v>
      </c>
      <c r="W1128" s="12"/>
      <c r="X1128" s="107"/>
      <c r="Y1128" s="748"/>
      <c r="Z1128" s="12"/>
      <c r="AA1128" s="107"/>
      <c r="AB1128" s="748"/>
    </row>
    <row r="1129" spans="1:28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>
        <f>IF(ISBLANK(YourData!$W81),"",YourData!$W81)</f>
        <v>7.4655367804054302</v>
      </c>
      <c r="U1129" s="755" t="str">
        <f>IF(ISBLANK(YourData!$X81),"",YourData!$X81)</f>
        <v>20-Apr</v>
      </c>
      <c r="V1129" s="748">
        <f>IF(ISBLANK(YourData!$Y81),"",YourData!$Y81)</f>
        <v>5</v>
      </c>
      <c r="W1129" s="12"/>
      <c r="X1129" s="107"/>
      <c r="Y1129" s="748"/>
      <c r="Z1129" s="12"/>
      <c r="AA1129" s="107"/>
      <c r="AB1129" s="748"/>
    </row>
    <row r="1130" spans="1:28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OpenSimula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>
        <f>IF(ISBLANK(YourData!$Z62),"",YourData!$Z62)</f>
        <v>31842.0163202888</v>
      </c>
      <c r="U1140" s="755">
        <f>IF(ISBLANK(YourData!$AA62),"",YourData!$AA62)</f>
        <v>45858</v>
      </c>
      <c r="V1140" s="756">
        <f>IF(ISBLANK(YourData!$AB62),"",YourData!$AB62)</f>
        <v>15</v>
      </c>
      <c r="W1140" s="12"/>
      <c r="X1140" s="107"/>
      <c r="Y1140" s="748"/>
      <c r="Z1140" s="12"/>
      <c r="AA1140" s="107"/>
      <c r="AB1140" s="748"/>
    </row>
    <row r="1141" spans="1:28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>
        <f>IF(ISBLANK(YourData!$Z63),"",YourData!$Z63)</f>
        <v>37038.547874947399</v>
      </c>
      <c r="U1141" s="755">
        <f>IF(ISBLANK(YourData!$AA63),"",YourData!$AA63)</f>
        <v>45903</v>
      </c>
      <c r="V1141" s="756">
        <f>IF(ISBLANK(YourData!$AB63),"",YourData!$AB63)</f>
        <v>15</v>
      </c>
      <c r="W1141" s="12"/>
      <c r="X1141" s="107"/>
      <c r="Y1141" s="748"/>
      <c r="Z1141" s="12"/>
      <c r="AA1141" s="107"/>
      <c r="AB1141" s="748"/>
    </row>
    <row r="1142" spans="1:28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>
        <f>IF(ISBLANK(YourData!$Z64),"",YourData!$Z64)</f>
        <v>40082.280552317301</v>
      </c>
      <c r="U1142" s="755">
        <f>IF(ISBLANK(YourData!$AA64),"",YourData!$AA64)</f>
        <v>45903</v>
      </c>
      <c r="V1142" s="756">
        <f>IF(ISBLANK(YourData!$AB64),"",YourData!$AB64)</f>
        <v>15</v>
      </c>
      <c r="W1142" s="12"/>
      <c r="X1142" s="107"/>
      <c r="Y1142" s="748"/>
      <c r="Z1142" s="12"/>
      <c r="AA1142" s="107"/>
      <c r="AB1142" s="748"/>
    </row>
    <row r="1143" spans="1:28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>
        <f>IF(ISBLANK(YourData!$Z65),"",YourData!$Z65)</f>
        <v>43643.481134090202</v>
      </c>
      <c r="U1143" s="755">
        <f>IF(ISBLANK(YourData!$AA65),"",YourData!$AA65)</f>
        <v>45932</v>
      </c>
      <c r="V1143" s="756">
        <f>IF(ISBLANK(YourData!$AB65),"",YourData!$AB65)</f>
        <v>9</v>
      </c>
      <c r="W1143" s="12"/>
      <c r="X1143" s="107"/>
      <c r="Y1143" s="748"/>
      <c r="Z1143" s="12"/>
      <c r="AA1143" s="107"/>
      <c r="AB1143" s="748"/>
    </row>
    <row r="1144" spans="1:28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>
        <f>IF(ISBLANK(YourData!$Z66),"",YourData!$Z66)</f>
        <v>41601.153553128301</v>
      </c>
      <c r="U1144" s="755">
        <f>IF(ISBLANK(YourData!$AA66),"",YourData!$AA66)</f>
        <v>45932</v>
      </c>
      <c r="V1144" s="756">
        <f>IF(ISBLANK(YourData!$AB66),"",YourData!$AB66)</f>
        <v>9</v>
      </c>
      <c r="W1144" s="12"/>
      <c r="X1144" s="107"/>
      <c r="Y1144" s="748"/>
      <c r="Z1144" s="12"/>
      <c r="AA1144" s="107"/>
      <c r="AB1144" s="748"/>
    </row>
    <row r="1145" spans="1:28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>
        <f>IF(ISBLANK(YourData!$Z67),"",YourData!$Z67)</f>
        <v>31842.023327807899</v>
      </c>
      <c r="U1145" s="755">
        <f>IF(ISBLANK(YourData!$AA67),"",YourData!$AA67)</f>
        <v>45858</v>
      </c>
      <c r="V1145" s="756">
        <f>IF(ISBLANK(YourData!$AB67),"",YourData!$AB67)</f>
        <v>15</v>
      </c>
      <c r="W1145" s="12"/>
      <c r="X1145" s="107"/>
      <c r="Y1145" s="748"/>
      <c r="Z1145" s="12"/>
      <c r="AA1145" s="107"/>
      <c r="AB1145" s="748"/>
    </row>
    <row r="1146" spans="1:28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>
        <f>IF(ISBLANK(YourData!$Z68),"",YourData!$Z68)</f>
        <v>38546.116930197699</v>
      </c>
      <c r="U1146" s="755">
        <f>IF(ISBLANK(YourData!$AA68),"",YourData!$AA68)</f>
        <v>45932</v>
      </c>
      <c r="V1146" s="756">
        <f>IF(ISBLANK(YourData!$AB68),"",YourData!$AB68)</f>
        <v>9</v>
      </c>
      <c r="W1146" s="12"/>
      <c r="X1146" s="107"/>
      <c r="Y1146" s="748"/>
      <c r="Z1146" s="12"/>
      <c r="AA1146" s="107"/>
      <c r="AB1146" s="748"/>
    </row>
    <row r="1147" spans="1:28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>
        <f>IF(ISBLANK(YourData!$Z69),"",YourData!$Z69)</f>
        <v>42045.692883140502</v>
      </c>
      <c r="U1147" s="755">
        <f>IF(ISBLANK(YourData!$AA69),"",YourData!$AA69)</f>
        <v>45918</v>
      </c>
      <c r="V1147" s="756">
        <f>IF(ISBLANK(YourData!$AB69),"",YourData!$AB69)</f>
        <v>15</v>
      </c>
      <c r="W1147" s="12"/>
      <c r="X1147" s="107"/>
      <c r="Y1147" s="748"/>
      <c r="Z1147" s="12"/>
      <c r="AA1147" s="107"/>
      <c r="AB1147" s="748"/>
    </row>
    <row r="1148" spans="1:28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>
        <f>IF(ISBLANK(YourData!$Z70),"",YourData!$Z70)</f>
        <v>31843.633179142798</v>
      </c>
      <c r="U1148" s="755">
        <f>IF(ISBLANK(YourData!$AA70),"",YourData!$AA70)</f>
        <v>45858</v>
      </c>
      <c r="V1148" s="756">
        <f>IF(ISBLANK(YourData!$AB70),"",YourData!$AB70)</f>
        <v>15</v>
      </c>
      <c r="W1148" s="12"/>
      <c r="X1148" s="107"/>
      <c r="Y1148" s="748"/>
      <c r="Z1148" s="12"/>
      <c r="AA1148" s="107"/>
      <c r="AB1148" s="748"/>
    </row>
    <row r="1149" spans="1:28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>
        <f>IF(ISBLANK(YourData!$Z71),"",YourData!$Z71)</f>
        <v>31844.220048835599</v>
      </c>
      <c r="U1149" s="755">
        <f>IF(ISBLANK(YourData!$AA71),"",YourData!$AA71)</f>
        <v>45858</v>
      </c>
      <c r="V1149" s="756">
        <f>IF(ISBLANK(YourData!$AB71),"",YourData!$AB71)</f>
        <v>15</v>
      </c>
      <c r="W1149" s="12"/>
      <c r="X1149" s="107"/>
      <c r="Y1149" s="748"/>
      <c r="Z1149" s="12"/>
      <c r="AA1149" s="107"/>
      <c r="AB1149" s="748"/>
    </row>
    <row r="1150" spans="1:28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>
        <f>IF(ISBLANK(YourData!$Z72),"",YourData!$Z72)</f>
        <v>31843.633179142798</v>
      </c>
      <c r="U1150" s="755">
        <f>IF(ISBLANK(YourData!$AA72),"",YourData!$AA72)</f>
        <v>45858</v>
      </c>
      <c r="V1150" s="756">
        <f>IF(ISBLANK(YourData!$AB72),"",YourData!$AB72)</f>
        <v>15</v>
      </c>
      <c r="W1150" s="12"/>
      <c r="X1150" s="107"/>
      <c r="Y1150" s="748"/>
      <c r="Z1150" s="12"/>
      <c r="AA1150" s="107"/>
      <c r="AB1150" s="748"/>
    </row>
    <row r="1151" spans="1:28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>
        <f>IF(ISBLANK(YourData!$Z73),"",YourData!$Z73)</f>
        <v>31842.0163202888</v>
      </c>
      <c r="U1151" s="755">
        <f>IF(ISBLANK(YourData!$AA73),"",YourData!$AA73)</f>
        <v>45858</v>
      </c>
      <c r="V1151" s="756">
        <f>IF(ISBLANK(YourData!$AB73),"",YourData!$AB73)</f>
        <v>15</v>
      </c>
      <c r="W1151" s="12"/>
      <c r="X1151" s="107"/>
      <c r="Y1151" s="748"/>
      <c r="Z1151" s="12"/>
      <c r="AA1151" s="107"/>
      <c r="AB1151" s="748"/>
    </row>
    <row r="1152" spans="1:28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>
        <f>IF(ISBLANK(YourData!$Z74),"",YourData!$Z74)</f>
        <v>27473.2921956922</v>
      </c>
      <c r="U1152" s="755">
        <f>IF(ISBLANK(YourData!$AA74),"",YourData!$AA74)</f>
        <v>45858</v>
      </c>
      <c r="V1152" s="756">
        <f>IF(ISBLANK(YourData!$AB74),"",YourData!$AB74)</f>
        <v>16</v>
      </c>
      <c r="W1152" s="12"/>
      <c r="X1152" s="107"/>
      <c r="Y1152" s="748"/>
      <c r="Z1152" s="12"/>
      <c r="AA1152" s="107"/>
      <c r="AB1152" s="748"/>
    </row>
    <row r="1153" spans="1:28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>
        <f>IF(ISBLANK(YourData!$Z75),"",YourData!$Z75)</f>
        <v>30897.794366144699</v>
      </c>
      <c r="U1153" s="755">
        <f>IF(ISBLANK(YourData!$AA75),"",YourData!$AA75)</f>
        <v>45858</v>
      </c>
      <c r="V1153" s="756">
        <f>IF(ISBLANK(YourData!$AB75),"",YourData!$AB75)</f>
        <v>16</v>
      </c>
      <c r="W1153" s="12"/>
      <c r="X1153" s="107"/>
      <c r="Y1153" s="748"/>
      <c r="Z1153" s="12"/>
      <c r="AA1153" s="107"/>
      <c r="AB1153" s="748"/>
    </row>
    <row r="1154" spans="1:28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>
        <f>IF(ISBLANK(YourData!$Z76),"",YourData!$Z76)</f>
        <v>28043.860545440599</v>
      </c>
      <c r="U1154" s="755">
        <f>IF(ISBLANK(YourData!$AA76),"",YourData!$AA76)</f>
        <v>45837</v>
      </c>
      <c r="V1154" s="756">
        <f>IF(ISBLANK(YourData!$AB76),"",YourData!$AB76)</f>
        <v>16</v>
      </c>
      <c r="W1154" s="12"/>
      <c r="X1154" s="107"/>
      <c r="Y1154" s="748"/>
      <c r="Z1154" s="12"/>
      <c r="AA1154" s="107"/>
      <c r="AB1154" s="748"/>
    </row>
    <row r="1155" spans="1:28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>
        <f>IF(ISBLANK(YourData!$Z77),"",YourData!$Z77)</f>
        <v>27603.998126478498</v>
      </c>
      <c r="U1155" s="755">
        <f>IF(ISBLANK(YourData!$AA77),"",YourData!$AA77)</f>
        <v>45858</v>
      </c>
      <c r="V1155" s="756">
        <f>IF(ISBLANK(YourData!$AB77),"",YourData!$AB77)</f>
        <v>15</v>
      </c>
      <c r="W1155" s="12"/>
      <c r="X1155" s="107"/>
      <c r="Y1155" s="748"/>
      <c r="Z1155" s="12"/>
      <c r="AA1155" s="107"/>
      <c r="AB1155" s="748"/>
    </row>
    <row r="1156" spans="1:28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>
        <f>IF(ISBLANK(YourData!$Z78),"",YourData!$Z78)</f>
        <v>27322.136295056898</v>
      </c>
      <c r="U1156" s="755">
        <f>IF(ISBLANK(YourData!$AA78),"",YourData!$AA78)</f>
        <v>45837</v>
      </c>
      <c r="V1156" s="756">
        <f>IF(ISBLANK(YourData!$AB78),"",YourData!$AB78)</f>
        <v>16</v>
      </c>
      <c r="W1156" s="12"/>
      <c r="X1156" s="107"/>
      <c r="Y1156" s="748"/>
      <c r="Z1156" s="12"/>
      <c r="AA1156" s="107"/>
      <c r="AB1156" s="748"/>
    </row>
    <row r="1157" spans="1:28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>
        <f>IF(ISBLANK(YourData!$Z79),"",YourData!$Z79)</f>
        <v>19544.479046042099</v>
      </c>
      <c r="U1157" s="755">
        <f>IF(ISBLANK(YourData!$AA79),"",YourData!$AA79)</f>
        <v>45858</v>
      </c>
      <c r="V1157" s="756">
        <f>IF(ISBLANK(YourData!$AB79),"",YourData!$AB79)</f>
        <v>15</v>
      </c>
      <c r="W1157" s="12"/>
      <c r="X1157" s="107"/>
      <c r="Y1157" s="748"/>
      <c r="Z1157" s="12"/>
      <c r="AA1157" s="107"/>
      <c r="AB1157" s="748"/>
    </row>
    <row r="1158" spans="1:28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>
        <f>IF(ISBLANK(YourData!$Z80),"",YourData!$Z80)</f>
        <v>19819.261179581099</v>
      </c>
      <c r="U1158" s="755">
        <f>IF(ISBLANK(YourData!$AA80),"",YourData!$AA80)</f>
        <v>45858</v>
      </c>
      <c r="V1158" s="756">
        <f>IF(ISBLANK(YourData!$AB80),"",YourData!$AB80)</f>
        <v>15</v>
      </c>
      <c r="W1158" s="12"/>
      <c r="X1158" s="107"/>
      <c r="Y1158" s="748"/>
      <c r="Z1158" s="12"/>
      <c r="AA1158" s="107"/>
      <c r="AB1158" s="748"/>
    </row>
    <row r="1159" spans="1:28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>
        <f>IF(ISBLANK(YourData!$Z81),"",YourData!$Z81)</f>
        <v>19400.093492260799</v>
      </c>
      <c r="U1159" s="755">
        <f>IF(ISBLANK(YourData!$AA81),"",YourData!$AA81)</f>
        <v>45858</v>
      </c>
      <c r="V1159" s="756">
        <f>IF(ISBLANK(YourData!$AB81),"",YourData!$AB81)</f>
        <v>15</v>
      </c>
      <c r="W1159" s="12"/>
      <c r="X1159" s="107"/>
      <c r="Y1159" s="748"/>
      <c r="Z1159" s="12"/>
      <c r="AA1159" s="107"/>
      <c r="AB1159" s="748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OpenSimula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>
        <f>IF(ISBLANK(YourData!$AC62),"",YourData!$AC62)</f>
        <v>35</v>
      </c>
      <c r="U1170" s="755">
        <f>IF(ISBLANK(YourData!$AD62),"",YourData!$AD62)</f>
        <v>45858</v>
      </c>
      <c r="V1170" s="756">
        <f>IF(ISBLANK(YourData!$AE62),"",YourData!$AE62)</f>
        <v>15</v>
      </c>
      <c r="W1170" s="12"/>
      <c r="X1170" s="107"/>
      <c r="Y1170" s="748"/>
      <c r="Z1170" s="12"/>
      <c r="AA1170" s="107"/>
      <c r="AB1170" s="748"/>
    </row>
    <row r="1171" spans="1:28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>
        <f>IF(ISBLANK(YourData!$AF62),"",YourData!$AF62)</f>
        <v>2.2269339431007899E-2</v>
      </c>
      <c r="U1171" s="755">
        <f>IF(ISBLANK(YourData!$AG62),"",YourData!$AG62)</f>
        <v>45932</v>
      </c>
      <c r="V1171" s="756">
        <f>IF(ISBLANK(YourData!$AH62),"",YourData!$AH62)</f>
        <v>9</v>
      </c>
      <c r="W1171" s="12"/>
      <c r="X1171" s="107"/>
      <c r="Y1171" s="748"/>
      <c r="Z1171" s="12"/>
      <c r="AA1171" s="107"/>
      <c r="AB1171" s="748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OpenSimula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>
        <f>IF(ISBLANK(YourData!$Q89),"",YourData!$Q89)</f>
        <v>3.9736681008978199</v>
      </c>
      <c r="U1190" s="755" t="str">
        <f>IF(ISBLANK(YourData!$R89),"",YourData!$R89)</f>
        <v>20-Apr</v>
      </c>
      <c r="V1190" s="756">
        <f>IF(ISBLANK(YourData!$S89),"",YourData!$S89)</f>
        <v>5</v>
      </c>
      <c r="W1190" s="12"/>
      <c r="X1190" s="107"/>
      <c r="Y1190" s="748"/>
      <c r="Z1190" s="12"/>
      <c r="AA1190" s="107"/>
      <c r="AB1190" s="748"/>
    </row>
    <row r="1191" spans="1:28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>
        <f>IF(ISBLANK(YourData!$Q90),"",YourData!$Q90)</f>
        <v>4.3206626654662896</v>
      </c>
      <c r="U1191" s="755" t="str">
        <f>IF(ISBLANK(YourData!$R90),"",YourData!$R90)</f>
        <v>20-Apr</v>
      </c>
      <c r="V1191" s="756">
        <f>IF(ISBLANK(YourData!$S90),"",YourData!$S90)</f>
        <v>5</v>
      </c>
      <c r="W1191" s="12"/>
      <c r="X1191" s="107"/>
      <c r="Y1191" s="748"/>
      <c r="Z1191" s="12"/>
      <c r="AA1191" s="107"/>
      <c r="AB1191" s="748"/>
    </row>
    <row r="1192" spans="1:28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>
        <f>IF(ISBLANK(YourData!$Q91),"",YourData!$Q91)</f>
        <v>4.0512926701389702</v>
      </c>
      <c r="U1192" s="755" t="str">
        <f>IF(ISBLANK(YourData!$R91),"",YourData!$R91)</f>
        <v>20-Apr</v>
      </c>
      <c r="V1192" s="756">
        <f>IF(ISBLANK(YourData!$S91),"",YourData!$S91)</f>
        <v>5</v>
      </c>
      <c r="W1192" s="12"/>
      <c r="X1192" s="107"/>
      <c r="Y1192" s="748"/>
      <c r="Z1192" s="12"/>
      <c r="AA1192" s="107"/>
      <c r="AB1192" s="748"/>
    </row>
    <row r="1193" spans="1:28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>
        <f>IF(ISBLANK(YourData!$Q92),"",YourData!$Q92)</f>
        <v>4.1094212437425304</v>
      </c>
      <c r="U1193" s="755">
        <f>IF(ISBLANK(YourData!$R92),"",YourData!$R92)</f>
        <v>45825</v>
      </c>
      <c r="V1193" s="756">
        <f>IF(ISBLANK(YourData!$S92),"",YourData!$S92)</f>
        <v>16</v>
      </c>
      <c r="W1193" s="12"/>
      <c r="X1193" s="107"/>
      <c r="Y1193" s="748"/>
      <c r="Z1193" s="12"/>
      <c r="AA1193" s="107"/>
      <c r="AB1193" s="748"/>
    </row>
    <row r="1194" spans="1:28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>
        <f>IF(ISBLANK(YourData!$Q93),"",YourData!$Q93)</f>
        <v>3.9927472069248302</v>
      </c>
      <c r="U1194" s="755">
        <f>IF(ISBLANK(YourData!$R93),"",YourData!$R93)</f>
        <v>45916</v>
      </c>
      <c r="V1194" s="756">
        <f>IF(ISBLANK(YourData!$S93),"",YourData!$S93)</f>
        <v>16</v>
      </c>
      <c r="W1194" s="12"/>
      <c r="X1194" s="107"/>
      <c r="Y1194" s="748"/>
      <c r="Z1194" s="12"/>
      <c r="AA1194" s="107"/>
      <c r="AB1194" s="748"/>
    </row>
    <row r="1195" spans="1:28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>
        <f>IF(ISBLANK(YourData!$Q94),"",YourData!$Q94)</f>
        <v>4.1713903800156</v>
      </c>
      <c r="U1195" s="755" t="str">
        <f>IF(ISBLANK(YourData!$R94),"",YourData!$R94)</f>
        <v>20-Apr</v>
      </c>
      <c r="V1195" s="756">
        <f>IF(ISBLANK(YourData!$S94),"",YourData!$S94)</f>
        <v>5</v>
      </c>
      <c r="W1195" s="12"/>
      <c r="X1195" s="107"/>
      <c r="Y1195" s="748"/>
      <c r="Z1195" s="12"/>
      <c r="AA1195" s="107"/>
      <c r="AB1195" s="748"/>
    </row>
    <row r="1196" spans="1:28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>
        <f>IF(ISBLANK(YourData!$Q95),"",YourData!$Q95)</f>
        <v>4.6579423573948704</v>
      </c>
      <c r="U1196" s="755" t="str">
        <f>IF(ISBLANK(YourData!$R95),"",YourData!$R95)</f>
        <v>20-Apr</v>
      </c>
      <c r="V1196" s="756">
        <f>IF(ISBLANK(YourData!$S95),"",YourData!$S95)</f>
        <v>5</v>
      </c>
      <c r="W1196" s="12"/>
      <c r="X1196" s="107"/>
      <c r="Y1196" s="748"/>
      <c r="Z1196" s="12"/>
      <c r="AA1196" s="107"/>
      <c r="AB1196" s="748"/>
    </row>
    <row r="1197" spans="1:28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>
        <f>IF(ISBLANK(YourData!$Q96),"",YourData!$Q96)</f>
        <v>4.1156149828912802</v>
      </c>
      <c r="U1197" s="755">
        <f>IF(ISBLANK(YourData!$R96),"",YourData!$R96)</f>
        <v>45954</v>
      </c>
      <c r="V1197" s="756">
        <f>IF(ISBLANK(YourData!$S96),"",YourData!$S96)</f>
        <v>16</v>
      </c>
      <c r="W1197" s="12"/>
      <c r="X1197" s="107"/>
      <c r="Y1197" s="748"/>
      <c r="Z1197" s="12"/>
      <c r="AA1197" s="107"/>
      <c r="AB1197" s="748"/>
    </row>
    <row r="1198" spans="1:28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>
        <f>IF(ISBLANK(YourData!$Q97),"",YourData!$Q97)</f>
        <v>3.8974657496392102</v>
      </c>
      <c r="U1198" s="755" t="str">
        <f>IF(ISBLANK(YourData!$R97),"",YourData!$R97)</f>
        <v>30-Apr</v>
      </c>
      <c r="V1198" s="756">
        <f>IF(ISBLANK(YourData!$S97),"",YourData!$S97)</f>
        <v>15</v>
      </c>
      <c r="W1198" s="12"/>
      <c r="X1198" s="107"/>
      <c r="Y1198" s="748"/>
      <c r="Z1198" s="12"/>
      <c r="AA1198" s="107"/>
      <c r="AB1198" s="748"/>
    </row>
    <row r="1199" spans="1:28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>
        <f>IF(ISBLANK(YourData!$Q98),"",YourData!$Q98)</f>
        <v>3.7821930808008499</v>
      </c>
      <c r="U1199" s="755">
        <f>IF(ISBLANK(YourData!$R98),"",YourData!$R98)</f>
        <v>45798</v>
      </c>
      <c r="V1199" s="756">
        <f>IF(ISBLANK(YourData!$S98),"",YourData!$S98)</f>
        <v>15</v>
      </c>
      <c r="W1199" s="12"/>
      <c r="X1199" s="107"/>
      <c r="Y1199" s="748"/>
      <c r="Z1199" s="12"/>
      <c r="AA1199" s="107"/>
      <c r="AB1199" s="748"/>
    </row>
    <row r="1200" spans="1:28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>
        <f>IF(ISBLANK(YourData!$Q99),"",YourData!$Q99)</f>
        <v>3.8938080972431401</v>
      </c>
      <c r="U1200" s="755" t="str">
        <f>IF(ISBLANK(YourData!$R99),"",YourData!$R99)</f>
        <v>30-Apr</v>
      </c>
      <c r="V1200" s="756">
        <f>IF(ISBLANK(YourData!$S99),"",YourData!$S99)</f>
        <v>15</v>
      </c>
      <c r="W1200" s="12"/>
      <c r="X1200" s="107"/>
      <c r="Y1200" s="748"/>
      <c r="Z1200" s="12"/>
      <c r="AA1200" s="107"/>
      <c r="AB1200" s="748"/>
    </row>
    <row r="1201" spans="1:28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>
        <f>IF(ISBLANK(YourData!$Q100),"",YourData!$Q100)</f>
        <v>3.7593005962152199</v>
      </c>
      <c r="U1201" s="755">
        <f>IF(ISBLANK(YourData!$R100),"",YourData!$R100)</f>
        <v>45927</v>
      </c>
      <c r="V1201" s="756">
        <f>IF(ISBLANK(YourData!$S100),"",YourData!$S100)</f>
        <v>15</v>
      </c>
      <c r="W1201" s="12"/>
      <c r="X1201" s="107"/>
      <c r="Y1201" s="748"/>
      <c r="Z1201" s="12"/>
      <c r="AA1201" s="107"/>
      <c r="AB1201" s="748"/>
    </row>
    <row r="1202" spans="1:28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>
        <f>IF(ISBLANK(YourData!$Q101),"",YourData!$Q101)</f>
        <v>4.4802789705307102</v>
      </c>
      <c r="U1202" s="755" t="str">
        <f>IF(ISBLANK(YourData!$R101),"",YourData!$R101)</f>
        <v>11-Apr</v>
      </c>
      <c r="V1202" s="756">
        <f>IF(ISBLANK(YourData!$S101),"",YourData!$S101)</f>
        <v>19</v>
      </c>
      <c r="W1202" s="12"/>
      <c r="X1202" s="107"/>
      <c r="Y1202" s="748"/>
      <c r="Z1202" s="12"/>
      <c r="AA1202" s="107"/>
      <c r="AB1202" s="748"/>
    </row>
    <row r="1203" spans="1:28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>
        <f>IF(ISBLANK(YourData!$Q102),"",YourData!$Q102)</f>
        <v>5.0791748811680701</v>
      </c>
      <c r="U1203" s="755" t="str">
        <f>IF(ISBLANK(YourData!$R102),"",YourData!$R102)</f>
        <v>20-Apr</v>
      </c>
      <c r="V1203" s="756">
        <f>IF(ISBLANK(YourData!$S102),"",YourData!$S102)</f>
        <v>5</v>
      </c>
      <c r="W1203" s="12"/>
      <c r="X1203" s="107"/>
      <c r="Y1203" s="748"/>
      <c r="Z1203" s="12"/>
      <c r="AA1203" s="107"/>
      <c r="AB1203" s="748"/>
    </row>
    <row r="1204" spans="1:28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>
        <f>IF(ISBLANK(YourData!$Q103),"",YourData!$Q103)</f>
        <v>4.1626263006744102</v>
      </c>
      <c r="U1204" s="755" t="str">
        <f>IF(ISBLANK(YourData!$R103),"",YourData!$R103)</f>
        <v>01-Jan</v>
      </c>
      <c r="V1204" s="756">
        <f>IF(ISBLANK(YourData!$S103),"",YourData!$S103)</f>
        <v>1</v>
      </c>
      <c r="W1204" s="12"/>
      <c r="X1204" s="107"/>
      <c r="Y1204" s="748"/>
      <c r="Z1204" s="12"/>
      <c r="AA1204" s="107"/>
      <c r="AB1204" s="748"/>
    </row>
    <row r="1205" spans="1:28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>
        <f>IF(ISBLANK(YourData!$Q104),"",YourData!$Q104)</f>
        <v>4.2059392336743198</v>
      </c>
      <c r="U1205" s="755" t="str">
        <f>IF(ISBLANK(YourData!$R104),"",YourData!$R104)</f>
        <v>11-Apr</v>
      </c>
      <c r="V1205" s="756">
        <f>IF(ISBLANK(YourData!$S104),"",YourData!$S104)</f>
        <v>19</v>
      </c>
      <c r="W1205" s="12"/>
      <c r="X1205" s="107"/>
      <c r="Y1205" s="748"/>
      <c r="Z1205" s="12"/>
      <c r="AA1205" s="107"/>
      <c r="AB1205" s="748"/>
    </row>
    <row r="1206" spans="1:28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>
        <f>IF(ISBLANK(YourData!$Q105),"",YourData!$Q105)</f>
        <v>4.8988074377255604</v>
      </c>
      <c r="U1206" s="755" t="str">
        <f>IF(ISBLANK(YourData!$R105),"",YourData!$R105)</f>
        <v>11-Apr</v>
      </c>
      <c r="V1206" s="756">
        <f>IF(ISBLANK(YourData!$S105),"",YourData!$S105)</f>
        <v>19</v>
      </c>
      <c r="W1206" s="12"/>
      <c r="X1206" s="107"/>
      <c r="Y1206" s="748"/>
      <c r="Z1206" s="12"/>
      <c r="AA1206" s="107"/>
      <c r="AB1206" s="748"/>
    </row>
    <row r="1207" spans="1:28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>
        <f>IF(ISBLANK(YourData!$Q106),"",YourData!$Q106)</f>
        <v>4.0814985910053201</v>
      </c>
      <c r="U1207" s="755" t="str">
        <f>IF(ISBLANK(YourData!$R106),"",YourData!$R106)</f>
        <v>11-Apr</v>
      </c>
      <c r="V1207" s="756">
        <f>IF(ISBLANK(YourData!$S106),"",YourData!$S106)</f>
        <v>19</v>
      </c>
      <c r="W1207" s="12"/>
      <c r="X1207" s="107"/>
      <c r="Y1207" s="748"/>
      <c r="Z1207" s="12"/>
      <c r="AA1207" s="107"/>
      <c r="AB1207" s="748"/>
    </row>
    <row r="1208" spans="1:28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>
        <f>IF(ISBLANK(YourData!$Q107),"",YourData!$Q107)</f>
        <v>4.1626263006744102</v>
      </c>
      <c r="U1208" s="755" t="str">
        <f>IF(ISBLANK(YourData!$R107),"",YourData!$R107)</f>
        <v>01-Jan</v>
      </c>
      <c r="V1208" s="756">
        <f>IF(ISBLANK(YourData!$S107),"",YourData!$S107)</f>
        <v>1</v>
      </c>
      <c r="W1208" s="12"/>
      <c r="X1208" s="107"/>
      <c r="Y1208" s="748"/>
      <c r="Z1208" s="12"/>
      <c r="AA1208" s="107"/>
      <c r="AB1208" s="748"/>
    </row>
    <row r="1209" spans="1:28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>
        <f>IF(ISBLANK(YourData!$Q108),"",YourData!$Q108)</f>
        <v>4.4216056735172504</v>
      </c>
      <c r="U1209" s="755" t="str">
        <f>IF(ISBLANK(YourData!$R108),"",YourData!$R108)</f>
        <v>11-Apr</v>
      </c>
      <c r="V1209" s="756">
        <f>IF(ISBLANK(YourData!$S108),"",YourData!$S108)</f>
        <v>19</v>
      </c>
      <c r="W1209" s="12"/>
      <c r="X1209" s="107"/>
      <c r="Y1209" s="748"/>
      <c r="Z1209" s="12"/>
      <c r="AA1209" s="107"/>
      <c r="AB1209" s="748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OpenSimula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>
        <f>IF(ISBLANK(YourData!$T89),"",YourData!$T89)</f>
        <v>2.7988749769824102</v>
      </c>
      <c r="U1220" s="755">
        <f>IF(ISBLANK(YourData!$U89),"",YourData!$U89)</f>
        <v>45821</v>
      </c>
      <c r="V1220" s="756">
        <f>IF(ISBLANK(YourData!$V89),"",YourData!$V89)</f>
        <v>17</v>
      </c>
      <c r="W1220" s="12"/>
      <c r="X1220" s="107"/>
      <c r="Y1220" s="748"/>
      <c r="Z1220" s="12"/>
      <c r="AA1220" s="107"/>
      <c r="AB1220" s="748"/>
    </row>
    <row r="1221" spans="1:28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>
        <f>IF(ISBLANK(YourData!$T90),"",YourData!$T90)</f>
        <v>2.8856311906798502</v>
      </c>
      <c r="U1221" s="755" t="str">
        <f>IF(ISBLANK(YourData!$U90),"",YourData!$U90)</f>
        <v>01-Dec</v>
      </c>
      <c r="V1221" s="756">
        <f>IF(ISBLANK(YourData!$V90),"",YourData!$V90)</f>
        <v>15</v>
      </c>
      <c r="W1221" s="12"/>
      <c r="X1221" s="107"/>
      <c r="Y1221" s="748"/>
      <c r="Z1221" s="12"/>
      <c r="AA1221" s="107"/>
      <c r="AB1221" s="748"/>
    </row>
    <row r="1222" spans="1:28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>
        <f>IF(ISBLANK(YourData!$T91),"",YourData!$T91)</f>
        <v>2.8280972129445101</v>
      </c>
      <c r="U1222" s="755">
        <f>IF(ISBLANK(YourData!$U91),"",YourData!$U91)</f>
        <v>45747</v>
      </c>
      <c r="V1222" s="756">
        <f>IF(ISBLANK(YourData!$V91),"",YourData!$V91)</f>
        <v>15</v>
      </c>
      <c r="W1222" s="12"/>
      <c r="X1222" s="107"/>
      <c r="Y1222" s="748"/>
      <c r="Z1222" s="12"/>
      <c r="AA1222" s="107"/>
      <c r="AB1222" s="748"/>
    </row>
    <row r="1223" spans="1:28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>
        <f>IF(ISBLANK(YourData!$T92),"",YourData!$T92)</f>
        <v>2.8373529930139698</v>
      </c>
      <c r="U1223" s="755">
        <f>IF(ISBLANK(YourData!$U92),"",YourData!$U92)</f>
        <v>45747</v>
      </c>
      <c r="V1223" s="756">
        <f>IF(ISBLANK(YourData!$V92),"",YourData!$V92)</f>
        <v>15</v>
      </c>
      <c r="W1223" s="12"/>
      <c r="X1223" s="107"/>
      <c r="Y1223" s="748"/>
      <c r="Z1223" s="12"/>
      <c r="AA1223" s="107"/>
      <c r="AB1223" s="748"/>
    </row>
    <row r="1224" spans="1:28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>
        <f>IF(ISBLANK(YourData!$T93),"",YourData!$T93)</f>
        <v>2.8373529930139698</v>
      </c>
      <c r="U1224" s="755">
        <f>IF(ISBLANK(YourData!$U93),"",YourData!$U93)</f>
        <v>45747</v>
      </c>
      <c r="V1224" s="756">
        <f>IF(ISBLANK(YourData!$V93),"",YourData!$V93)</f>
        <v>15</v>
      </c>
      <c r="W1224" s="12"/>
      <c r="X1224" s="107"/>
      <c r="Y1224" s="748"/>
      <c r="Z1224" s="12"/>
      <c r="AA1224" s="107"/>
      <c r="AB1224" s="748"/>
    </row>
    <row r="1225" spans="1:28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>
        <f>IF(ISBLANK(YourData!$T94),"",YourData!$T94)</f>
        <v>2.79887498551162</v>
      </c>
      <c r="U1225" s="755">
        <f>IF(ISBLANK(YourData!$U94),"",YourData!$U94)</f>
        <v>45821</v>
      </c>
      <c r="V1225" s="756">
        <f>IF(ISBLANK(YourData!$V94),"",YourData!$V94)</f>
        <v>17</v>
      </c>
      <c r="W1225" s="12"/>
      <c r="X1225" s="107"/>
      <c r="Y1225" s="748"/>
      <c r="Z1225" s="12"/>
      <c r="AA1225" s="107"/>
      <c r="AB1225" s="748"/>
    </row>
    <row r="1226" spans="1:28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>
        <f>IF(ISBLANK(YourData!$T95),"",YourData!$T95)</f>
        <v>2.8373556717685098</v>
      </c>
      <c r="U1226" s="755">
        <f>IF(ISBLANK(YourData!$U95),"",YourData!$U95)</f>
        <v>45747</v>
      </c>
      <c r="V1226" s="756">
        <f>IF(ISBLANK(YourData!$V95),"",YourData!$V95)</f>
        <v>15</v>
      </c>
      <c r="W1226" s="12"/>
      <c r="X1226" s="107"/>
      <c r="Y1226" s="748"/>
      <c r="Z1226" s="12"/>
      <c r="AA1226" s="107"/>
      <c r="AB1226" s="748"/>
    </row>
    <row r="1227" spans="1:28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>
        <f>IF(ISBLANK(YourData!$T96),"",YourData!$T96)</f>
        <v>2.7982046524545501</v>
      </c>
      <c r="U1227" s="755" t="str">
        <f>IF(ISBLANK(YourData!$U96),"",YourData!$U96)</f>
        <v>03-Dec</v>
      </c>
      <c r="V1227" s="756">
        <f>IF(ISBLANK(YourData!$V96),"",YourData!$V96)</f>
        <v>14</v>
      </c>
      <c r="W1227" s="12"/>
      <c r="X1227" s="107"/>
      <c r="Y1227" s="748"/>
      <c r="Z1227" s="12"/>
      <c r="AA1227" s="107"/>
      <c r="AB1227" s="748"/>
    </row>
    <row r="1228" spans="1:28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>
        <f>IF(ISBLANK(YourData!$T97),"",YourData!$T97)</f>
        <v>2.7988863786742599</v>
      </c>
      <c r="U1228" s="755">
        <f>IF(ISBLANK(YourData!$U97),"",YourData!$U97)</f>
        <v>45821</v>
      </c>
      <c r="V1228" s="756">
        <f>IF(ISBLANK(YourData!$V97),"",YourData!$V97)</f>
        <v>17</v>
      </c>
      <c r="W1228" s="12"/>
      <c r="X1228" s="107"/>
      <c r="Y1228" s="748"/>
      <c r="Z1228" s="12"/>
      <c r="AA1228" s="107"/>
      <c r="AB1228" s="748"/>
    </row>
    <row r="1229" spans="1:28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>
        <f>IF(ISBLANK(YourData!$T98),"",YourData!$T98)</f>
        <v>2.7988791868777501</v>
      </c>
      <c r="U1229" s="755">
        <f>IF(ISBLANK(YourData!$U98),"",YourData!$U98)</f>
        <v>45821</v>
      </c>
      <c r="V1229" s="756">
        <f>IF(ISBLANK(YourData!$V98),"",YourData!$V98)</f>
        <v>17</v>
      </c>
      <c r="W1229" s="12"/>
      <c r="X1229" s="107"/>
      <c r="Y1229" s="748"/>
      <c r="Z1229" s="12"/>
      <c r="AA1229" s="107"/>
      <c r="AB1229" s="748"/>
    </row>
    <row r="1230" spans="1:28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>
        <f>IF(ISBLANK(YourData!$T99),"",YourData!$T99)</f>
        <v>2.7988863783866398</v>
      </c>
      <c r="U1230" s="755">
        <f>IF(ISBLANK(YourData!$U99),"",YourData!$U99)</f>
        <v>45821</v>
      </c>
      <c r="V1230" s="756">
        <f>IF(ISBLANK(YourData!$V99),"",YourData!$V99)</f>
        <v>17</v>
      </c>
      <c r="W1230" s="12"/>
      <c r="X1230" s="107"/>
      <c r="Y1230" s="748"/>
      <c r="Z1230" s="12"/>
      <c r="AA1230" s="107"/>
      <c r="AB1230" s="748"/>
    </row>
    <row r="1231" spans="1:28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>
        <f>IF(ISBLANK(YourData!$T100),"",YourData!$T100)</f>
        <v>2.7988749769824102</v>
      </c>
      <c r="U1231" s="755">
        <f>IF(ISBLANK(YourData!$U100),"",YourData!$U100)</f>
        <v>45821</v>
      </c>
      <c r="V1231" s="756">
        <f>IF(ISBLANK(YourData!$V100),"",YourData!$V100)</f>
        <v>17</v>
      </c>
      <c r="W1231" s="12"/>
      <c r="X1231" s="107"/>
      <c r="Y1231" s="748"/>
      <c r="Z1231" s="12"/>
      <c r="AA1231" s="107"/>
      <c r="AB1231" s="748"/>
    </row>
    <row r="1232" spans="1:28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>
        <f>IF(ISBLANK(YourData!$T101),"",YourData!$T101)</f>
        <v>2.6796425905204302</v>
      </c>
      <c r="U1232" s="755">
        <f>IF(ISBLANK(YourData!$U101),"",YourData!$U101)</f>
        <v>45867</v>
      </c>
      <c r="V1232" s="756">
        <f>IF(ISBLANK(YourData!$V101),"",YourData!$V101)</f>
        <v>12</v>
      </c>
      <c r="W1232" s="12"/>
      <c r="X1232" s="107"/>
      <c r="Y1232" s="748"/>
      <c r="Z1232" s="12"/>
      <c r="AA1232" s="107"/>
      <c r="AB1232" s="748"/>
    </row>
    <row r="1233" spans="1:28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>
        <f>IF(ISBLANK(YourData!$T102),"",YourData!$T102)</f>
        <v>2.8918181198515001</v>
      </c>
      <c r="U1233" s="755">
        <f>IF(ISBLANK(YourData!$U102),"",YourData!$U102)</f>
        <v>45747</v>
      </c>
      <c r="V1233" s="756">
        <f>IF(ISBLANK(YourData!$V102),"",YourData!$V102)</f>
        <v>15</v>
      </c>
      <c r="W1233" s="12"/>
      <c r="X1233" s="107"/>
      <c r="Y1233" s="748"/>
      <c r="Z1233" s="12"/>
      <c r="AA1233" s="107"/>
      <c r="AB1233" s="748"/>
    </row>
    <row r="1234" spans="1:28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>
        <f>IF(ISBLANK(YourData!$T103),"",YourData!$T103)</f>
        <v>2.4259498845923999</v>
      </c>
      <c r="U1234" s="755">
        <f>IF(ISBLANK(YourData!$U103),"",YourData!$U103)</f>
        <v>45867</v>
      </c>
      <c r="V1234" s="756">
        <f>IF(ISBLANK(YourData!$V103),"",YourData!$V103)</f>
        <v>12</v>
      </c>
      <c r="W1234" s="12"/>
      <c r="X1234" s="107"/>
      <c r="Y1234" s="748"/>
      <c r="Z1234" s="12"/>
      <c r="AA1234" s="107"/>
      <c r="AB1234" s="748"/>
    </row>
    <row r="1235" spans="1:28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>
        <f>IF(ISBLANK(YourData!$T104),"",YourData!$T104)</f>
        <v>2.5472457989242598</v>
      </c>
      <c r="U1235" s="755">
        <f>IF(ISBLANK(YourData!$U104),"",YourData!$U104)</f>
        <v>45867</v>
      </c>
      <c r="V1235" s="756">
        <f>IF(ISBLANK(YourData!$V104),"",YourData!$V104)</f>
        <v>12</v>
      </c>
      <c r="W1235" s="12"/>
      <c r="X1235" s="107"/>
      <c r="Y1235" s="748"/>
      <c r="Z1235" s="12"/>
      <c r="AA1235" s="107"/>
      <c r="AB1235" s="748"/>
    </row>
    <row r="1236" spans="1:28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>
        <f>IF(ISBLANK(YourData!$T105),"",YourData!$T105)</f>
        <v>2.8886167964292802</v>
      </c>
      <c r="U1236" s="755">
        <f>IF(ISBLANK(YourData!$U105),"",YourData!$U105)</f>
        <v>45867</v>
      </c>
      <c r="V1236" s="756">
        <f>IF(ISBLANK(YourData!$V105),"",YourData!$V105)</f>
        <v>12</v>
      </c>
      <c r="W1236" s="12"/>
      <c r="X1236" s="107"/>
      <c r="Y1236" s="748"/>
      <c r="Z1236" s="12"/>
      <c r="AA1236" s="107"/>
      <c r="AB1236" s="748"/>
    </row>
    <row r="1237" spans="1:28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>
        <f>IF(ISBLANK(YourData!$T106),"",YourData!$T106)</f>
        <v>2.5725758926103199</v>
      </c>
      <c r="U1237" s="755">
        <f>IF(ISBLANK(YourData!$U106),"",YourData!$U106)</f>
        <v>45867</v>
      </c>
      <c r="V1237" s="756">
        <f>IF(ISBLANK(YourData!$V106),"",YourData!$V106)</f>
        <v>12</v>
      </c>
      <c r="W1237" s="12"/>
      <c r="X1237" s="107"/>
      <c r="Y1237" s="748"/>
      <c r="Z1237" s="12"/>
      <c r="AA1237" s="107"/>
      <c r="AB1237" s="748"/>
    </row>
    <row r="1238" spans="1:28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>
        <f>IF(ISBLANK(YourData!$T107),"",YourData!$T107)</f>
        <v>2.2561551589284998</v>
      </c>
      <c r="U1238" s="755">
        <f>IF(ISBLANK(YourData!$U107),"",YourData!$U107)</f>
        <v>45867</v>
      </c>
      <c r="V1238" s="756">
        <f>IF(ISBLANK(YourData!$V107),"",YourData!$V107)</f>
        <v>12</v>
      </c>
      <c r="W1238" s="12"/>
      <c r="X1238" s="107"/>
      <c r="Y1238" s="748"/>
      <c r="Z1238" s="12"/>
      <c r="AA1238" s="107"/>
      <c r="AB1238" s="748"/>
    </row>
    <row r="1239" spans="1:28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>
        <f>IF(ISBLANK(YourData!$T108),"",YourData!$T108)</f>
        <v>2.7581624240194902</v>
      </c>
      <c r="U1239" s="755">
        <f>IF(ISBLANK(YourData!$U108),"",YourData!$U108)</f>
        <v>45867</v>
      </c>
      <c r="V1239" s="756">
        <f>IF(ISBLANK(YourData!$V108),"",YourData!$V108)</f>
        <v>12</v>
      </c>
      <c r="W1239" s="12"/>
      <c r="X1239" s="107"/>
      <c r="Y1239" s="748"/>
      <c r="Z1239" s="12"/>
      <c r="AA1239" s="107"/>
      <c r="AB1239" s="748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OpenSimula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>
        <f>IF(ISBLANK(YourData!$W89),"",YourData!$W89)</f>
        <v>25.089731253190401</v>
      </c>
      <c r="U1250" s="755" t="str">
        <f>IF(ISBLANK(YourData!$X89),"",YourData!$X89)</f>
        <v>18-Aug</v>
      </c>
      <c r="V1250" s="756">
        <f>IF(ISBLANK(YourData!$Y89),"",YourData!$Y89)</f>
        <v>15</v>
      </c>
      <c r="W1250" s="12"/>
      <c r="X1250" s="107"/>
      <c r="Y1250" s="748"/>
      <c r="Z1250" s="12"/>
      <c r="AA1250" s="107"/>
      <c r="AB1250" s="748"/>
    </row>
    <row r="1251" spans="1:28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>
        <f>IF(ISBLANK(YourData!$W90),"",YourData!$W90)</f>
        <v>26.276377859150799</v>
      </c>
      <c r="U1251" s="755">
        <f>IF(ISBLANK(YourData!$X90),"",YourData!$X90)</f>
        <v>45858</v>
      </c>
      <c r="V1251" s="756">
        <f>IF(ISBLANK(YourData!$Y90),"",YourData!$Y90)</f>
        <v>15</v>
      </c>
      <c r="W1251" s="12"/>
      <c r="X1251" s="107"/>
      <c r="Y1251" s="748"/>
      <c r="Z1251" s="12"/>
      <c r="AA1251" s="107"/>
      <c r="AB1251" s="748"/>
    </row>
    <row r="1252" spans="1:28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>
        <f>IF(ISBLANK(YourData!$W91),"",YourData!$W91)</f>
        <v>32.2739289753642</v>
      </c>
      <c r="U1252" s="755">
        <f>IF(ISBLANK(YourData!$X91),"",YourData!$X91)</f>
        <v>45858</v>
      </c>
      <c r="V1252" s="756">
        <f>IF(ISBLANK(YourData!$Y91),"",YourData!$Y91)</f>
        <v>15</v>
      </c>
      <c r="W1252" s="12"/>
      <c r="X1252" s="107"/>
      <c r="Y1252" s="748"/>
      <c r="Z1252" s="12"/>
      <c r="AA1252" s="107"/>
      <c r="AB1252" s="748"/>
    </row>
    <row r="1253" spans="1:28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>
        <f>IF(ISBLANK(YourData!$W92),"",YourData!$W92)</f>
        <v>32.1151737042834</v>
      </c>
      <c r="U1253" s="755">
        <f>IF(ISBLANK(YourData!$X92),"",YourData!$X92)</f>
        <v>45858</v>
      </c>
      <c r="V1253" s="756">
        <f>IF(ISBLANK(YourData!$Y92),"",YourData!$Y92)</f>
        <v>15</v>
      </c>
      <c r="W1253" s="12"/>
      <c r="X1253" s="107"/>
      <c r="Y1253" s="748"/>
      <c r="Z1253" s="12"/>
      <c r="AA1253" s="107"/>
      <c r="AB1253" s="748"/>
    </row>
    <row r="1254" spans="1:28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>
        <f>IF(ISBLANK(YourData!$W93),"",YourData!$W93)</f>
        <v>32.129675635507503</v>
      </c>
      <c r="U1254" s="755">
        <f>IF(ISBLANK(YourData!$X93),"",YourData!$X93)</f>
        <v>45858</v>
      </c>
      <c r="V1254" s="756">
        <f>IF(ISBLANK(YourData!$Y93),"",YourData!$Y93)</f>
        <v>15</v>
      </c>
      <c r="W1254" s="12"/>
      <c r="X1254" s="107"/>
      <c r="Y1254" s="748"/>
      <c r="Z1254" s="12"/>
      <c r="AA1254" s="107"/>
      <c r="AB1254" s="748"/>
    </row>
    <row r="1255" spans="1:28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>
        <f>IF(ISBLANK(YourData!$W94),"",YourData!$W94)</f>
        <v>35.010606915397297</v>
      </c>
      <c r="U1255" s="755" t="str">
        <f>IF(ISBLANK(YourData!$X94),"",YourData!$X94)</f>
        <v>20-Apr</v>
      </c>
      <c r="V1255" s="756">
        <f>IF(ISBLANK(YourData!$Y94),"",YourData!$Y94)</f>
        <v>5</v>
      </c>
      <c r="W1255" s="12"/>
      <c r="X1255" s="107"/>
      <c r="Y1255" s="748"/>
      <c r="Z1255" s="12"/>
      <c r="AA1255" s="107"/>
      <c r="AB1255" s="748"/>
    </row>
    <row r="1256" spans="1:28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>
        <f>IF(ISBLANK(YourData!$W95),"",YourData!$W95)</f>
        <v>33.610918216832602</v>
      </c>
      <c r="U1256" s="755">
        <f>IF(ISBLANK(YourData!$X95),"",YourData!$X95)</f>
        <v>45858</v>
      </c>
      <c r="V1256" s="756">
        <f>IF(ISBLANK(YourData!$Y95),"",YourData!$Y95)</f>
        <v>15</v>
      </c>
      <c r="W1256" s="12"/>
      <c r="X1256" s="107"/>
      <c r="Y1256" s="748"/>
      <c r="Z1256" s="12"/>
      <c r="AA1256" s="107"/>
      <c r="AB1256" s="748"/>
    </row>
    <row r="1257" spans="1:28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>
        <f>IF(ISBLANK(YourData!$W96),"",YourData!$W96)</f>
        <v>28.869297274079599</v>
      </c>
      <c r="U1257" s="755" t="str">
        <f>IF(ISBLANK(YourData!$X96),"",YourData!$X96)</f>
        <v>05-Aug</v>
      </c>
      <c r="V1257" s="756">
        <f>IF(ISBLANK(YourData!$Y96),"",YourData!$Y96)</f>
        <v>16</v>
      </c>
      <c r="W1257" s="12"/>
      <c r="X1257" s="107"/>
      <c r="Y1257" s="748"/>
      <c r="Z1257" s="12"/>
      <c r="AA1257" s="107"/>
      <c r="AB1257" s="748"/>
    </row>
    <row r="1258" spans="1:28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>
        <f>IF(ISBLANK(YourData!$W97),"",YourData!$W97)</f>
        <v>25.089843110459899</v>
      </c>
      <c r="U1258" s="755" t="str">
        <f>IF(ISBLANK(YourData!$X97),"",YourData!$X97)</f>
        <v>16-Aug</v>
      </c>
      <c r="V1258" s="756">
        <f>IF(ISBLANK(YourData!$Y97),"",YourData!$Y97)</f>
        <v>15</v>
      </c>
      <c r="W1258" s="12"/>
      <c r="X1258" s="107"/>
      <c r="Y1258" s="748"/>
      <c r="Z1258" s="12"/>
      <c r="AA1258" s="107"/>
      <c r="AB1258" s="748"/>
    </row>
    <row r="1259" spans="1:28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>
        <f>IF(ISBLANK(YourData!$W98),"",YourData!$W98)</f>
        <v>25.075337003081501</v>
      </c>
      <c r="U1259" s="755">
        <f>IF(ISBLANK(YourData!$X98),"",YourData!$X98)</f>
        <v>45903</v>
      </c>
      <c r="V1259" s="756">
        <f>IF(ISBLANK(YourData!$Y98),"",YourData!$Y98)</f>
        <v>15</v>
      </c>
      <c r="W1259" s="12"/>
      <c r="X1259" s="107"/>
      <c r="Y1259" s="748"/>
      <c r="Z1259" s="12"/>
      <c r="AA1259" s="107"/>
      <c r="AB1259" s="748"/>
    </row>
    <row r="1260" spans="1:28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>
        <f>IF(ISBLANK(YourData!$W99),"",YourData!$W99)</f>
        <v>25.089843110459899</v>
      </c>
      <c r="U1260" s="755" t="str">
        <f>IF(ISBLANK(YourData!$X99),"",YourData!$X99)</f>
        <v>16-Aug</v>
      </c>
      <c r="V1260" s="756">
        <f>IF(ISBLANK(YourData!$Y99),"",YourData!$Y99)</f>
        <v>15</v>
      </c>
      <c r="W1260" s="12"/>
      <c r="X1260" s="107"/>
      <c r="Y1260" s="748"/>
      <c r="Z1260" s="12"/>
      <c r="AA1260" s="107"/>
      <c r="AB1260" s="748"/>
    </row>
    <row r="1261" spans="1:28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>
        <f>IF(ISBLANK(YourData!$W100),"",YourData!$W100)</f>
        <v>25.089731253190401</v>
      </c>
      <c r="U1261" s="755" t="str">
        <f>IF(ISBLANK(YourData!$X100),"",YourData!$X100)</f>
        <v>18-Aug</v>
      </c>
      <c r="V1261" s="756">
        <f>IF(ISBLANK(YourData!$Y100),"",YourData!$Y100)</f>
        <v>15</v>
      </c>
      <c r="W1261" s="12"/>
      <c r="X1261" s="107"/>
      <c r="Y1261" s="748"/>
      <c r="Z1261" s="12"/>
      <c r="AA1261" s="107"/>
      <c r="AB1261" s="748"/>
    </row>
    <row r="1262" spans="1:28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>
        <f>IF(ISBLANK(YourData!$W101),"",YourData!$W101)</f>
        <v>25.089998848207799</v>
      </c>
      <c r="U1262" s="755">
        <f>IF(ISBLANK(YourData!$X101),"",YourData!$X101)</f>
        <v>45808</v>
      </c>
      <c r="V1262" s="756">
        <f>IF(ISBLANK(YourData!$Y101),"",YourData!$Y101)</f>
        <v>14</v>
      </c>
      <c r="W1262" s="12"/>
      <c r="X1262" s="107"/>
      <c r="Y1262" s="748"/>
      <c r="Z1262" s="12"/>
      <c r="AA1262" s="107"/>
      <c r="AB1262" s="748"/>
    </row>
    <row r="1263" spans="1:28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>
        <f>IF(ISBLANK(YourData!$W102),"",YourData!$W102)</f>
        <v>25.089998218593902</v>
      </c>
      <c r="U1263" s="755" t="str">
        <f>IF(ISBLANK(YourData!$X102),"",YourData!$X102)</f>
        <v>30-Apr</v>
      </c>
      <c r="V1263" s="756">
        <f>IF(ISBLANK(YourData!$Y102),"",YourData!$Y102)</f>
        <v>8</v>
      </c>
      <c r="W1263" s="12"/>
      <c r="X1263" s="107"/>
      <c r="Y1263" s="748"/>
      <c r="Z1263" s="12"/>
      <c r="AA1263" s="107"/>
      <c r="AB1263" s="748"/>
    </row>
    <row r="1264" spans="1:28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>
        <f>IF(ISBLANK(YourData!$W103),"",YourData!$W103)</f>
        <v>17.267328665743101</v>
      </c>
      <c r="U1264" s="755">
        <f>IF(ISBLANK(YourData!$X103),"",YourData!$X103)</f>
        <v>45812</v>
      </c>
      <c r="V1264" s="756">
        <f>IF(ISBLANK(YourData!$Y103),"",YourData!$Y103)</f>
        <v>16</v>
      </c>
      <c r="W1264" s="12"/>
      <c r="X1264" s="107"/>
      <c r="Y1264" s="748"/>
      <c r="Z1264" s="12"/>
      <c r="AA1264" s="107"/>
      <c r="AB1264" s="748"/>
    </row>
    <row r="1265" spans="1:28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>
        <f>IF(ISBLANK(YourData!$W104),"",YourData!$W104)</f>
        <v>20.089967900674001</v>
      </c>
      <c r="U1265" s="755">
        <f>IF(ISBLANK(YourData!$X104),"",YourData!$X104)</f>
        <v>45811</v>
      </c>
      <c r="V1265" s="756">
        <f>IF(ISBLANK(YourData!$Y104),"",YourData!$Y104)</f>
        <v>15</v>
      </c>
      <c r="W1265" s="12"/>
      <c r="X1265" s="107"/>
      <c r="Y1265" s="748"/>
      <c r="Z1265" s="12"/>
      <c r="AA1265" s="107"/>
      <c r="AB1265" s="748"/>
    </row>
    <row r="1266" spans="1:28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>
        <f>IF(ISBLANK(YourData!$W105),"",YourData!$W105)</f>
        <v>35.089976726161403</v>
      </c>
      <c r="U1266" s="755">
        <f>IF(ISBLANK(YourData!$X105),"",YourData!$X105)</f>
        <v>45806</v>
      </c>
      <c r="V1266" s="756">
        <f>IF(ISBLANK(YourData!$Y105),"",YourData!$Y105)</f>
        <v>15</v>
      </c>
      <c r="W1266" s="12"/>
      <c r="X1266" s="107"/>
      <c r="Y1266" s="748"/>
      <c r="Z1266" s="12"/>
      <c r="AA1266" s="107"/>
      <c r="AB1266" s="748"/>
    </row>
    <row r="1267" spans="1:28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>
        <f>IF(ISBLANK(YourData!$W106),"",YourData!$W106)</f>
        <v>25</v>
      </c>
      <c r="U1267" s="755" t="str">
        <f>IF(ISBLANK(YourData!$X106),"",YourData!$X106)</f>
        <v>20-Apr</v>
      </c>
      <c r="V1267" s="756">
        <f>IF(ISBLANK(YourData!$Y106),"",YourData!$Y106)</f>
        <v>4</v>
      </c>
      <c r="W1267" s="12"/>
      <c r="X1267" s="107"/>
      <c r="Y1267" s="748"/>
      <c r="Z1267" s="12"/>
      <c r="AA1267" s="107"/>
      <c r="AB1267" s="748"/>
    </row>
    <row r="1268" spans="1:28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>
        <f>IF(ISBLANK(YourData!$W107),"",YourData!$W107)</f>
        <v>15.043431365415801</v>
      </c>
      <c r="U1268" s="755">
        <f>IF(ISBLANK(YourData!$X107),"",YourData!$X107)</f>
        <v>45689</v>
      </c>
      <c r="V1268" s="756">
        <f>IF(ISBLANK(YourData!$Y107),"",YourData!$Y107)</f>
        <v>7</v>
      </c>
      <c r="W1268" s="12"/>
      <c r="X1268" s="107"/>
      <c r="Y1268" s="748"/>
      <c r="Z1268" s="12"/>
      <c r="AA1268" s="107"/>
      <c r="AB1268" s="748"/>
    </row>
    <row r="1269" spans="1:28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>
        <f>IF(ISBLANK(YourData!$W108),"",YourData!$W108)</f>
        <v>35</v>
      </c>
      <c r="U1269" s="755" t="str">
        <f>IF(ISBLANK(YourData!$X108),"",YourData!$X108)</f>
        <v>20-Apr</v>
      </c>
      <c r="V1269" s="756">
        <f>IF(ISBLANK(YourData!$Y108),"",YourData!$Y108)</f>
        <v>15</v>
      </c>
      <c r="W1269" s="12"/>
      <c r="X1269" s="107"/>
      <c r="Y1269" s="748"/>
      <c r="Z1269" s="12"/>
      <c r="AA1269" s="107"/>
      <c r="AB1269" s="748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OpenSimula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>
        <f>IF(ISBLANK(YourData!$Z89),"",YourData!$Z89)</f>
        <v>7.4667305479369297</v>
      </c>
      <c r="U1280" s="755" t="str">
        <f>IF(ISBLANK(YourData!$AA89),"",YourData!$AA89)</f>
        <v>06-Jan</v>
      </c>
      <c r="V1280" s="756">
        <f>IF(ISBLANK(YourData!$AB89),"",YourData!$AB89)</f>
        <v>5</v>
      </c>
      <c r="W1280" s="12"/>
      <c r="X1280" s="107"/>
      <c r="Y1280" s="748"/>
      <c r="Z1280" s="12"/>
      <c r="AA1280" s="107"/>
      <c r="AB1280" s="748"/>
    </row>
    <row r="1281" spans="1:28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>
        <f>IF(ISBLANK(YourData!$Z90),"",YourData!$Z90)</f>
        <v>7.4667445834311597</v>
      </c>
      <c r="U1281" s="755" t="str">
        <f>IF(ISBLANK(YourData!$AA90),"",YourData!$AA90)</f>
        <v>06-Jan</v>
      </c>
      <c r="V1281" s="756">
        <f>IF(ISBLANK(YourData!$AB90),"",YourData!$AB90)</f>
        <v>5</v>
      </c>
      <c r="W1281" s="12"/>
      <c r="X1281" s="107"/>
      <c r="Y1281" s="748"/>
      <c r="Z1281" s="12"/>
      <c r="AA1281" s="107"/>
      <c r="AB1281" s="748"/>
    </row>
    <row r="1282" spans="1:28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>
        <f>IF(ISBLANK(YourData!$Z91),"",YourData!$Z91)</f>
        <v>8.1808283767398695</v>
      </c>
      <c r="U1282" s="755" t="str">
        <f>IF(ISBLANK(YourData!$AA91),"",YourData!$AA91)</f>
        <v>06-Jan</v>
      </c>
      <c r="V1282" s="756">
        <f>IF(ISBLANK(YourData!$AB91),"",YourData!$AB91)</f>
        <v>5</v>
      </c>
      <c r="W1282" s="12"/>
      <c r="X1282" s="107"/>
      <c r="Y1282" s="748"/>
      <c r="Z1282" s="12"/>
      <c r="AA1282" s="107"/>
      <c r="AB1282" s="748"/>
    </row>
    <row r="1283" spans="1:28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>
        <f>IF(ISBLANK(YourData!$Z92),"",YourData!$Z92)</f>
        <v>7.4667305479369297</v>
      </c>
      <c r="U1283" s="755" t="str">
        <f>IF(ISBLANK(YourData!$AA92),"",YourData!$AA92)</f>
        <v>06-Jan</v>
      </c>
      <c r="V1283" s="756">
        <f>IF(ISBLANK(YourData!$AB92),"",YourData!$AB92)</f>
        <v>5</v>
      </c>
      <c r="W1283" s="12"/>
      <c r="X1283" s="107"/>
      <c r="Y1283" s="748"/>
      <c r="Z1283" s="12"/>
      <c r="AA1283" s="107"/>
      <c r="AB1283" s="748"/>
    </row>
    <row r="1284" spans="1:28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>
        <f>IF(ISBLANK(YourData!$Z93),"",YourData!$Z93)</f>
        <v>7.4667305479369297</v>
      </c>
      <c r="U1284" s="755" t="str">
        <f>IF(ISBLANK(YourData!$AA93),"",YourData!$AA93)</f>
        <v>06-Jan</v>
      </c>
      <c r="V1284" s="756">
        <f>IF(ISBLANK(YourData!$AB93),"",YourData!$AB93)</f>
        <v>5</v>
      </c>
      <c r="W1284" s="12"/>
      <c r="X1284" s="107"/>
      <c r="Y1284" s="748"/>
      <c r="Z1284" s="12"/>
      <c r="AA1284" s="107"/>
      <c r="AB1284" s="748"/>
    </row>
    <row r="1285" spans="1:28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>
        <f>IF(ISBLANK(YourData!$Z94),"",YourData!$Z94)</f>
        <v>7.4667305479369297</v>
      </c>
      <c r="U1285" s="755" t="str">
        <f>IF(ISBLANK(YourData!$AA94),"",YourData!$AA94)</f>
        <v>06-Jan</v>
      </c>
      <c r="V1285" s="756">
        <f>IF(ISBLANK(YourData!$AB94),"",YourData!$AB94)</f>
        <v>5</v>
      </c>
      <c r="W1285" s="12"/>
      <c r="X1285" s="107"/>
      <c r="Y1285" s="748"/>
      <c r="Z1285" s="12"/>
      <c r="AA1285" s="107"/>
      <c r="AB1285" s="748"/>
    </row>
    <row r="1286" spans="1:28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>
        <f>IF(ISBLANK(YourData!$Z95),"",YourData!$Z95)</f>
        <v>7.4668714965563598</v>
      </c>
      <c r="U1286" s="755" t="str">
        <f>IF(ISBLANK(YourData!$AA95),"",YourData!$AA95)</f>
        <v>06-Jan</v>
      </c>
      <c r="V1286" s="756">
        <f>IF(ISBLANK(YourData!$AB95),"",YourData!$AB95)</f>
        <v>5</v>
      </c>
      <c r="W1286" s="12"/>
      <c r="X1286" s="107"/>
      <c r="Y1286" s="748"/>
      <c r="Z1286" s="12"/>
      <c r="AA1286" s="107"/>
      <c r="AB1286" s="748"/>
    </row>
    <row r="1287" spans="1:28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>
        <f>IF(ISBLANK(YourData!$Z96),"",YourData!$Z96)</f>
        <v>7.4667305479369297</v>
      </c>
      <c r="U1287" s="755" t="str">
        <f>IF(ISBLANK(YourData!$AA96),"",YourData!$AA96)</f>
        <v>06-Jan</v>
      </c>
      <c r="V1287" s="756">
        <f>IF(ISBLANK(YourData!$AB96),"",YourData!$AB96)</f>
        <v>5</v>
      </c>
      <c r="W1287" s="12"/>
      <c r="X1287" s="107"/>
      <c r="Y1287" s="748"/>
      <c r="Z1287" s="12"/>
      <c r="AA1287" s="107"/>
      <c r="AB1287" s="748"/>
    </row>
    <row r="1288" spans="1:28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>
        <f>IF(ISBLANK(YourData!$Z97),"",YourData!$Z97)</f>
        <v>7.4667305479369297</v>
      </c>
      <c r="U1288" s="755" t="str">
        <f>IF(ISBLANK(YourData!$AA97),"",YourData!$AA97)</f>
        <v>06-Jan</v>
      </c>
      <c r="V1288" s="756">
        <f>IF(ISBLANK(YourData!$AB97),"",YourData!$AB97)</f>
        <v>5</v>
      </c>
      <c r="W1288" s="12"/>
      <c r="X1288" s="107"/>
      <c r="Y1288" s="748"/>
      <c r="Z1288" s="12"/>
      <c r="AA1288" s="107"/>
      <c r="AB1288" s="748"/>
    </row>
    <row r="1289" spans="1:28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>
        <f>IF(ISBLANK(YourData!$Z98),"",YourData!$Z98)</f>
        <v>7.4667305479369297</v>
      </c>
      <c r="U1289" s="755" t="str">
        <f>IF(ISBLANK(YourData!$AA98),"",YourData!$AA98)</f>
        <v>06-Jan</v>
      </c>
      <c r="V1289" s="756">
        <f>IF(ISBLANK(YourData!$AB98),"",YourData!$AB98)</f>
        <v>5</v>
      </c>
      <c r="W1289" s="12"/>
      <c r="X1289" s="107"/>
      <c r="Y1289" s="748"/>
      <c r="Z1289" s="12"/>
      <c r="AA1289" s="107"/>
      <c r="AB1289" s="748"/>
    </row>
    <row r="1290" spans="1:28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>
        <f>IF(ISBLANK(YourData!$Z99),"",YourData!$Z99)</f>
        <v>7.4667305479369297</v>
      </c>
      <c r="U1290" s="755" t="str">
        <f>IF(ISBLANK(YourData!$AA99),"",YourData!$AA99)</f>
        <v>06-Jan</v>
      </c>
      <c r="V1290" s="756">
        <f>IF(ISBLANK(YourData!$AB99),"",YourData!$AB99)</f>
        <v>5</v>
      </c>
      <c r="W1290" s="12"/>
      <c r="X1290" s="107"/>
      <c r="Y1290" s="748"/>
      <c r="Z1290" s="12"/>
      <c r="AA1290" s="107"/>
      <c r="AB1290" s="748"/>
    </row>
    <row r="1291" spans="1:28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>
        <f>IF(ISBLANK(YourData!$Z100),"",YourData!$Z100)</f>
        <v>7.4667305479369297</v>
      </c>
      <c r="U1291" s="755" t="str">
        <f>IF(ISBLANK(YourData!$AA100),"",YourData!$AA100)</f>
        <v>06-Jan</v>
      </c>
      <c r="V1291" s="756">
        <f>IF(ISBLANK(YourData!$AB100),"",YourData!$AB100)</f>
        <v>5</v>
      </c>
      <c r="W1291" s="12"/>
      <c r="X1291" s="107"/>
      <c r="Y1291" s="748"/>
      <c r="Z1291" s="12"/>
      <c r="AA1291" s="107"/>
      <c r="AB1291" s="748"/>
    </row>
    <row r="1292" spans="1:28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>
        <f>IF(ISBLANK(YourData!$Z101),"",YourData!$Z101)</f>
        <v>5.6073031197476997</v>
      </c>
      <c r="U1292" s="755" t="str">
        <f>IF(ISBLANK(YourData!$AA101),"",YourData!$AA101)</f>
        <v>14-Jan</v>
      </c>
      <c r="V1292" s="756">
        <f>IF(ISBLANK(YourData!$AB101),"",YourData!$AB101)</f>
        <v>8</v>
      </c>
      <c r="W1292" s="12"/>
      <c r="X1292" s="107"/>
      <c r="Y1292" s="748"/>
      <c r="Z1292" s="12"/>
      <c r="AA1292" s="107"/>
      <c r="AB1292" s="748"/>
    </row>
    <row r="1293" spans="1:28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>
        <f>IF(ISBLANK(YourData!$Z102),"",YourData!$Z102)</f>
        <v>5.6073031197476997</v>
      </c>
      <c r="U1293" s="755" t="str">
        <f>IF(ISBLANK(YourData!$AA102),"",YourData!$AA102)</f>
        <v>14-Jan</v>
      </c>
      <c r="V1293" s="756">
        <f>IF(ISBLANK(YourData!$AB102),"",YourData!$AB102)</f>
        <v>8</v>
      </c>
      <c r="W1293" s="12"/>
      <c r="X1293" s="107"/>
      <c r="Y1293" s="748"/>
      <c r="Z1293" s="12"/>
      <c r="AA1293" s="107"/>
      <c r="AB1293" s="748"/>
    </row>
    <row r="1294" spans="1:28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>
        <f>IF(ISBLANK(YourData!$Z103),"",YourData!$Z103)</f>
        <v>5.4178909464027303</v>
      </c>
      <c r="U1294" s="755" t="str">
        <f>IF(ISBLANK(YourData!$AA103),"",YourData!$AA103)</f>
        <v>14-Jan</v>
      </c>
      <c r="V1294" s="756">
        <f>IF(ISBLANK(YourData!$AB103),"",YourData!$AB103)</f>
        <v>8</v>
      </c>
      <c r="W1294" s="12"/>
      <c r="X1294" s="107"/>
      <c r="Y1294" s="748"/>
      <c r="Z1294" s="12"/>
      <c r="AA1294" s="107"/>
      <c r="AB1294" s="748"/>
    </row>
    <row r="1295" spans="1:28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>
        <f>IF(ISBLANK(YourData!$Z104),"",YourData!$Z104)</f>
        <v>5.6073031197476997</v>
      </c>
      <c r="U1295" s="755" t="str">
        <f>IF(ISBLANK(YourData!$AA104),"",YourData!$AA104)</f>
        <v>14-Jan</v>
      </c>
      <c r="V1295" s="756">
        <f>IF(ISBLANK(YourData!$AB104),"",YourData!$AB104)</f>
        <v>8</v>
      </c>
      <c r="W1295" s="12"/>
      <c r="X1295" s="107"/>
      <c r="Y1295" s="748"/>
      <c r="Z1295" s="12"/>
      <c r="AA1295" s="107"/>
      <c r="AB1295" s="748"/>
    </row>
    <row r="1296" spans="1:28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>
        <f>IF(ISBLANK(YourData!$Z105),"",YourData!$Z105)</f>
        <v>5.6073031197476997</v>
      </c>
      <c r="U1296" s="755" t="str">
        <f>IF(ISBLANK(YourData!$AA105),"",YourData!$AA105)</f>
        <v>14-Jan</v>
      </c>
      <c r="V1296" s="756">
        <f>IF(ISBLANK(YourData!$AB105),"",YourData!$AB105)</f>
        <v>8</v>
      </c>
      <c r="W1296" s="12"/>
      <c r="X1296" s="107"/>
      <c r="Y1296" s="748"/>
      <c r="Z1296" s="12"/>
      <c r="AA1296" s="107"/>
      <c r="AB1296" s="748"/>
    </row>
    <row r="1297" spans="1:28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>
        <f>IF(ISBLANK(YourData!$Z106),"",YourData!$Z106)</f>
        <v>5.6073031197476997</v>
      </c>
      <c r="U1297" s="755" t="str">
        <f>IF(ISBLANK(YourData!$AA106),"",YourData!$AA106)</f>
        <v>14-Jan</v>
      </c>
      <c r="V1297" s="756">
        <f>IF(ISBLANK(YourData!$AB106),"",YourData!$AB106)</f>
        <v>8</v>
      </c>
      <c r="W1297" s="12"/>
      <c r="X1297" s="107"/>
      <c r="Y1297" s="748"/>
      <c r="Z1297" s="12"/>
      <c r="AA1297" s="107"/>
      <c r="AB1297" s="748"/>
    </row>
    <row r="1298" spans="1:28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>
        <f>IF(ISBLANK(YourData!$Z107),"",YourData!$Z107)</f>
        <v>5.4178909464027303</v>
      </c>
      <c r="U1298" s="755" t="str">
        <f>IF(ISBLANK(YourData!$AA107),"",YourData!$AA107)</f>
        <v>14-Jan</v>
      </c>
      <c r="V1298" s="756">
        <f>IF(ISBLANK(YourData!$AB107),"",YourData!$AB107)</f>
        <v>8</v>
      </c>
      <c r="W1298" s="12"/>
      <c r="X1298" s="107"/>
      <c r="Y1298" s="748"/>
      <c r="Z1298" s="12"/>
      <c r="AA1298" s="107"/>
      <c r="AB1298" s="748"/>
    </row>
    <row r="1299" spans="1:28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>
        <f>IF(ISBLANK(YourData!$Z108),"",YourData!$Z108)</f>
        <v>5.6073031197476997</v>
      </c>
      <c r="U1299" s="755" t="str">
        <f>IF(ISBLANK(YourData!$AA108),"",YourData!$AA108)</f>
        <v>14-Jan</v>
      </c>
      <c r="V1299" s="756">
        <f>IF(ISBLANK(YourData!$AB108),"",YourData!$AB108)</f>
        <v>8</v>
      </c>
      <c r="W1299" s="12"/>
      <c r="X1299" s="107"/>
      <c r="Y1299" s="748"/>
      <c r="Z1299" s="12"/>
      <c r="AA1299" s="107"/>
      <c r="AB1299" s="748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OpenSimula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>
        <f>IF(ISBLANK(YourData!$AC89),"",YourData!$AC89)</f>
        <v>1.3797763197429E-2</v>
      </c>
      <c r="U1310" s="755">
        <f>IF(ISBLANK(YourData!$AD89),"",YourData!$AD89)</f>
        <v>45977</v>
      </c>
      <c r="V1310" s="756">
        <f>IF(ISBLANK(YourData!$AE89),"",YourData!$AE89)</f>
        <v>16</v>
      </c>
      <c r="W1310" s="12"/>
      <c r="X1310" s="107"/>
      <c r="Y1310" s="748"/>
      <c r="Z1310" s="12"/>
      <c r="AA1310" s="107"/>
      <c r="AB1310" s="748"/>
    </row>
    <row r="1311" spans="1:28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>
        <f>IF(ISBLANK(YourData!$AC90),"",YourData!$AC90)</f>
        <v>1.5823941837571801E-2</v>
      </c>
      <c r="U1311" s="755">
        <f>IF(ISBLANK(YourData!$AD90),"",YourData!$AD90)</f>
        <v>45931</v>
      </c>
      <c r="V1311" s="756">
        <f>IF(ISBLANK(YourData!$AE90),"",YourData!$AE90)</f>
        <v>8</v>
      </c>
      <c r="W1311" s="12"/>
      <c r="X1311" s="107"/>
      <c r="Y1311" s="748"/>
      <c r="Z1311" s="12"/>
      <c r="AA1311" s="107"/>
      <c r="AB1311" s="748"/>
    </row>
    <row r="1312" spans="1:28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>
        <f>IF(ISBLANK(YourData!$AC91),"",YourData!$AC91)</f>
        <v>1.8204983126852401E-2</v>
      </c>
      <c r="U1312" s="755">
        <f>IF(ISBLANK(YourData!$AD91),"",YourData!$AD91)</f>
        <v>45932</v>
      </c>
      <c r="V1312" s="756">
        <f>IF(ISBLANK(YourData!$AE91),"",YourData!$AE91)</f>
        <v>9</v>
      </c>
      <c r="W1312" s="12"/>
      <c r="X1312" s="107"/>
      <c r="Y1312" s="748"/>
      <c r="Z1312" s="12"/>
      <c r="AA1312" s="107"/>
      <c r="AB1312" s="748"/>
    </row>
    <row r="1313" spans="1:28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>
        <f>IF(ISBLANK(YourData!$AC92),"",YourData!$AC92)</f>
        <v>1.7686717835491E-2</v>
      </c>
      <c r="U1313" s="755">
        <f>IF(ISBLANK(YourData!$AD92),"",YourData!$AD92)</f>
        <v>45848</v>
      </c>
      <c r="V1313" s="756">
        <f>IF(ISBLANK(YourData!$AE92),"",YourData!$AE92)</f>
        <v>12</v>
      </c>
      <c r="W1313" s="12"/>
      <c r="X1313" s="107"/>
      <c r="Y1313" s="748"/>
      <c r="Z1313" s="12"/>
      <c r="AA1313" s="107"/>
      <c r="AB1313" s="748"/>
    </row>
    <row r="1314" spans="1:28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>
        <f>IF(ISBLANK(YourData!$AC93),"",YourData!$AC93)</f>
        <v>1.7986903998114499E-2</v>
      </c>
      <c r="U1314" s="755">
        <f>IF(ISBLANK(YourData!$AD93),"",YourData!$AD93)</f>
        <v>45848</v>
      </c>
      <c r="V1314" s="756">
        <f>IF(ISBLANK(YourData!$AE93),"",YourData!$AE93)</f>
        <v>12</v>
      </c>
      <c r="W1314" s="12"/>
      <c r="X1314" s="107"/>
      <c r="Y1314" s="748"/>
      <c r="Z1314" s="12"/>
      <c r="AA1314" s="107"/>
      <c r="AB1314" s="748"/>
    </row>
    <row r="1315" spans="1:28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>
        <f>IF(ISBLANK(YourData!$AC94),"",YourData!$AC94)</f>
        <v>1.6760027425386199E-2</v>
      </c>
      <c r="U1315" s="755">
        <f>IF(ISBLANK(YourData!$AD94),"",YourData!$AD94)</f>
        <v>45931</v>
      </c>
      <c r="V1315" s="756">
        <f>IF(ISBLANK(YourData!$AE94),"",YourData!$AE94)</f>
        <v>8</v>
      </c>
      <c r="W1315" s="12"/>
      <c r="X1315" s="107"/>
      <c r="Y1315" s="748"/>
      <c r="Z1315" s="12"/>
      <c r="AA1315" s="107"/>
      <c r="AB1315" s="748"/>
    </row>
    <row r="1316" spans="1:28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>
        <f>IF(ISBLANK(YourData!$AC95),"",YourData!$AC95)</f>
        <v>1.37977358003138E-2</v>
      </c>
      <c r="U1316" s="755">
        <f>IF(ISBLANK(YourData!$AD95),"",YourData!$AD95)</f>
        <v>45977</v>
      </c>
      <c r="V1316" s="756">
        <f>IF(ISBLANK(YourData!$AE95),"",YourData!$AE95)</f>
        <v>16</v>
      </c>
      <c r="W1316" s="12"/>
      <c r="X1316" s="107"/>
      <c r="Y1316" s="748"/>
      <c r="Z1316" s="12"/>
      <c r="AA1316" s="107"/>
      <c r="AB1316" s="748"/>
    </row>
    <row r="1317" spans="1:28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>
        <f>IF(ISBLANK(YourData!$AC96),"",YourData!$AC96)</f>
        <v>1.6793054456806601E-2</v>
      </c>
      <c r="U1317" s="755" t="str">
        <f>IF(ISBLANK(YourData!$AD96),"",YourData!$AD96)</f>
        <v>05-Apr</v>
      </c>
      <c r="V1317" s="756">
        <f>IF(ISBLANK(YourData!$AE96),"",YourData!$AE96)</f>
        <v>22</v>
      </c>
      <c r="W1317" s="12"/>
      <c r="X1317" s="107"/>
      <c r="Y1317" s="748"/>
      <c r="Z1317" s="12"/>
      <c r="AA1317" s="107"/>
      <c r="AB1317" s="748"/>
    </row>
    <row r="1318" spans="1:28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>
        <f>IF(ISBLANK(YourData!$AC97),"",YourData!$AC97)</f>
        <v>1.6774077466374201E-2</v>
      </c>
      <c r="U1318" s="755" t="str">
        <f>IF(ISBLANK(YourData!$AD97),"",YourData!$AD97)</f>
        <v>02-Apr</v>
      </c>
      <c r="V1318" s="756">
        <f>IF(ISBLANK(YourData!$AE97),"",YourData!$AE97)</f>
        <v>5</v>
      </c>
      <c r="W1318" s="12"/>
      <c r="X1318" s="107"/>
      <c r="Y1318" s="748"/>
      <c r="Z1318" s="12"/>
      <c r="AA1318" s="107"/>
      <c r="AB1318" s="748"/>
    </row>
    <row r="1319" spans="1:28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>
        <f>IF(ISBLANK(YourData!$AC98),"",YourData!$AC98)</f>
        <v>1.40146149265826E-2</v>
      </c>
      <c r="U1319" s="755" t="str">
        <f>IF(ISBLANK(YourData!$AD98),"",YourData!$AD98)</f>
        <v>17-Apr</v>
      </c>
      <c r="V1319" s="756">
        <f>IF(ISBLANK(YourData!$AE98),"",YourData!$AE98)</f>
        <v>3</v>
      </c>
      <c r="W1319" s="12"/>
      <c r="X1319" s="107"/>
      <c r="Y1319" s="748"/>
      <c r="Z1319" s="12"/>
      <c r="AA1319" s="107"/>
      <c r="AB1319" s="748"/>
    </row>
    <row r="1320" spans="1:28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>
        <f>IF(ISBLANK(YourData!$AC99),"",YourData!$AC99)</f>
        <v>1.6774077383959099E-2</v>
      </c>
      <c r="U1320" s="755" t="str">
        <f>IF(ISBLANK(YourData!$AD99),"",YourData!$AD99)</f>
        <v>02-Apr</v>
      </c>
      <c r="V1320" s="756">
        <f>IF(ISBLANK(YourData!$AE99),"",YourData!$AE99)</f>
        <v>5</v>
      </c>
      <c r="W1320" s="12"/>
      <c r="X1320" s="107"/>
      <c r="Y1320" s="748"/>
      <c r="Z1320" s="12"/>
      <c r="AA1320" s="107"/>
      <c r="AB1320" s="748"/>
    </row>
    <row r="1321" spans="1:28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>
        <f>IF(ISBLANK(YourData!$AC100),"",YourData!$AC100)</f>
        <v>1.3797763197429E-2</v>
      </c>
      <c r="U1321" s="755">
        <f>IF(ISBLANK(YourData!$AD100),"",YourData!$AD100)</f>
        <v>45977</v>
      </c>
      <c r="V1321" s="756">
        <f>IF(ISBLANK(YourData!$AE100),"",YourData!$AE100)</f>
        <v>16</v>
      </c>
      <c r="W1321" s="12"/>
      <c r="X1321" s="107"/>
      <c r="Y1321" s="748"/>
      <c r="Z1321" s="12"/>
      <c r="AA1321" s="107"/>
      <c r="AB1321" s="748"/>
    </row>
    <row r="1322" spans="1:28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>
        <f>IF(ISBLANK(YourData!$AC101),"",YourData!$AC101)</f>
        <v>1.15459247087873E-2</v>
      </c>
      <c r="U1322" s="755">
        <f>IF(ISBLANK(YourData!$AD101),"",YourData!$AD101)</f>
        <v>45858</v>
      </c>
      <c r="V1322" s="756">
        <f>IF(ISBLANK(YourData!$AE101),"",YourData!$AE101)</f>
        <v>15</v>
      </c>
      <c r="W1322" s="12"/>
      <c r="X1322" s="107"/>
      <c r="Y1322" s="748"/>
      <c r="Z1322" s="12"/>
      <c r="AA1322" s="107"/>
      <c r="AB1322" s="748"/>
    </row>
    <row r="1323" spans="1:28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>
        <f>IF(ISBLANK(YourData!$AC102),"",YourData!$AC102)</f>
        <v>1.15448833045135E-2</v>
      </c>
      <c r="U1323" s="755">
        <f>IF(ISBLANK(YourData!$AD102),"",YourData!$AD102)</f>
        <v>45858</v>
      </c>
      <c r="V1323" s="756">
        <f>IF(ISBLANK(YourData!$AE102),"",YourData!$AE102)</f>
        <v>15</v>
      </c>
      <c r="W1323" s="12"/>
      <c r="X1323" s="107"/>
      <c r="Y1323" s="748"/>
      <c r="Z1323" s="12"/>
      <c r="AA1323" s="107"/>
      <c r="AB1323" s="748"/>
    </row>
    <row r="1324" spans="1:28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>
        <f>IF(ISBLANK(YourData!$AC103),"",YourData!$AC103)</f>
        <v>7.5891469589189102E-3</v>
      </c>
      <c r="U1324" s="755">
        <f>IF(ISBLANK(YourData!$AD103),"",YourData!$AD103)</f>
        <v>45812</v>
      </c>
      <c r="V1324" s="756">
        <f>IF(ISBLANK(YourData!$AE103),"",YourData!$AE103)</f>
        <v>16</v>
      </c>
      <c r="W1324" s="12"/>
      <c r="X1324" s="107"/>
      <c r="Y1324" s="748"/>
      <c r="Z1324" s="12"/>
      <c r="AA1324" s="107"/>
      <c r="AB1324" s="748"/>
    </row>
    <row r="1325" spans="1:28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>
        <f>IF(ISBLANK(YourData!$AC104),"",YourData!$AC104)</f>
        <v>8.7730433476652207E-3</v>
      </c>
      <c r="U1325" s="755">
        <f>IF(ISBLANK(YourData!$AD104),"",YourData!$AD104)</f>
        <v>45858</v>
      </c>
      <c r="V1325" s="756">
        <f>IF(ISBLANK(YourData!$AE104),"",YourData!$AE104)</f>
        <v>15</v>
      </c>
      <c r="W1325" s="12"/>
      <c r="X1325" s="107"/>
      <c r="Y1325" s="748"/>
      <c r="Z1325" s="12"/>
      <c r="AA1325" s="107"/>
      <c r="AB1325" s="748"/>
    </row>
    <row r="1326" spans="1:28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>
        <f>IF(ISBLANK(YourData!$AC105),"",YourData!$AC105)</f>
        <v>1.62914553449604E-2</v>
      </c>
      <c r="U1326" s="755">
        <f>IF(ISBLANK(YourData!$AD105),"",YourData!$AD105)</f>
        <v>45858</v>
      </c>
      <c r="V1326" s="756">
        <f>IF(ISBLANK(YourData!$AE105),"",YourData!$AE105)</f>
        <v>15</v>
      </c>
      <c r="W1326" s="12"/>
      <c r="X1326" s="107"/>
      <c r="Y1326" s="748"/>
      <c r="Z1326" s="12"/>
      <c r="AA1326" s="107"/>
      <c r="AB1326" s="748"/>
    </row>
    <row r="1327" spans="1:28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>
        <f>IF(ISBLANK(YourData!$AC106),"",YourData!$AC106)</f>
        <v>7.3000000000000001E-3</v>
      </c>
      <c r="U1327" s="755" t="str">
        <f>IF(ISBLANK(YourData!$AD106),"",YourData!$AD106)</f>
        <v>01-Jan</v>
      </c>
      <c r="V1327" s="756">
        <f>IF(ISBLANK(YourData!$AE106),"",YourData!$AE106)</f>
        <v>1</v>
      </c>
      <c r="W1327" s="12"/>
      <c r="X1327" s="107"/>
      <c r="Y1327" s="748"/>
      <c r="Z1327" s="12"/>
      <c r="AA1327" s="107"/>
      <c r="AB1327" s="748"/>
    </row>
    <row r="1328" spans="1:28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>
        <f>IF(ISBLANK(YourData!$AC107),"",YourData!$AC107)</f>
        <v>6.5470177428389002E-3</v>
      </c>
      <c r="U1328" s="755" t="str">
        <f>IF(ISBLANK(YourData!$AD107),"",YourData!$AD107)</f>
        <v>01-Jan</v>
      </c>
      <c r="V1328" s="756">
        <f>IF(ISBLANK(YourData!$AE107),"",YourData!$AE107)</f>
        <v>1</v>
      </c>
      <c r="W1328" s="12"/>
      <c r="X1328" s="107"/>
      <c r="Y1328" s="748"/>
      <c r="Z1328" s="12"/>
      <c r="AA1328" s="107"/>
      <c r="AB1328" s="748"/>
    </row>
    <row r="1329" spans="1:28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>
        <f>IF(ISBLANK(YourData!$AC108),"",YourData!$AC108)</f>
        <v>7.3000000000000001E-3</v>
      </c>
      <c r="U1329" s="755" t="str">
        <f>IF(ISBLANK(YourData!$AD108),"",YourData!$AD108)</f>
        <v>01-Jan</v>
      </c>
      <c r="V1329" s="756">
        <f>IF(ISBLANK(YourData!$AE108),"",YourData!$AE108)</f>
        <v>1</v>
      </c>
      <c r="W1329" s="12"/>
      <c r="X1329" s="107"/>
      <c r="Y1329" s="748"/>
      <c r="Z1329" s="12"/>
      <c r="AA1329" s="107"/>
      <c r="AB1329" s="748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OpenSimula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>
        <f>IF(ISBLANK(YourData!$AF89),"",YourData!$AF89)</f>
        <v>1.86202873549909E-3</v>
      </c>
      <c r="U1340" s="755" t="str">
        <f>IF(ISBLANK(YourData!$AG89),"",YourData!$AG89)</f>
        <v>11-Jan</v>
      </c>
      <c r="V1340" s="756">
        <f>IF(ISBLANK(YourData!$AH89),"",YourData!$AH89)</f>
        <v>2</v>
      </c>
      <c r="W1340" s="12"/>
      <c r="X1340" s="107"/>
      <c r="Y1340" s="748"/>
      <c r="Z1340" s="12"/>
      <c r="AA1340" s="107"/>
      <c r="AB1340" s="748"/>
    </row>
    <row r="1341" spans="1:28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>
        <f>IF(ISBLANK(YourData!$AF90),"",YourData!$AF90)</f>
        <v>1.86476601269523E-3</v>
      </c>
      <c r="U1341" s="755" t="str">
        <f>IF(ISBLANK(YourData!$AG90),"",YourData!$AG90)</f>
        <v>11-Jan</v>
      </c>
      <c r="V1341" s="756">
        <f>IF(ISBLANK(YourData!$AH90),"",YourData!$AH90)</f>
        <v>2</v>
      </c>
      <c r="W1341" s="12"/>
      <c r="X1341" s="107"/>
      <c r="Y1341" s="748"/>
      <c r="Z1341" s="12"/>
      <c r="AA1341" s="107"/>
      <c r="AB1341" s="748"/>
    </row>
    <row r="1342" spans="1:28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>
        <f>IF(ISBLANK(YourData!$AF91),"",YourData!$AF91)</f>
        <v>1.8629294906586001E-3</v>
      </c>
      <c r="U1342" s="755" t="str">
        <f>IF(ISBLANK(YourData!$AG91),"",YourData!$AG91)</f>
        <v>11-Jan</v>
      </c>
      <c r="V1342" s="756">
        <f>IF(ISBLANK(YourData!$AH91),"",YourData!$AH91)</f>
        <v>2</v>
      </c>
      <c r="W1342" s="12"/>
      <c r="X1342" s="107"/>
      <c r="Y1342" s="748"/>
      <c r="Z1342" s="12"/>
      <c r="AA1342" s="107"/>
      <c r="AB1342" s="748"/>
    </row>
    <row r="1343" spans="1:28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>
        <f>IF(ISBLANK(YourData!$AF92),"",YourData!$AF92)</f>
        <v>1.86202873549909E-3</v>
      </c>
      <c r="U1343" s="755" t="str">
        <f>IF(ISBLANK(YourData!$AG92),"",YourData!$AG92)</f>
        <v>11-Jan</v>
      </c>
      <c r="V1343" s="756">
        <f>IF(ISBLANK(YourData!$AH92),"",YourData!$AH92)</f>
        <v>2</v>
      </c>
      <c r="W1343" s="12"/>
      <c r="X1343" s="107"/>
      <c r="Y1343" s="748"/>
      <c r="Z1343" s="12"/>
      <c r="AA1343" s="107"/>
      <c r="AB1343" s="748"/>
    </row>
    <row r="1344" spans="1:28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>
        <f>IF(ISBLANK(YourData!$AF93),"",YourData!$AF93)</f>
        <v>1.86202873549909E-3</v>
      </c>
      <c r="U1344" s="755" t="str">
        <f>IF(ISBLANK(YourData!$AG93),"",YourData!$AG93)</f>
        <v>11-Jan</v>
      </c>
      <c r="V1344" s="756">
        <f>IF(ISBLANK(YourData!$AH93),"",YourData!$AH93)</f>
        <v>2</v>
      </c>
      <c r="W1344" s="12"/>
      <c r="X1344" s="107"/>
      <c r="Y1344" s="748"/>
      <c r="Z1344" s="12"/>
      <c r="AA1344" s="107"/>
      <c r="AB1344" s="748"/>
    </row>
    <row r="1345" spans="1:28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>
        <f>IF(ISBLANK(YourData!$AF94),"",YourData!$AF94)</f>
        <v>1.86202873549909E-3</v>
      </c>
      <c r="U1345" s="755" t="str">
        <f>IF(ISBLANK(YourData!$AG94),"",YourData!$AG94)</f>
        <v>11-Jan</v>
      </c>
      <c r="V1345" s="756">
        <f>IF(ISBLANK(YourData!$AH94),"",YourData!$AH94)</f>
        <v>2</v>
      </c>
      <c r="W1345" s="12"/>
      <c r="X1345" s="107"/>
      <c r="Y1345" s="748"/>
      <c r="Z1345" s="12"/>
      <c r="AA1345" s="107"/>
      <c r="AB1345" s="748"/>
    </row>
    <row r="1346" spans="1:28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>
        <f>IF(ISBLANK(YourData!$AF95),"",YourData!$AF95)</f>
        <v>1.8620287471959999E-3</v>
      </c>
      <c r="U1346" s="755" t="str">
        <f>IF(ISBLANK(YourData!$AG95),"",YourData!$AG95)</f>
        <v>11-Jan</v>
      </c>
      <c r="V1346" s="756">
        <f>IF(ISBLANK(YourData!$AH95),"",YourData!$AH95)</f>
        <v>2</v>
      </c>
      <c r="W1346" s="12"/>
      <c r="X1346" s="107"/>
      <c r="Y1346" s="748"/>
      <c r="Z1346" s="12"/>
      <c r="AA1346" s="107"/>
      <c r="AB1346" s="748"/>
    </row>
    <row r="1347" spans="1:28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>
        <f>IF(ISBLANK(YourData!$AF96),"",YourData!$AF96)</f>
        <v>1.86202873549909E-3</v>
      </c>
      <c r="U1347" s="755" t="str">
        <f>IF(ISBLANK(YourData!$AG96),"",YourData!$AG96)</f>
        <v>11-Jan</v>
      </c>
      <c r="V1347" s="756">
        <f>IF(ISBLANK(YourData!$AH96),"",YourData!$AH96)</f>
        <v>2</v>
      </c>
      <c r="W1347" s="12"/>
      <c r="X1347" s="107"/>
      <c r="Y1347" s="748"/>
      <c r="Z1347" s="12"/>
      <c r="AA1347" s="107"/>
      <c r="AB1347" s="748"/>
    </row>
    <row r="1348" spans="1:28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>
        <f>IF(ISBLANK(YourData!$AF97),"",YourData!$AF97)</f>
        <v>1.86202873549909E-3</v>
      </c>
      <c r="U1348" s="755" t="str">
        <f>IF(ISBLANK(YourData!$AG97),"",YourData!$AG97)</f>
        <v>11-Jan</v>
      </c>
      <c r="V1348" s="756">
        <f>IF(ISBLANK(YourData!$AH97),"",YourData!$AH97)</f>
        <v>2</v>
      </c>
      <c r="W1348" s="12"/>
      <c r="X1348" s="107"/>
      <c r="Y1348" s="748"/>
      <c r="Z1348" s="12"/>
      <c r="AA1348" s="107"/>
      <c r="AB1348" s="748"/>
    </row>
    <row r="1349" spans="1:28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>
        <f>IF(ISBLANK(YourData!$AF98),"",YourData!$AF98)</f>
        <v>1.86202873549909E-3</v>
      </c>
      <c r="U1349" s="755" t="str">
        <f>IF(ISBLANK(YourData!$AG98),"",YourData!$AG98)</f>
        <v>11-Jan</v>
      </c>
      <c r="V1349" s="756">
        <f>IF(ISBLANK(YourData!$AH98),"",YourData!$AH98)</f>
        <v>2</v>
      </c>
      <c r="W1349" s="12"/>
      <c r="X1349" s="107"/>
      <c r="Y1349" s="748"/>
      <c r="Z1349" s="12"/>
      <c r="AA1349" s="107"/>
      <c r="AB1349" s="748"/>
    </row>
    <row r="1350" spans="1:28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>
        <f>IF(ISBLANK(YourData!$AF99),"",YourData!$AF99)</f>
        <v>1.86202873549909E-3</v>
      </c>
      <c r="U1350" s="755" t="str">
        <f>IF(ISBLANK(YourData!$AG99),"",YourData!$AG99)</f>
        <v>11-Jan</v>
      </c>
      <c r="V1350" s="756">
        <f>IF(ISBLANK(YourData!$AH99),"",YourData!$AH99)</f>
        <v>2</v>
      </c>
      <c r="W1350" s="12"/>
      <c r="X1350" s="107"/>
      <c r="Y1350" s="748"/>
      <c r="Z1350" s="12"/>
      <c r="AA1350" s="107"/>
      <c r="AB1350" s="748"/>
    </row>
    <row r="1351" spans="1:28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>
        <f>IF(ISBLANK(YourData!$AF100),"",YourData!$AF100)</f>
        <v>1.86202873549909E-3</v>
      </c>
      <c r="U1351" s="755" t="str">
        <f>IF(ISBLANK(YourData!$AG100),"",YourData!$AG100)</f>
        <v>11-Jan</v>
      </c>
      <c r="V1351" s="756">
        <f>IF(ISBLANK(YourData!$AH100),"",YourData!$AH100)</f>
        <v>2</v>
      </c>
      <c r="W1351" s="12"/>
      <c r="X1351" s="107"/>
      <c r="Y1351" s="748"/>
      <c r="Z1351" s="12"/>
      <c r="AA1351" s="107"/>
      <c r="AB1351" s="748"/>
    </row>
    <row r="1352" spans="1:28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>
        <f>IF(ISBLANK(YourData!$AF101),"",YourData!$AF101)</f>
        <v>5.6392084894629898E-3</v>
      </c>
      <c r="U1352" s="755" t="str">
        <f>IF(ISBLANK(YourData!$AG101),"",YourData!$AG101)</f>
        <v>14-Jan</v>
      </c>
      <c r="V1352" s="756">
        <f>IF(ISBLANK(YourData!$AH101),"",YourData!$AH101)</f>
        <v>9</v>
      </c>
      <c r="W1352" s="12"/>
      <c r="X1352" s="107"/>
      <c r="Y1352" s="748"/>
      <c r="Z1352" s="12"/>
      <c r="AA1352" s="107"/>
      <c r="AB1352" s="748"/>
    </row>
    <row r="1353" spans="1:28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>
        <f>IF(ISBLANK(YourData!$AF102),"",YourData!$AF102)</f>
        <v>5.6392084894629898E-3</v>
      </c>
      <c r="U1353" s="755" t="str">
        <f>IF(ISBLANK(YourData!$AG102),"",YourData!$AG102)</f>
        <v>14-Jan</v>
      </c>
      <c r="V1353" s="756">
        <f>IF(ISBLANK(YourData!$AH102),"",YourData!$AH102)</f>
        <v>9</v>
      </c>
      <c r="W1353" s="12"/>
      <c r="X1353" s="107"/>
      <c r="Y1353" s="748"/>
      <c r="Z1353" s="12"/>
      <c r="AA1353" s="107"/>
      <c r="AB1353" s="748"/>
    </row>
    <row r="1354" spans="1:28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>
        <f>IF(ISBLANK(YourData!$AF103),"",YourData!$AF103)</f>
        <v>5.5269178790752398E-3</v>
      </c>
      <c r="U1354" s="755">
        <f>IF(ISBLANK(YourData!$AG103),"",YourData!$AG103)</f>
        <v>45689</v>
      </c>
      <c r="V1354" s="756">
        <f>IF(ISBLANK(YourData!$AH103),"",YourData!$AH103)</f>
        <v>16</v>
      </c>
      <c r="W1354" s="12"/>
      <c r="X1354" s="107"/>
      <c r="Y1354" s="748"/>
      <c r="Z1354" s="12"/>
      <c r="AA1354" s="107"/>
      <c r="AB1354" s="748"/>
    </row>
    <row r="1355" spans="1:28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>
        <f>IF(ISBLANK(YourData!$AF104),"",YourData!$AF104)</f>
        <v>5.6392084894629898E-3</v>
      </c>
      <c r="U1355" s="755" t="str">
        <f>IF(ISBLANK(YourData!$AG104),"",YourData!$AG104)</f>
        <v>14-Jan</v>
      </c>
      <c r="V1355" s="756">
        <f>IF(ISBLANK(YourData!$AH104),"",YourData!$AH104)</f>
        <v>9</v>
      </c>
      <c r="W1355" s="12"/>
      <c r="X1355" s="107"/>
      <c r="Y1355" s="748"/>
      <c r="Z1355" s="12"/>
      <c r="AA1355" s="107"/>
      <c r="AB1355" s="748"/>
    </row>
    <row r="1356" spans="1:28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>
        <f>IF(ISBLANK(YourData!$AF105),"",YourData!$AF105)</f>
        <v>5.6392084894629898E-3</v>
      </c>
      <c r="U1356" s="755" t="str">
        <f>IF(ISBLANK(YourData!$AG105),"",YourData!$AG105)</f>
        <v>14-Jan</v>
      </c>
      <c r="V1356" s="756">
        <f>IF(ISBLANK(YourData!$AH105),"",YourData!$AH105)</f>
        <v>9</v>
      </c>
      <c r="W1356" s="12"/>
      <c r="X1356" s="107"/>
      <c r="Y1356" s="748"/>
      <c r="Z1356" s="12"/>
      <c r="AA1356" s="107"/>
      <c r="AB1356" s="748"/>
    </row>
    <row r="1357" spans="1:28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>
        <f>IF(ISBLANK(YourData!$AF106),"",YourData!$AF106)</f>
        <v>5.1756954684163596E-3</v>
      </c>
      <c r="U1357" s="755" t="str">
        <f>IF(ISBLANK(YourData!$AG106),"",YourData!$AG106)</f>
        <v>20-Apr</v>
      </c>
      <c r="V1357" s="756">
        <f>IF(ISBLANK(YourData!$AH106),"",YourData!$AH106)</f>
        <v>5</v>
      </c>
      <c r="W1357" s="12"/>
      <c r="X1357" s="107"/>
      <c r="Y1357" s="748"/>
      <c r="Z1357" s="12"/>
      <c r="AA1357" s="107"/>
      <c r="AB1357" s="748"/>
    </row>
    <row r="1358" spans="1:28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>
        <f>IF(ISBLANK(YourData!$AF107),"",YourData!$AF107)</f>
        <v>2.5415826499665698E-3</v>
      </c>
      <c r="U1358" s="755" t="str">
        <f>IF(ISBLANK(YourData!$AG107),"",YourData!$AG107)</f>
        <v>20-Apr</v>
      </c>
      <c r="V1358" s="756">
        <f>IF(ISBLANK(YourData!$AH107),"",YourData!$AH107)</f>
        <v>5</v>
      </c>
      <c r="W1358" s="12"/>
      <c r="X1358" s="107"/>
      <c r="Y1358" s="748"/>
      <c r="Z1358" s="12"/>
      <c r="AA1358" s="107"/>
      <c r="AB1358" s="748"/>
    </row>
    <row r="1359" spans="1:28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>
        <f>IF(ISBLANK(YourData!$AF108),"",YourData!$AF108)</f>
        <v>5.5916550362789599E-3</v>
      </c>
      <c r="U1359" s="755" t="str">
        <f>IF(ISBLANK(YourData!$AG108),"",YourData!$AG108)</f>
        <v>20-Apr</v>
      </c>
      <c r="V1359" s="756">
        <f>IF(ISBLANK(YourData!$AH108),"",YourData!$AH108)</f>
        <v>6</v>
      </c>
      <c r="W1359" s="12"/>
      <c r="X1359" s="107"/>
      <c r="Y1359" s="748"/>
      <c r="Z1359" s="12"/>
      <c r="AA1359" s="107"/>
      <c r="AB1359" s="748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OpenSimula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>
        <f>IF(ISBLANK(YourData!$AI89),"",YourData!$AI89)</f>
        <v>69.364567511764307</v>
      </c>
      <c r="U1370" s="755">
        <f>IF(ISBLANK(YourData!$AJ89),"",YourData!$AJ89)</f>
        <v>45977</v>
      </c>
      <c r="V1370" s="756">
        <f>IF(ISBLANK(YourData!$AK89),"",YourData!$AK89)</f>
        <v>17</v>
      </c>
      <c r="W1370" s="12"/>
      <c r="X1370" s="107"/>
      <c r="Y1370" s="748"/>
      <c r="Z1370" s="12"/>
      <c r="AA1370" s="107"/>
      <c r="AB1370" s="748"/>
    </row>
    <row r="1371" spans="1:28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>
        <f>IF(ISBLANK(YourData!$AI90),"",YourData!$AI90)</f>
        <v>79.309312785206103</v>
      </c>
      <c r="U1371" s="755">
        <f>IF(ISBLANK(YourData!$AJ90),"",YourData!$AJ90)</f>
        <v>45931</v>
      </c>
      <c r="V1371" s="756">
        <f>IF(ISBLANK(YourData!$AK90),"",YourData!$AK90)</f>
        <v>9</v>
      </c>
      <c r="W1371" s="12"/>
      <c r="X1371" s="107"/>
      <c r="Y1371" s="748"/>
      <c r="Z1371" s="12"/>
      <c r="AA1371" s="107"/>
      <c r="AB1371" s="748"/>
    </row>
    <row r="1372" spans="1:28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>
        <f>IF(ISBLANK(YourData!$AI91),"",YourData!$AI91)</f>
        <v>83.375211216429804</v>
      </c>
      <c r="U1372" s="755" t="str">
        <f>IF(ISBLANK(YourData!$AJ91),"",YourData!$AJ91)</f>
        <v>22-Apr</v>
      </c>
      <c r="V1372" s="756">
        <f>IF(ISBLANK(YourData!$AK91),"",YourData!$AK91)</f>
        <v>19</v>
      </c>
      <c r="W1372" s="12"/>
      <c r="X1372" s="107"/>
      <c r="Y1372" s="748"/>
      <c r="Z1372" s="12"/>
      <c r="AA1372" s="107"/>
      <c r="AB1372" s="748"/>
    </row>
    <row r="1373" spans="1:28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>
        <f>IF(ISBLANK(YourData!$AI92),"",YourData!$AI92)</f>
        <v>77.784797936962704</v>
      </c>
      <c r="U1373" s="755" t="str">
        <f>IF(ISBLANK(YourData!$AJ92),"",YourData!$AJ92)</f>
        <v>30-Aug</v>
      </c>
      <c r="V1373" s="756">
        <f>IF(ISBLANK(YourData!$AK92),"",YourData!$AK92)</f>
        <v>13</v>
      </c>
      <c r="W1373" s="12"/>
      <c r="X1373" s="107"/>
      <c r="Y1373" s="748"/>
      <c r="Z1373" s="12"/>
      <c r="AA1373" s="107"/>
      <c r="AB1373" s="748"/>
    </row>
    <row r="1374" spans="1:28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>
        <f>IF(ISBLANK(YourData!$AI93),"",YourData!$AI93)</f>
        <v>80.764885083796401</v>
      </c>
      <c r="U1374" s="755" t="str">
        <f>IF(ISBLANK(YourData!$AJ93),"",YourData!$AJ93)</f>
        <v>22-Apr</v>
      </c>
      <c r="V1374" s="756">
        <f>IF(ISBLANK(YourData!$AK93),"",YourData!$AK93)</f>
        <v>19</v>
      </c>
      <c r="W1374" s="12"/>
      <c r="X1374" s="107"/>
      <c r="Y1374" s="748"/>
      <c r="Z1374" s="12"/>
      <c r="AA1374" s="107"/>
      <c r="AB1374" s="748"/>
    </row>
    <row r="1375" spans="1:28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>
        <f>IF(ISBLANK(YourData!$AI94),"",YourData!$AI94)</f>
        <v>69.364567511764307</v>
      </c>
      <c r="U1375" s="755">
        <f>IF(ISBLANK(YourData!$AJ94),"",YourData!$AJ94)</f>
        <v>45977</v>
      </c>
      <c r="V1375" s="756">
        <f>IF(ISBLANK(YourData!$AK94),"",YourData!$AK94)</f>
        <v>17</v>
      </c>
      <c r="W1375" s="12"/>
      <c r="X1375" s="107"/>
      <c r="Y1375" s="748"/>
      <c r="Z1375" s="12"/>
      <c r="AA1375" s="107"/>
      <c r="AB1375" s="748"/>
    </row>
    <row r="1376" spans="1:28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>
        <f>IF(ISBLANK(YourData!$AI95),"",YourData!$AI95)</f>
        <v>69.364432768719993</v>
      </c>
      <c r="U1376" s="755">
        <f>IF(ISBLANK(YourData!$AJ95),"",YourData!$AJ95)</f>
        <v>45977</v>
      </c>
      <c r="V1376" s="756">
        <f>IF(ISBLANK(YourData!$AK95),"",YourData!$AK95)</f>
        <v>17</v>
      </c>
      <c r="W1376" s="12"/>
      <c r="X1376" s="107"/>
      <c r="Y1376" s="748"/>
      <c r="Z1376" s="12"/>
      <c r="AA1376" s="107"/>
      <c r="AB1376" s="748"/>
    </row>
    <row r="1377" spans="1:28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>
        <f>IF(ISBLANK(YourData!$AI96),"",YourData!$AI96)</f>
        <v>84.026666955178399</v>
      </c>
      <c r="U1377" s="755" t="str">
        <f>IF(ISBLANK(YourData!$AJ96),"",YourData!$AJ96)</f>
        <v>05-Apr</v>
      </c>
      <c r="V1377" s="756">
        <f>IF(ISBLANK(YourData!$AK96),"",YourData!$AK96)</f>
        <v>23</v>
      </c>
      <c r="W1377" s="12"/>
      <c r="X1377" s="107"/>
      <c r="Y1377" s="748"/>
      <c r="Z1377" s="12"/>
      <c r="AA1377" s="107"/>
      <c r="AB1377" s="748"/>
    </row>
    <row r="1378" spans="1:28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>
        <f>IF(ISBLANK(YourData!$AI97),"",YourData!$AI97)</f>
        <v>83.933980182213702</v>
      </c>
      <c r="U1378" s="755" t="str">
        <f>IF(ISBLANK(YourData!$AJ97),"",YourData!$AJ97)</f>
        <v>02-Apr</v>
      </c>
      <c r="V1378" s="756">
        <f>IF(ISBLANK(YourData!$AK97),"",YourData!$AK97)</f>
        <v>6</v>
      </c>
      <c r="W1378" s="12"/>
      <c r="X1378" s="107"/>
      <c r="Y1378" s="748"/>
      <c r="Z1378" s="12"/>
      <c r="AA1378" s="107"/>
      <c r="AB1378" s="748"/>
    </row>
    <row r="1379" spans="1:28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>
        <f>IF(ISBLANK(YourData!$AI98),"",YourData!$AI98)</f>
        <v>70.560046805124998</v>
      </c>
      <c r="U1379" s="755" t="str">
        <f>IF(ISBLANK(YourData!$AJ98),"",YourData!$AJ98)</f>
        <v>17-Apr</v>
      </c>
      <c r="V1379" s="756">
        <f>IF(ISBLANK(YourData!$AK98),"",YourData!$AK98)</f>
        <v>4</v>
      </c>
      <c r="W1379" s="12"/>
      <c r="X1379" s="107"/>
      <c r="Y1379" s="748"/>
      <c r="Z1379" s="12"/>
      <c r="AA1379" s="107"/>
      <c r="AB1379" s="748"/>
    </row>
    <row r="1380" spans="1:28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>
        <f>IF(ISBLANK(YourData!$AI99),"",YourData!$AI99)</f>
        <v>83.933979780261396</v>
      </c>
      <c r="U1380" s="755" t="str">
        <f>IF(ISBLANK(YourData!$AJ99),"",YourData!$AJ99)</f>
        <v>02-Apr</v>
      </c>
      <c r="V1380" s="756">
        <f>IF(ISBLANK(YourData!$AK99),"",YourData!$AK99)</f>
        <v>6</v>
      </c>
      <c r="W1380" s="12"/>
      <c r="X1380" s="107"/>
      <c r="Y1380" s="748"/>
      <c r="Z1380" s="12"/>
      <c r="AA1380" s="107"/>
      <c r="AB1380" s="748"/>
    </row>
    <row r="1381" spans="1:28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>
        <f>IF(ISBLANK(YourData!$AI100),"",YourData!$AI100)</f>
        <v>69.364567511764307</v>
      </c>
      <c r="U1381" s="755">
        <f>IF(ISBLANK(YourData!$AJ100),"",YourData!$AJ100)</f>
        <v>45977</v>
      </c>
      <c r="V1381" s="756">
        <f>IF(ISBLANK(YourData!$AK100),"",YourData!$AK100)</f>
        <v>17</v>
      </c>
      <c r="W1381" s="12"/>
      <c r="X1381" s="107"/>
      <c r="Y1381" s="748"/>
      <c r="Z1381" s="12"/>
      <c r="AA1381" s="107"/>
      <c r="AB1381" s="748"/>
    </row>
    <row r="1382" spans="1:28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>
        <f>IF(ISBLANK(YourData!$AI101),"",YourData!$AI101)</f>
        <v>100</v>
      </c>
      <c r="U1382" s="755" t="str">
        <f>IF(ISBLANK(YourData!$AJ101),"",YourData!$AJ101)</f>
        <v>05-Jan</v>
      </c>
      <c r="V1382" s="756">
        <f>IF(ISBLANK(YourData!$AK101),"",YourData!$AK101)</f>
        <v>23</v>
      </c>
      <c r="W1382" s="12"/>
      <c r="X1382" s="107"/>
      <c r="Y1382" s="748"/>
      <c r="Z1382" s="12"/>
      <c r="AA1382" s="107"/>
      <c r="AB1382" s="748"/>
    </row>
    <row r="1383" spans="1:28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>
        <f>IF(ISBLANK(YourData!$AI102),"",YourData!$AI102)</f>
        <v>100</v>
      </c>
      <c r="U1383" s="755" t="str">
        <f>IF(ISBLANK(YourData!$AJ102),"",YourData!$AJ102)</f>
        <v>05-Jan</v>
      </c>
      <c r="V1383" s="756">
        <f>IF(ISBLANK(YourData!$AK102),"",YourData!$AK102)</f>
        <v>23</v>
      </c>
      <c r="W1383" s="12"/>
      <c r="X1383" s="107"/>
      <c r="Y1383" s="748"/>
      <c r="Z1383" s="12"/>
      <c r="AA1383" s="107"/>
      <c r="AB1383" s="748"/>
    </row>
    <row r="1384" spans="1:28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>
        <f>IF(ISBLANK(YourData!$AI103),"",YourData!$AI103)</f>
        <v>100</v>
      </c>
      <c r="U1384" s="755" t="str">
        <f>IF(ISBLANK(YourData!$AJ103),"",YourData!$AJ103)</f>
        <v>06-Jan</v>
      </c>
      <c r="V1384" s="756">
        <f>IF(ISBLANK(YourData!$AK103),"",YourData!$AK103)</f>
        <v>6</v>
      </c>
      <c r="W1384" s="12"/>
      <c r="X1384" s="107"/>
      <c r="Y1384" s="748"/>
      <c r="Z1384" s="12"/>
      <c r="AA1384" s="107"/>
      <c r="AB1384" s="748"/>
    </row>
    <row r="1385" spans="1:28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>
        <f>IF(ISBLANK(YourData!$AI104),"",YourData!$AI104)</f>
        <v>100</v>
      </c>
      <c r="U1385" s="755" t="str">
        <f>IF(ISBLANK(YourData!$AJ104),"",YourData!$AJ104)</f>
        <v>05-Jan</v>
      </c>
      <c r="V1385" s="756">
        <f>IF(ISBLANK(YourData!$AK104),"",YourData!$AK104)</f>
        <v>23</v>
      </c>
      <c r="W1385" s="12"/>
      <c r="X1385" s="107"/>
      <c r="Y1385" s="748"/>
      <c r="Z1385" s="12"/>
      <c r="AA1385" s="107"/>
      <c r="AB1385" s="748"/>
    </row>
    <row r="1386" spans="1:28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>
        <f>IF(ISBLANK(YourData!$AI105),"",YourData!$AI105)</f>
        <v>100</v>
      </c>
      <c r="U1386" s="755">
        <f>IF(ISBLANK(YourData!$AJ105),"",YourData!$AJ105)</f>
        <v>45973</v>
      </c>
      <c r="V1386" s="756">
        <f>IF(ISBLANK(YourData!$AK105),"",YourData!$AK105)</f>
        <v>8</v>
      </c>
      <c r="W1386" s="12"/>
      <c r="X1386" s="107"/>
      <c r="Y1386" s="748"/>
      <c r="Z1386" s="12"/>
      <c r="AA1386" s="107"/>
      <c r="AB1386" s="748"/>
    </row>
    <row r="1387" spans="1:28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>
        <f>IF(ISBLANK(YourData!$AI106),"",YourData!$AI106)</f>
        <v>100</v>
      </c>
      <c r="U1387" s="755" t="str">
        <f>IF(ISBLANK(YourData!$AJ106),"",YourData!$AJ106)</f>
        <v>05-Jan</v>
      </c>
      <c r="V1387" s="756">
        <f>IF(ISBLANK(YourData!$AK106),"",YourData!$AK106)</f>
        <v>23</v>
      </c>
      <c r="W1387" s="12"/>
      <c r="X1387" s="107"/>
      <c r="Y1387" s="748"/>
      <c r="Z1387" s="12"/>
      <c r="AA1387" s="107"/>
      <c r="AB1387" s="748"/>
    </row>
    <row r="1388" spans="1:28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>
        <f>IF(ISBLANK(YourData!$AI107),"",YourData!$AI107)</f>
        <v>100</v>
      </c>
      <c r="U1388" s="755" t="str">
        <f>IF(ISBLANK(YourData!$AJ107),"",YourData!$AJ107)</f>
        <v>06-Jan</v>
      </c>
      <c r="V1388" s="756">
        <f>IF(ISBLANK(YourData!$AK107),"",YourData!$AK107)</f>
        <v>6</v>
      </c>
      <c r="W1388" s="12"/>
      <c r="X1388" s="107"/>
      <c r="Y1388" s="748"/>
      <c r="Z1388" s="12"/>
      <c r="AA1388" s="107"/>
      <c r="AB1388" s="748"/>
    </row>
    <row r="1389" spans="1:28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>
        <f>IF(ISBLANK(YourData!$AI108),"",YourData!$AI108)</f>
        <v>100</v>
      </c>
      <c r="U1389" s="755" t="str">
        <f>IF(ISBLANK(YourData!$AJ108),"",YourData!$AJ108)</f>
        <v>05-Jan</v>
      </c>
      <c r="V1389" s="756">
        <f>IF(ISBLANK(YourData!$AK108),"",YourData!$AK108)</f>
        <v>23</v>
      </c>
      <c r="W1389" s="12"/>
      <c r="X1389" s="107"/>
      <c r="Y1389" s="748"/>
      <c r="Z1389" s="12"/>
      <c r="AA1389" s="107"/>
      <c r="AB1389" s="748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OpenSimula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>
        <f>IF(ISBLANK(YourData!$AL89),"",YourData!$AL89)</f>
        <v>13.107655537656001</v>
      </c>
      <c r="U1400" s="755">
        <f>IF(ISBLANK(YourData!$AM89),"",YourData!$AM89)</f>
        <v>45967</v>
      </c>
      <c r="V1400" s="756">
        <f>IF(ISBLANK(YourData!$AN89),"",YourData!$AN89)</f>
        <v>6</v>
      </c>
      <c r="W1400" s="12"/>
      <c r="X1400" s="107"/>
      <c r="Y1400" s="748"/>
      <c r="Z1400" s="12"/>
      <c r="AA1400" s="107"/>
      <c r="AB1400" s="748"/>
    </row>
    <row r="1401" spans="1:28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>
        <f>IF(ISBLANK(YourData!$AL90),"",YourData!$AL90)</f>
        <v>13.108288651286699</v>
      </c>
      <c r="U1401" s="755">
        <f>IF(ISBLANK(YourData!$AM90),"",YourData!$AM90)</f>
        <v>45967</v>
      </c>
      <c r="V1401" s="756">
        <f>IF(ISBLANK(YourData!$AN90),"",YourData!$AN90)</f>
        <v>6</v>
      </c>
      <c r="W1401" s="12"/>
      <c r="X1401" s="107"/>
      <c r="Y1401" s="748"/>
      <c r="Z1401" s="12"/>
      <c r="AA1401" s="107"/>
      <c r="AB1401" s="748"/>
    </row>
    <row r="1402" spans="1:28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>
        <f>IF(ISBLANK(YourData!$AL91),"",YourData!$AL91)</f>
        <v>13.1080082620085</v>
      </c>
      <c r="U1402" s="755">
        <f>IF(ISBLANK(YourData!$AM91),"",YourData!$AM91)</f>
        <v>45967</v>
      </c>
      <c r="V1402" s="756">
        <f>IF(ISBLANK(YourData!$AN91),"",YourData!$AN91)</f>
        <v>6</v>
      </c>
      <c r="W1402" s="12"/>
      <c r="X1402" s="107"/>
      <c r="Y1402" s="748"/>
      <c r="Z1402" s="12"/>
      <c r="AA1402" s="107"/>
      <c r="AB1402" s="748"/>
    </row>
    <row r="1403" spans="1:28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>
        <f>IF(ISBLANK(YourData!$AL92),"",YourData!$AL92)</f>
        <v>13.107655537656001</v>
      </c>
      <c r="U1403" s="755">
        <f>IF(ISBLANK(YourData!$AM92),"",YourData!$AM92)</f>
        <v>45967</v>
      </c>
      <c r="V1403" s="756">
        <f>IF(ISBLANK(YourData!$AN92),"",YourData!$AN92)</f>
        <v>6</v>
      </c>
      <c r="W1403" s="12"/>
      <c r="X1403" s="107"/>
      <c r="Y1403" s="748"/>
      <c r="Z1403" s="12"/>
      <c r="AA1403" s="107"/>
      <c r="AB1403" s="748"/>
    </row>
    <row r="1404" spans="1:28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>
        <f>IF(ISBLANK(YourData!$AL93),"",YourData!$AL93)</f>
        <v>13.107655537656001</v>
      </c>
      <c r="U1404" s="755">
        <f>IF(ISBLANK(YourData!$AM93),"",YourData!$AM93)</f>
        <v>45967</v>
      </c>
      <c r="V1404" s="756">
        <f>IF(ISBLANK(YourData!$AN93),"",YourData!$AN93)</f>
        <v>6</v>
      </c>
      <c r="W1404" s="12"/>
      <c r="X1404" s="107"/>
      <c r="Y1404" s="748"/>
      <c r="Z1404" s="12"/>
      <c r="AA1404" s="107"/>
      <c r="AB1404" s="748"/>
    </row>
    <row r="1405" spans="1:28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>
        <f>IF(ISBLANK(YourData!$AL94),"",YourData!$AL94)</f>
        <v>13.107655537656001</v>
      </c>
      <c r="U1405" s="755">
        <f>IF(ISBLANK(YourData!$AM94),"",YourData!$AM94)</f>
        <v>45967</v>
      </c>
      <c r="V1405" s="756">
        <f>IF(ISBLANK(YourData!$AN94),"",YourData!$AN94)</f>
        <v>6</v>
      </c>
      <c r="W1405" s="12"/>
      <c r="X1405" s="107"/>
      <c r="Y1405" s="748"/>
      <c r="Z1405" s="12"/>
      <c r="AA1405" s="107"/>
      <c r="AB1405" s="748"/>
    </row>
    <row r="1406" spans="1:28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>
        <f>IF(ISBLANK(YourData!$AL95),"",YourData!$AL95)</f>
        <v>13.107655520064</v>
      </c>
      <c r="U1406" s="755">
        <f>IF(ISBLANK(YourData!$AM95),"",YourData!$AM95)</f>
        <v>45967</v>
      </c>
      <c r="V1406" s="756">
        <f>IF(ISBLANK(YourData!$AN95),"",YourData!$AN95)</f>
        <v>6</v>
      </c>
      <c r="W1406" s="12"/>
      <c r="X1406" s="107"/>
      <c r="Y1406" s="748"/>
      <c r="Z1406" s="12"/>
      <c r="AA1406" s="107"/>
      <c r="AB1406" s="748"/>
    </row>
    <row r="1407" spans="1:28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>
        <f>IF(ISBLANK(YourData!$AL96),"",YourData!$AL96)</f>
        <v>13.316283926024701</v>
      </c>
      <c r="U1407" s="755">
        <f>IF(ISBLANK(YourData!$AM96),"",YourData!$AM96)</f>
        <v>45967</v>
      </c>
      <c r="V1407" s="756">
        <f>IF(ISBLANK(YourData!$AN96),"",YourData!$AN96)</f>
        <v>6</v>
      </c>
      <c r="W1407" s="12"/>
      <c r="X1407" s="107"/>
      <c r="Y1407" s="748"/>
      <c r="Z1407" s="12"/>
      <c r="AA1407" s="107"/>
      <c r="AB1407" s="748"/>
    </row>
    <row r="1408" spans="1:28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>
        <f>IF(ISBLANK(YourData!$AL97),"",YourData!$AL97)</f>
        <v>13.3162838680568</v>
      </c>
      <c r="U1408" s="755">
        <f>IF(ISBLANK(YourData!$AM97),"",YourData!$AM97)</f>
        <v>45967</v>
      </c>
      <c r="V1408" s="756">
        <f>IF(ISBLANK(YourData!$AN97),"",YourData!$AN97)</f>
        <v>6</v>
      </c>
      <c r="W1408" s="12"/>
      <c r="X1408" s="107"/>
      <c r="Y1408" s="748"/>
      <c r="Z1408" s="12"/>
      <c r="AA1408" s="107"/>
      <c r="AB1408" s="748"/>
    </row>
    <row r="1409" spans="1:28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>
        <f>IF(ISBLANK(YourData!$AL98),"",YourData!$AL98)</f>
        <v>13.316305323222</v>
      </c>
      <c r="U1409" s="755">
        <f>IF(ISBLANK(YourData!$AM98),"",YourData!$AM98)</f>
        <v>45967</v>
      </c>
      <c r="V1409" s="756">
        <f>IF(ISBLANK(YourData!$AN98),"",YourData!$AN98)</f>
        <v>6</v>
      </c>
      <c r="W1409" s="12"/>
      <c r="X1409" s="107"/>
      <c r="Y1409" s="748"/>
      <c r="Z1409" s="12"/>
      <c r="AA1409" s="107"/>
      <c r="AB1409" s="748"/>
    </row>
    <row r="1410" spans="1:28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>
        <f>IF(ISBLANK(YourData!$AL99),"",YourData!$AL99)</f>
        <v>13.316283887635599</v>
      </c>
      <c r="U1410" s="755">
        <f>IF(ISBLANK(YourData!$AM99),"",YourData!$AM99)</f>
        <v>45967</v>
      </c>
      <c r="V1410" s="756">
        <f>IF(ISBLANK(YourData!$AN99),"",YourData!$AN99)</f>
        <v>6</v>
      </c>
      <c r="W1410" s="12"/>
      <c r="X1410" s="107"/>
      <c r="Y1410" s="748"/>
      <c r="Z1410" s="12"/>
      <c r="AA1410" s="107"/>
      <c r="AB1410" s="748"/>
    </row>
    <row r="1411" spans="1:28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>
        <f>IF(ISBLANK(YourData!$AL100),"",YourData!$AL100)</f>
        <v>13.316283887604</v>
      </c>
      <c r="U1411" s="755">
        <f>IF(ISBLANK(YourData!$AM100),"",YourData!$AM100)</f>
        <v>45967</v>
      </c>
      <c r="V1411" s="756">
        <f>IF(ISBLANK(YourData!$AN100),"",YourData!$AN100)</f>
        <v>6</v>
      </c>
      <c r="W1411" s="12"/>
      <c r="X1411" s="107"/>
      <c r="Y1411" s="748"/>
      <c r="Z1411" s="12"/>
      <c r="AA1411" s="107"/>
      <c r="AB1411" s="748"/>
    </row>
    <row r="1412" spans="1:28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>
        <f>IF(ISBLANK(YourData!$AL101),"",YourData!$AL101)</f>
        <v>47.187322379321998</v>
      </c>
      <c r="U1412" s="755">
        <f>IF(ISBLANK(YourData!$AM101),"",YourData!$AM101)</f>
        <v>45726</v>
      </c>
      <c r="V1412" s="756">
        <f>IF(ISBLANK(YourData!$AN101),"",YourData!$AN101)</f>
        <v>11</v>
      </c>
      <c r="W1412" s="12"/>
      <c r="X1412" s="107"/>
      <c r="Y1412" s="748"/>
      <c r="Z1412" s="12"/>
      <c r="AA1412" s="107"/>
      <c r="AB1412" s="748"/>
    </row>
    <row r="1413" spans="1:28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>
        <f>IF(ISBLANK(YourData!$AL102),"",YourData!$AL102)</f>
        <v>47.185898772538302</v>
      </c>
      <c r="U1413" s="755">
        <f>IF(ISBLANK(YourData!$AM102),"",YourData!$AM102)</f>
        <v>45726</v>
      </c>
      <c r="V1413" s="756">
        <f>IF(ISBLANK(YourData!$AN102),"",YourData!$AN102)</f>
        <v>11</v>
      </c>
      <c r="W1413" s="12"/>
      <c r="X1413" s="107"/>
      <c r="Y1413" s="748"/>
      <c r="Z1413" s="12"/>
      <c r="AA1413" s="107"/>
      <c r="AB1413" s="748"/>
    </row>
    <row r="1414" spans="1:28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>
        <f>IF(ISBLANK(YourData!$AL103),"",YourData!$AL103)</f>
        <v>50.2425242235445</v>
      </c>
      <c r="U1414" s="755" t="str">
        <f>IF(ISBLANK(YourData!$AM103),"",YourData!$AM103)</f>
        <v>01-Jan</v>
      </c>
      <c r="V1414" s="756">
        <f>IF(ISBLANK(YourData!$AN103),"",YourData!$AN103)</f>
        <v>1</v>
      </c>
      <c r="W1414" s="12"/>
      <c r="X1414" s="107"/>
      <c r="Y1414" s="748"/>
      <c r="Z1414" s="12"/>
      <c r="AA1414" s="107"/>
      <c r="AB1414" s="748"/>
    </row>
    <row r="1415" spans="1:28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>
        <f>IF(ISBLANK(YourData!$AL104),"",YourData!$AL104)</f>
        <v>50.2425242235445</v>
      </c>
      <c r="U1415" s="755" t="str">
        <f>IF(ISBLANK(YourData!$AM104),"",YourData!$AM104)</f>
        <v>01-Jan</v>
      </c>
      <c r="V1415" s="756">
        <f>IF(ISBLANK(YourData!$AN104),"",YourData!$AN104)</f>
        <v>1</v>
      </c>
      <c r="W1415" s="12"/>
      <c r="X1415" s="107"/>
      <c r="Y1415" s="748"/>
      <c r="Z1415" s="12"/>
      <c r="AA1415" s="107"/>
      <c r="AB1415" s="748"/>
    </row>
    <row r="1416" spans="1:28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>
        <f>IF(ISBLANK(YourData!$AL105),"",YourData!$AL105)</f>
        <v>30.712208733467001</v>
      </c>
      <c r="U1416" s="755">
        <f>IF(ISBLANK(YourData!$AM105),"",YourData!$AM105)</f>
        <v>45726</v>
      </c>
      <c r="V1416" s="756">
        <f>IF(ISBLANK(YourData!$AN105),"",YourData!$AN105)</f>
        <v>11</v>
      </c>
      <c r="W1416" s="12"/>
      <c r="X1416" s="107"/>
      <c r="Y1416" s="748"/>
      <c r="Z1416" s="12"/>
      <c r="AA1416" s="107"/>
      <c r="AB1416" s="748"/>
    </row>
    <row r="1417" spans="1:28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>
        <f>IF(ISBLANK(YourData!$AL106),"",YourData!$AL106)</f>
        <v>26.377146639801001</v>
      </c>
      <c r="U1417" s="755" t="str">
        <f>IF(ISBLANK(YourData!$AM106),"",YourData!$AM106)</f>
        <v>20-Apr</v>
      </c>
      <c r="V1417" s="756">
        <f>IF(ISBLANK(YourData!$AN106),"",YourData!$AN106)</f>
        <v>6</v>
      </c>
      <c r="W1417" s="12"/>
      <c r="X1417" s="107"/>
      <c r="Y1417" s="748"/>
      <c r="Z1417" s="12"/>
      <c r="AA1417" s="107"/>
      <c r="AB1417" s="748"/>
    </row>
    <row r="1418" spans="1:28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>
        <f>IF(ISBLANK(YourData!$AL107),"",YourData!$AL107)</f>
        <v>24.133367490979001</v>
      </c>
      <c r="U1418" s="755" t="str">
        <f>IF(ISBLANK(YourData!$AM107),"",YourData!$AM107)</f>
        <v>17-Apr</v>
      </c>
      <c r="V1418" s="756">
        <f>IF(ISBLANK(YourData!$AN107),"",YourData!$AN107)</f>
        <v>2</v>
      </c>
      <c r="W1418" s="12"/>
      <c r="X1418" s="107"/>
      <c r="Y1418" s="748"/>
      <c r="Z1418" s="12"/>
      <c r="AA1418" s="107"/>
      <c r="AB1418" s="748"/>
    </row>
    <row r="1419" spans="1:28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>
        <f>IF(ISBLANK(YourData!$AL108),"",YourData!$AL108)</f>
        <v>16.037004554127002</v>
      </c>
      <c r="U1419" s="755" t="str">
        <f>IF(ISBLANK(YourData!$AM108),"",YourData!$AM108)</f>
        <v>20-Apr</v>
      </c>
      <c r="V1419" s="756">
        <f>IF(ISBLANK(YourData!$AN108),"",YourData!$AN108)</f>
        <v>7</v>
      </c>
      <c r="W1419" s="12"/>
      <c r="X1419" s="107"/>
      <c r="Y1419" s="748"/>
      <c r="Z1419" s="12"/>
      <c r="AA1419" s="107"/>
      <c r="AB1419" s="748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OpenSimula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4400.3946942934053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4421.7435598425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5215.9452476355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794.20168779300002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4951.7339825821036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264.21126505339635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-3523.7036458044968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20261.420383582103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>
        <f t="shared" si="21"/>
        <v>-3803.5245734384989</v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>
        <f t="shared" si="22"/>
        <v>-3186.5072540536967</v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>
        <f t="shared" si="23"/>
        <v>-1987.2511719868999</v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>
        <f t="shared" si="24"/>
        <v>-2574.9316340606965</v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>
        <f t="shared" si="25"/>
        <v>-1640.4774210637988</v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>
        <f t="shared" si="26"/>
        <v>-11485.528661246397</v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>
        <f t="shared" si="27"/>
        <v>17753.9325184394</v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>
        <f t="shared" si="28"/>
        <v>-5237.8434321934983</v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>
        <f t="shared" si="29"/>
        <v>-5587.291060013602</v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>
        <f t="shared" si="30"/>
        <v>-4475.8990277708017</v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OpenSimula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>
        <f t="shared" si="31"/>
        <v>4034.2064659058997</v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>
        <f t="shared" si="32"/>
        <v>4073.7189946364997</v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>
        <f t="shared" si="33"/>
        <v>4838.625640530503</v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>
        <f t="shared" si="34"/>
        <v>764.9066458940033</v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>
        <f t="shared" si="35"/>
        <v>4573.9098044621023</v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>
        <f t="shared" si="36"/>
        <v>264.71583606840068</v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>
        <f t="shared" si="38"/>
        <v>-3151.0990542842992</v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>
        <f t="shared" si="39"/>
        <v>18290.498553465903</v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>
        <f t="shared" si="40"/>
        <v>-3369.9790122157974</v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>
        <f t="shared" si="41"/>
        <v>-2838.2574550698992</v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>
        <f t="shared" si="42"/>
        <v>-1764.686227062597</v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>
        <f t="shared" si="43"/>
        <v>-2291.0755795443001</v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>
        <f t="shared" si="44"/>
        <v>-1456.0372224677994</v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>
        <f t="shared" si="45"/>
        <v>-2975.7155918680983</v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>
        <f t="shared" si="46"/>
        <v>14193.462728993298</v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>
        <f t="shared" si="47"/>
        <v>-3400.0818219839966</v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>
        <f t="shared" si="48"/>
        <v>-4591.6767739304014</v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>
        <f t="shared" si="49"/>
        <v>-2951.9001417825002</v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OpenSimula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>
        <f t="shared" si="50"/>
        <v>366.18822838757023</v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>
        <f t="shared" si="51"/>
        <v>348.02456520600026</v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>
        <f t="shared" si="52"/>
        <v>377.31960710507019</v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>
        <f t="shared" si="53"/>
        <v>29.295041899069929</v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>
        <f t="shared" si="54"/>
        <v>377.82417812005997</v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>
        <f t="shared" si="55"/>
        <v>-0.50457101498977863</v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>
        <f t="shared" si="56"/>
        <v>-372.60459152014005</v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>
        <f t="shared" si="57"/>
        <v>1970.92183011628</v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>
        <f t="shared" si="57"/>
        <v>-433.54556122263989</v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>
        <f t="shared" si="57"/>
        <v>-348.24979898370998</v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>
        <f t="shared" si="57"/>
        <v>-222.56494492432012</v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>
        <f t="shared" si="57"/>
        <v>-283.85605451634001</v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>
        <f t="shared" si="57"/>
        <v>-184.44019859592981</v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>
        <f t="shared" si="57"/>
        <v>-310.93152060046987</v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>
        <f t="shared" si="58"/>
        <v>1524.5105452048401</v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>
        <f t="shared" si="59"/>
        <v>-786.88687729966</v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>
        <f t="shared" si="60"/>
        <v>-426.29893464887004</v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>
        <f t="shared" si="61"/>
        <v>-652.54095947018982</v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OpenSimula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>
        <f t="shared" si="68"/>
        <v>0</v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>
        <f t="shared" si="68"/>
        <v>0</v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>
        <f t="shared" si="68"/>
        <v>0</v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>
        <f t="shared" si="68"/>
        <v>0</v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>
        <f t="shared" si="68"/>
        <v>0</v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>
        <f t="shared" si="68"/>
        <v>-8198.8815487778011</v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>
        <f t="shared" si="69"/>
        <v>2035.9592442413002</v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>
        <f t="shared" si="70"/>
        <v>-1050.8747329098601</v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>
        <f t="shared" si="71"/>
        <v>-569.31535143429983</v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>
        <f t="shared" si="72"/>
        <v>-871.45792651825968</v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OpenSimula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18897.646662352112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19351.146963444407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24153.22619203951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4802.0792285951029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22159.649024441504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1993.5771675980068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-11288.489507199993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85203.561757715492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>
        <f t="shared" si="82"/>
        <v>-12036.0512378524</v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>
        <f t="shared" si="83"/>
        <v>-10907.236214696401</v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>
        <f t="shared" si="84"/>
        <v>-6919.1381884834991</v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>
        <f t="shared" si="85"/>
        <v>-8816.3727403980884</v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>
        <f t="shared" si="86"/>
        <v>-5665.3745827066014</v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>
        <f t="shared" si="87"/>
        <v>-10970.44145191749</v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>
        <f t="shared" si="88"/>
        <v>62441.163215626206</v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>
        <f t="shared" si="89"/>
        <v>-1281.8192054644023</v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>
        <f t="shared" si="90"/>
        <v>-19164.608060122206</v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>
        <f t="shared" si="91"/>
        <v>-1053.3188835062974</v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OpenSimula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8.3973806326976046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7016.1872628605997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7958.112143374201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941.92488051360124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7672.3785647819022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285.73357859229873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-6743.8682843319984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79854.112937176717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>
        <f t="shared" si="101"/>
        <v>-14731.772005982901</v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>
        <f t="shared" si="102"/>
        <v>-8422.1582817098024</v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>
        <f t="shared" si="103"/>
        <v>-5509.6834139767016</v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>
        <f t="shared" si="104"/>
        <v>-6932.6260960863001</v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>
        <f t="shared" si="105"/>
        <v>-4752.5817723192959</v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>
        <f t="shared" si="106"/>
        <v>-7328.4350287222987</v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>
        <f t="shared" si="107"/>
        <v>44992.875689225999</v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>
        <f t="shared" si="108"/>
        <v>-1274.3870562401062</v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>
        <f t="shared" si="109"/>
        <v>-556.28218463339726</v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>
        <f t="shared" si="110"/>
        <v>-1051.5063641084998</v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OpenSimula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18889.249281719502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12334.9597005838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16195.114048666102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3860.154348082302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14487.270459659696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1707.8435890064065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-4544.6212228680015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5349.4488205393973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>
        <f t="shared" si="120"/>
        <v>2695.7207681305008</v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>
        <f t="shared" si="121"/>
        <v>-2485.0779329866018</v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>
        <f t="shared" si="122"/>
        <v>-1409.4547745068012</v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>
        <f t="shared" si="123"/>
        <v>-1883.7466443117992</v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>
        <f t="shared" si="124"/>
        <v>-912.79281038730187</v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>
        <f t="shared" si="125"/>
        <v>-3642.0064231951001</v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>
        <f t="shared" si="126"/>
        <v>17448.287526400702</v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>
        <f t="shared" si="127"/>
        <v>-7.432149224299792</v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>
        <f t="shared" si="128"/>
        <v>-18608.325875488812</v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>
        <f t="shared" si="129"/>
        <v>-1.8125193977198821</v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OpenSimula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0.16452557118020961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0.17792038368680974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0.24954149201493969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7.1621108328129957E-2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0.21248142309804985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3.7060068916889843E-2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4.8631469747397738E-3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0.44534542715500969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>
        <f t="shared" si="139"/>
        <v>1.268520328302003E-2</v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>
        <f t="shared" si="140"/>
        <v>-2.9222097171280215E-2</v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>
        <f t="shared" si="141"/>
        <v>-2.2537212388580308E-2</v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>
        <f t="shared" si="142"/>
        <v>-2.3057991882780016E-2</v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>
        <f t="shared" si="143"/>
        <v>-1.6243951150110014E-2</v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>
        <f t="shared" si="144"/>
        <v>-1.6802962634939966E-2</v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0.4157662817379939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>
        <f t="shared" si="145"/>
        <v>0.4121005133304303</v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>
        <f t="shared" si="146"/>
        <v>0.56966515246231975</v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>
        <f t="shared" si="147"/>
        <v>-0.19287950426650013</v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>
        <f t="shared" si="148"/>
        <v>0.58719712614026998</v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OpenSimula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7.6038706751972995E-3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0.25834165315519897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0.16162637983339678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-9.6715273321802187E-2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0.19421382262889963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-3.2587442795502852E-2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2.3978695037430988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1.3420117914500977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>
        <f t="shared" si="158"/>
        <v>-2.2262753323701645E-2</v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>
        <f t="shared" si="159"/>
        <v>-3.22020316357019E-2</v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>
        <f t="shared" si="160"/>
        <v>-3.239945625940166E-2</v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>
        <f t="shared" si="161"/>
        <v>-3.4194897652103151E-2</v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>
        <f t="shared" si="162"/>
        <v>-3.0292407597702464E-2</v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>
        <f t="shared" si="163"/>
        <v>-3.9012030318263022</v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>
        <f t="shared" si="164"/>
        <v>7.1041285343799387E-2</v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>
        <f t="shared" si="165"/>
        <v>13.260175833212999</v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>
        <f t="shared" si="166"/>
        <v>-7.5525355384975512E-3</v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>
        <f t="shared" si="167"/>
        <v>13.288811389155601</v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OpenSimula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2.1254262334141089E-3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9.0780421916910985E-4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6.7286401171023913E-4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-2.3494020745887072E-4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7.2282126664859926E-4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-4.9957254938360132E-5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6.1665915972150889E-4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-7.4971951768880093E-4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>
        <f t="shared" si="177"/>
        <v>8.4909944015715971E-4</v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>
        <f t="shared" si="178"/>
        <v>3.0436195906028904E-4</v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>
        <f t="shared" si="179"/>
        <v>1.6924340870017908E-4</v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>
        <f t="shared" si="180"/>
        <v>2.1555402488930911E-4</v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>
        <f t="shared" si="181"/>
        <v>8.6467950582879566E-5</v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>
        <f t="shared" si="182"/>
        <v>4.9419396894911927E-4</v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>
        <f t="shared" si="183"/>
        <v>4.4756218237998815E-5</v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>
        <f t="shared" si="184"/>
        <v>6.0557458180369407E-3</v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>
        <f t="shared" si="185"/>
        <v>-4.33031289798704E-3</v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>
        <f t="shared" si="186"/>
        <v>2.5169002241295802E-3</v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OpenSimula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10.637185854707703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3.4515406724828992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2.6541805457708989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-0.79736012671200029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2.7473065755267996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-9.3126029755900674E-2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-3.999662145474403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-7.3804461424156997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>
        <f t="shared" si="196"/>
        <v>4.2391924200079032</v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>
        <f t="shared" si="197"/>
        <v>1.5884328874592981</v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>
        <f t="shared" si="198"/>
        <v>0.92092225274279826</v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>
        <f t="shared" si="199"/>
        <v>1.1555226466999002</v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>
        <f t="shared" si="200"/>
        <v>0.50303093524370013</v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>
        <f t="shared" si="201"/>
        <v>17.556068743096006</v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>
        <f t="shared" si="202"/>
        <v>-1.6698616608998407E-2</v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>
        <f t="shared" si="203"/>
        <v>-11.493973186451804</v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>
        <f t="shared" si="204"/>
        <v>-24.114132640672004</v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>
        <f t="shared" si="205"/>
        <v>-7.0798313310696415E-2</v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OpenSimula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890.55898323180008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1353.4496577435002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1686.3146917018003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332.86503395830005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1507.9660452240005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178.34864647779978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1.6162792999239173E-3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1149.625244066001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>
        <f t="shared" si="212"/>
        <v>367.70171463730003</v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>
        <f t="shared" si="212"/>
        <v>0.2413329490009346</v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>
        <f t="shared" si="212"/>
        <v>3.06429021690019</v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>
        <f t="shared" si="212"/>
        <v>0.2413329490009346</v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>
        <f t="shared" si="212"/>
        <v>0</v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>
        <f t="shared" si="212"/>
        <v>-1242.4634409594</v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>
        <f>IF(AND(ISNUMBER(T1063),ISNUMBER(T1062)),(T1063-T1062),"")</f>
        <v>1026.7207541815005</v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>
        <f>IF(AND(ISNUMBER(T1066),ISNUMBER(T1064)),(T1066-T1064),"")</f>
        <v>-1455.1012999776885</v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>
        <f>IF(AND(ISNUMBER(T1067),ISNUMBER(T1062)),(T1067-T1062),"")</f>
        <v>-2508.1900284138092</v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>
        <f>IF(AND(ISNUMBER(T1069),ISNUMBER(T1068)),(T1069-T1068),"")</f>
        <v>-1726.6551510762711</v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OpenSimula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-205.88160913319734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8124.1087843273017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9994.9354145633988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1870.8266302360971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10290.119217961605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-295.18380339820578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2.8078069954062812E-4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8784.7290214951026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>
        <f t="shared" si="221"/>
        <v>1.0369006188011554</v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>
        <f t="shared" si="221"/>
        <v>0.47709334180035512</v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>
        <f t="shared" si="221"/>
        <v>1.0369005142019887</v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>
        <f t="shared" si="221"/>
        <v>0.47709334180035512</v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>
        <f t="shared" si="221"/>
        <v>0</v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>
        <f t="shared" si="221"/>
        <v>-3484.1895104538999</v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>
        <f>IF(AND(ISNUMBER(T1093),ISNUMBER(T1092)),(T1093-T1092),"")</f>
        <v>2474.8503871452995</v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>
        <f>IF(AND(ISNUMBER(T1096),ISNUMBER(T1094)),(T1096-T1094),"")</f>
        <v>-659.08368579829767</v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>
        <f>IF(AND(ISNUMBER(T1097),ISNUMBER(T1092)),(T1097-T1092),"")</f>
        <v>-272.37600945919985</v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>
        <f>IF(AND(ISNUMBER(T1099),ISNUMBER(T1098)),(T1099-T1098),"")</f>
        <v>-419.16768732029959</v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OpenSimula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5821.9661064707107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12223.13907343641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17876.65517571001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5653.5161022735992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13887.52068267241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3989.1344930375999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894.68750153611109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-922.90103075093975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>
        <f t="shared" si="230"/>
        <v>17876.65517571001</v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>
        <f t="shared" si="230"/>
        <v>-0.59930914023971127</v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>
        <f t="shared" si="230"/>
        <v>-0.13712928614950215</v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>
        <f t="shared" si="230"/>
        <v>-0.59930914023971127</v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>
        <f t="shared" si="230"/>
        <v>0</v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>
        <f t="shared" si="230"/>
        <v>-1985.9887368888894</v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>
        <f>IF(AND(ISNUMBER(T1123),ISNUMBER(T1122)),(T1123-T1122),"")</f>
        <v>995.71937212386092</v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>
        <f>IF(AND(ISNUMBER(T1126),ISNUMBER(T1124)),(T1126-T1124),"")</f>
        <v>-9.1654464279199601</v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>
        <f>IF(AND(ISNUMBER(T1127),ISNUMBER(T1122)),(T1127-T1122),"")</f>
        <v>-7670.9061506117096</v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>
        <f>IF(AND(ISNUMBER(T1129),ISNUMBER(T1128)),(T1129-T1128),"")</f>
        <v>-632.41780909214162</v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OpenSimula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5196.5315546585989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8240.2642320285013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11801.464813801402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3561.2005817729005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9759.1372328395009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2042.3275809619008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7.0075190997158643E-3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6704.1006099088991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>
        <f t="shared" si="239"/>
        <v>10203.676562851702</v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>
        <f t="shared" si="239"/>
        <v>1.6168588539985649</v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>
        <f t="shared" si="239"/>
        <v>2.2037285467995389</v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>
        <f t="shared" si="239"/>
        <v>1.6168588539985649</v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>
        <f t="shared" si="239"/>
        <v>0</v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>
        <f t="shared" si="239"/>
        <v>-4368.7241245965997</v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>
        <f>IF(AND(ISNUMBER(T1153),ISNUMBER(T1152)),(T1153-T1152),"")</f>
        <v>3424.5021704524988</v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>
        <f>IF(AND(ISNUMBER(T1156),ISNUMBER(T1154)),(T1156-T1154),"")</f>
        <v>-721.72425038370056</v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>
        <f>IF(AND(ISNUMBER(T1157),ISNUMBER(T1152)),(T1157-T1152),"")</f>
        <v>-7928.813149650101</v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>
        <f>IF(AND(ISNUMBER(T1159),ISNUMBER(T1158)),(T1159-T1158),"")</f>
        <v>-419.16768732029959</v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OpenSimula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0.34699456456846978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7.7624569241150354E-2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0.13575314284471052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5.8128573603560163E-2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1.9079106027010351E-2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0.11667403681770017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0.19772227911778018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0.68427425649705054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>
        <f t="shared" si="248"/>
        <v>0.14194688199346039</v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>
        <f t="shared" si="248"/>
        <v>-7.6202351258609635E-2</v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>
        <f t="shared" si="248"/>
        <v>-0.19147502009696993</v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>
        <f t="shared" si="248"/>
        <v>-7.9860003654679712E-2</v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>
        <f t="shared" si="248"/>
        <v>-0.21436750468259991</v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>
        <f t="shared" si="248"/>
        <v>0.50661086963289037</v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>
        <f>IF(AND(ISNUMBER(T1203),ISNUMBER(T1202)),(T1203-T1202),"")</f>
        <v>0.59889591063735992</v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>
        <f>IF(AND(ISNUMBER(T1206),ISNUMBER(T1204)),(T1206-T1204),"")</f>
        <v>0.73618113705115018</v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>
        <f>IF(AND(ISNUMBER(T1207),ISNUMBER(T1202)),(T1207-T1202),"")</f>
        <v>-0.39878037952539014</v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>
        <f>IF(AND(ISNUMBER(T1209),ISNUMBER(T1208)),(T1209-T1208),"")</f>
        <v>0.25897937284284023</v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OpenSimula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8.6756213697440021E-2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2.9222235962099941E-2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3.8478016031559648E-2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9.255780069459707E-3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3.8478016031559648E-2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8.5292097828926217E-9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3.8480694786099612E-2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>
        <f t="shared" si="257"/>
        <v>-6.7032452786008889E-4</v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>
        <f t="shared" si="257"/>
        <v>1.1401691849766138E-5</v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>
        <f t="shared" si="257"/>
        <v>4.2098953398905792E-6</v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>
        <f t="shared" si="257"/>
        <v>1.1401404229616219E-5</v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>
        <f t="shared" si="257"/>
        <v>0</v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>
        <f t="shared" si="257"/>
        <v>-0.11923238646197998</v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>
        <f>IF(AND(ISNUMBER(T1233),ISNUMBER(T1232)),(T1233-T1232),"")</f>
        <v>0.21217552933106987</v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>
        <f>IF(AND(ISNUMBER(T1236),ISNUMBER(T1234)),(T1236-T1234),"")</f>
        <v>0.46266691183688025</v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>
        <f>IF(AND(ISNUMBER(T1237),ISNUMBER(T1232)),(T1237-T1232),"")</f>
        <v>-0.10706669791011025</v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>
        <f>IF(AND(ISNUMBER(T1239),ISNUMBER(T1238)),(T1239-T1238),"")</f>
        <v>0.50200726509099036</v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OpenSimula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1.1866466059603979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7.1841977221737991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7.0254424510929994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-0.15875527108079979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7.0399443823171026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-1.4501931224103259E-2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9.9208756622068961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8.5211869636422009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>
        <f t="shared" si="266"/>
        <v>3.7795660208891988</v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>
        <f t="shared" si="266"/>
        <v>1.1185726949847208E-4</v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>
        <f t="shared" si="266"/>
        <v>-1.4394250108900053E-2</v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>
        <f t="shared" si="266"/>
        <v>1.1185726949847208E-4</v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>
        <f t="shared" si="266"/>
        <v>0</v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>
        <f t="shared" si="266"/>
        <v>2.6759501739803682E-4</v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>
        <f>IF(AND(ISNUMBER(T1263),ISNUMBER(T1262)),(T1263-T1262),"")</f>
        <v>-6.2961389701854387E-7</v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>
        <f>IF(AND(ISNUMBER(T1266),ISNUMBER(T1264)),(T1266-T1264),"")</f>
        <v>17.822648060418302</v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>
        <f>IF(AND(ISNUMBER(T1267),ISNUMBER(T1262)),(T1267-T1262),"")</f>
        <v>-8.9998848207798687E-2</v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>
        <f>IF(AND(ISNUMBER(T1269),ISNUMBER(T1268)),(T1269-T1268),"")</f>
        <v>19.956568634584201</v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OpenSimula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1.403549422995809E-5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0.71409782880293982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0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-0.71409782880293982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0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0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0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1.4094861943014791E-4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>
        <f t="shared" si="275"/>
        <v>0</v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>
        <f t="shared" si="275"/>
        <v>0</v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>
        <f t="shared" si="275"/>
        <v>0</v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>
        <f t="shared" si="275"/>
        <v>0</v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>
        <f t="shared" si="275"/>
        <v>0</v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>
        <f t="shared" si="275"/>
        <v>-1.85942742818923</v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>
        <f>IF(AND(ISNUMBER(T1293),ISNUMBER(T1292)),(T1293-T1292),"")</f>
        <v>0</v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>
        <f>IF(AND(ISNUMBER(T1296),ISNUMBER(T1294)),(T1296-T1294),"")</f>
        <v>0.1894121733449694</v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>
        <f>IF(AND(ISNUMBER(T1297),ISNUMBER(T1292)),(T1297-T1292),"")</f>
        <v>0</v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>
        <f>IF(AND(ISNUMBER(T1299),ISNUMBER(T1298)),(T1299-T1298),"")</f>
        <v>0.1894121733449694</v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OpenSimula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2.0261786401428016E-3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4.4072199294234015E-3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3.8889546380620008E-3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-5.1826529136140068E-4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4.1891408006854997E-3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-3.001861626234989E-4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2.9622642279571992E-3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-2.7397115199764843E-8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>
        <f t="shared" si="284"/>
        <v>2.9952912593776016E-3</v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>
        <f t="shared" si="284"/>
        <v>2.9763142689452019E-3</v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>
        <f t="shared" si="284"/>
        <v>2.1685172915360089E-4</v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>
        <f t="shared" si="284"/>
        <v>2.9763141865300994E-3</v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>
        <f t="shared" si="284"/>
        <v>0</v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>
        <f t="shared" si="284"/>
        <v>-2.2518384886416991E-3</v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>
        <f>IF(AND(ISNUMBER(T1323),ISNUMBER(T1322)),(T1323-T1322),"")</f>
        <v>-1.0414042738004364E-6</v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>
        <f>IF(AND(ISNUMBER(T1326),ISNUMBER(T1324)),(T1326-T1324),"")</f>
        <v>8.7023083860414893E-3</v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>
        <f>IF(AND(ISNUMBER(T1327),ISNUMBER(T1322)),(T1327-T1322),"")</f>
        <v>-4.2459247087873004E-3</v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>
        <f>IF(AND(ISNUMBER(T1329),ISNUMBER(T1328)),(T1329-T1328),"")</f>
        <v>7.5298225716109984E-4</v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OpenSimula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2.7372771961400085E-6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9.0075515951008704E-7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0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-9.0075515951008704E-7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0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1.1696909933689437E-11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>
        <f t="shared" si="293"/>
        <v>0</v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>
        <f t="shared" si="293"/>
        <v>0</v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>
        <f t="shared" si="293"/>
        <v>0</v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>
        <f t="shared" si="293"/>
        <v>0</v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>
        <f t="shared" si="293"/>
        <v>0</v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>
        <f t="shared" si="293"/>
        <v>3.7771797539638999E-3</v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>
        <f>IF(AND(ISNUMBER(T1353),ISNUMBER(T1352)),(T1353-T1352),"")</f>
        <v>0</v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>
        <f>IF(AND(ISNUMBER(T1356),ISNUMBER(T1354)),(T1356-T1354),"")</f>
        <v>1.1229061038775003E-4</v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>
        <f>IF(AND(ISNUMBER(T1357),ISNUMBER(T1352)),(T1357-T1352),"")</f>
        <v>-4.6351302104663018E-4</v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>
        <f>IF(AND(ISNUMBER(T1359),ISNUMBER(T1358)),(T1359-T1358),"")</f>
        <v>3.0500723863123901E-3</v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OpenSimula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9.9447452734417965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14.010643704665497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8.4202304251983975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-5.5904132794671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11.400317572032094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-2.9800871468336965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-1.34743044313268E-4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>
        <f t="shared" si="302"/>
        <v>14.662099443414093</v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>
        <f t="shared" si="302"/>
        <v>14.569412670449395</v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>
        <f t="shared" si="302"/>
        <v>1.195479293360691</v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>
        <f t="shared" si="302"/>
        <v>14.569412268497089</v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>
        <f t="shared" si="302"/>
        <v>0</v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>
        <f t="shared" si="302"/>
        <v>30.635432488235693</v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>
        <f>IF(AND(ISNUMBER(T1383),ISNUMBER(T1382)),(T1383-T1382),"")</f>
        <v>0</v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>
        <f>IF(AND(ISNUMBER(T1386),ISNUMBER(T1384)),(T1386-T1384),"")</f>
        <v>0</v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>
        <f>IF(AND(ISNUMBER(T1387),ISNUMBER(T1382)),(T1387-T1382),"")</f>
        <v>0</v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>
        <f>IF(AND(ISNUMBER(T1389),ISNUMBER(T1388)),(T1389-T1388),"")</f>
        <v>0</v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OpenSimula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6.3311363069828985E-4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3.5272435249922296E-4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0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-3.5272435249922296E-4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0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-1.7592000745025871E-8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>
        <f t="shared" si="311"/>
        <v>0.2086283883686999</v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>
        <f t="shared" si="311"/>
        <v>0.2086283304007992</v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>
        <f t="shared" si="311"/>
        <v>0.20864978556599922</v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>
        <f t="shared" si="311"/>
        <v>0.20862834997959823</v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>
        <f t="shared" si="311"/>
        <v>0.20862834994799861</v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>
        <f t="shared" si="311"/>
        <v>34.079666841665997</v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>
        <f>IF(AND(ISNUMBER(T1413),ISNUMBER(T1412)),(T1413-T1412),"")</f>
        <v>-1.4236067836961297E-3</v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>
        <f>IF(AND(ISNUMBER(T1416),ISNUMBER(T1414)),(T1416-T1414),"")</f>
        <v>-19.530315490077498</v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>
        <f>IF(AND(ISNUMBER(T1417),ISNUMBER(T1412)),(T1417-T1412),"")</f>
        <v>-20.810175739520997</v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>
        <f>IF(AND(ISNUMBER(T1419),ISNUMBER(T1418)),(T1419-T1418),"")</f>
        <v>-8.0963629368519996</v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85546875" defaultRowHeight="16"/>
  <cols>
    <col min="1" max="1" width="2" customWidth="1"/>
    <col min="2" max="2" width="21.7109375" customWidth="1"/>
    <col min="9" max="9" width="15.42578125" customWidth="1"/>
  </cols>
  <sheetData>
    <row r="1" spans="1:21">
      <c r="A1">
        <f>'Table-Q'!A1</f>
        <v>0</v>
      </c>
      <c r="B1" t="str">
        <f>'Table-Q'!B1</f>
        <v>ASHRAE Standard 140-2023, Informative Annex B16, Section B16.5.2</v>
      </c>
    </row>
    <row r="2" spans="1:21">
      <c r="A2">
        <f>'Table-Q'!A2</f>
        <v>0</v>
      </c>
      <c r="B2" t="str">
        <f>'Table-Q'!B2</f>
        <v>Example Results for Section 9 -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OpenSimula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OpenSimula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34901.350400279298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39301.745094572703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39323.093960121798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40117.295647914798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39853.084382861402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31377.646754474801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55162.770783861401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31097.825826840799</v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31714.843146225601</v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32914.099228292398</v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32326.418766218601</v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33260.872979215499</v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23415.821739032901</v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17878.014590110401</v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35631.947108549801</v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26565.5797922766</v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24963.7616692232</v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21327.736360083101</v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17828.530679019299</v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20797.798844479901</v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16321.899816709099</v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OpenSimula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OpenSimula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>
        <f>'Table-Q'!O35</f>
        <v>21702.958010406099</v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>
        <f>'Table-Q'!O36</f>
        <v>25737.164476311998</v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>
        <f>'Table-Q'!O37</f>
        <v>25776.677005042598</v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>
        <f>'Table-Q'!O38</f>
        <v>26541.583650936602</v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>
        <f>'Table-Q'!O39</f>
        <v>26276.867814868201</v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>
        <f>'Table-Q'!O40</f>
        <v>18551.8589561218</v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>
        <f>'Table-Q'!O41</f>
        <v>39993.456563872001</v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>
        <f>'Table-Q'!O42</f>
        <v>18332.978998190301</v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>
        <f>'Table-Q'!O43</f>
        <v>18864.7005553362</v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>
        <f>'Table-Q'!O44</f>
        <v>19938.271783343502</v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>
        <f>'Table-Q'!O45</f>
        <v>19411.882430861799</v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>
        <f>'Table-Q'!O46</f>
        <v>20246.920787938299</v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>
        <f>'Table-Q'!O47</f>
        <v>18727.242418538</v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>
        <f>'Table-Q'!O48</f>
        <v>14348.689800001001</v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>
        <f>'Table-Q'!O49</f>
        <v>28542.152528994298</v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>
        <f>'Table-Q'!O50</f>
        <v>20764.586834365098</v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>
        <f>'Table-Q'!O51</f>
        <v>19731.2442599401</v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>
        <f>'Table-Q'!O52</f>
        <v>17364.505012381102</v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>
        <f>'Table-Q'!O53</f>
        <v>14135.565644607599</v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>
        <f>'Table-Q'!O54</f>
        <v>16118.5508116042</v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>
        <f>'Table-Q'!O55</f>
        <v>13166.6506698217</v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OpenSimula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OpenSimula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10879.92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10879.92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10879.92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10879.92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10879.92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10879.92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10879.92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10879.92</v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10879.92</v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10879.92</v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10879.92</v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10879.92</v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2681.0384512221999</v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2018.1498109189099</v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4054.1090551602101</v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3317.14238201015</v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2992.0748721591199</v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2266.2676491002899</v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2111.7230997879001</v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2675.7026044344898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1804.2446779162301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OpenSimula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OpenSimula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>
        <f>'Table-Q'!O85</f>
        <v>2318.4723898731299</v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>
        <f>'Table-Q'!O86</f>
        <v>2684.6606182607002</v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>
        <f>'Table-Q'!O87</f>
        <v>2666.4969550791302</v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>
        <f>'Table-Q'!O88</f>
        <v>2695.7919969782001</v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>
        <f>'Table-Q'!O89</f>
        <v>2696.2965679931899</v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>
        <f>'Table-Q'!O90</f>
        <v>1945.8677983529899</v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>
        <f>'Table-Q'!O91</f>
        <v>4289.39421998941</v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>
        <f>'Table-Q'!O92</f>
        <v>1884.9268286504901</v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>
        <f>'Table-Q'!O93</f>
        <v>1970.22259088942</v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>
        <f>'Table-Q'!O94</f>
        <v>2095.9074449488098</v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>
        <f>'Table-Q'!O95</f>
        <v>2034.6163353567899</v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>
        <f>'Table-Q'!O96</f>
        <v>2134.0321912772001</v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>
        <f>'Table-Q'!O97</f>
        <v>2007.5408692726601</v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>
        <f>'Table-Q'!O98</f>
        <v>1511.1749791904899</v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>
        <f>'Table-Q'!O99</f>
        <v>3035.68552439533</v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>
        <f>'Table-Q'!O100</f>
        <v>2483.8505759013201</v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>
        <f>'Table-Q'!O101</f>
        <v>2240.4425371239699</v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>
        <f>'Table-Q'!O102</f>
        <v>1696.9636986016601</v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>
        <f>'Table-Q'!O103</f>
        <v>1581.24193462379</v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>
        <f>'Table-Q'!O104</f>
        <v>2003.5454284412799</v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>
        <f>'Table-Q'!O105</f>
        <v>1351.0044689710901</v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OpenSimula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OpenSimula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19.914452054794499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1.16046665798462E-2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35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2.2269339431007899E-2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OpenSimula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OpenSimula</v>
      </c>
    </row>
    <row r="129" spans="1:9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77634.282494820494</v>
      </c>
    </row>
    <row r="130" spans="1:9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96531.929157172606</v>
      </c>
    </row>
    <row r="131" spans="1:9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96985.429458264902</v>
      </c>
    </row>
    <row r="132" spans="1:9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101787.50868686</v>
      </c>
    </row>
    <row r="133" spans="1:9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99793.931519261998</v>
      </c>
    </row>
    <row r="134" spans="1:9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66345.792987620502</v>
      </c>
    </row>
    <row r="135" spans="1:9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162837.84425253599</v>
      </c>
    </row>
    <row r="136" spans="1:9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65598.231256968094</v>
      </c>
    </row>
    <row r="137" spans="1:9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66727.046280124094</v>
      </c>
    </row>
    <row r="138" spans="1:9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70715.144306336995</v>
      </c>
    </row>
    <row r="139" spans="1:9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68817.909754422406</v>
      </c>
    </row>
    <row r="140" spans="1:9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71968.907912113893</v>
      </c>
    </row>
    <row r="141" spans="1:9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66663.841042903005</v>
      </c>
    </row>
    <row r="142" spans="1:9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49874.122633529798</v>
      </c>
    </row>
    <row r="143" spans="1:9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112315.285849156</v>
      </c>
    </row>
    <row r="144" spans="1:9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67410.831765184004</v>
      </c>
    </row>
    <row r="145" spans="1:9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67026.033111671306</v>
      </c>
    </row>
    <row r="146" spans="1:9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66129.012559719602</v>
      </c>
    </row>
    <row r="147" spans="1:9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47499.232982780799</v>
      </c>
    </row>
    <row r="148" spans="1:9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48155.659915804797</v>
      </c>
    </row>
    <row r="149" spans="1:9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47102.3410322985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OpenSimula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OpenSimula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55383.733787523299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55392.131168155996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62399.921050383899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63341.8459308975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63056.112352305201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48639.8655031913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135237.84672470001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40651.961781540398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46961.575505813496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49874.050373546597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48451.107691436999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50631.152015204003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48055.298758801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35961.1856236647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80954.061312890699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48808.689021555103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48421.664922037198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47534.301965314997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47499.016574167603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48153.827241049497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47102.320876940998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OpenSimula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OpenSimula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22250.548707297101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41139.797989016603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34585.508407880901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38445.662755963203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36737.819166956797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17705.927484429099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27599.997527836498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24946.269475427602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19765.470774310499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20841.0939327903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20366.802062985302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21337.755896909799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18608.542284102001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13912.937009865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31361.224536265701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18602.1427436288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18604.3681896341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18594.7105944045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0.21640861318839899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1.83267475526702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2.0155357547137799E-2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OpenSimula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OpenSimula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3.2318759208409902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3.3964014920211998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3.4097963045277999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3.4814174128559299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3.44435734393904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3.23673906781573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3.6772213479959999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3.2445611241240102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3.20265382366971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3.2093387084524099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3.2088179289582102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3.2156319696908802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3.2150729582060502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3.1446751487418498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3.5567756620722801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2.89958548936348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3.05056383384398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3.4692506418257998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3.0221934539395501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2.6572897129523199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3.2444868390925898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OpenSimula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OpenSimula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24.093000239794002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24.100604110469199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24.3513418929492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24.254626619627398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24.287214062422901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26.4908697435371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25.435012031244099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24.0707374864703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24.0607982081583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24.0606007835346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24.058805342141898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24.062707832196299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20.191797207967699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25.014284549325399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25.085325834669199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13.532604540454701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16.889022070842898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26.7927803736677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20.184244672429202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13.500779798734101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26.789591187889702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OpenSimula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OpenSimula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9.1485968247151904E-3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1.1274023058129299E-2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1.00564010438843E-2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9.8214608364254295E-3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9.8714180913637897E-3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9.7652559844366993E-3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8.3988773070263895E-3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9.9976962648723501E-3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9.4529587837754794E-3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9.3178402334153695E-3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9.3641508496044995E-3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9.23506477529807E-3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9.6427907936643097E-3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1.11760323507779E-2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1.1220788569015899E-2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6.61824462430526E-3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7.8722078147350008E-3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1.2673990442342201E-2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5.3124778956772697E-3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3.1270432940108499E-3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5.6439435181404301E-3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OpenSimula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OpenSimula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47.7211598524989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58.358345707206603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51.172700524981799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50.375340398269799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50.4684664280257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43.721497707024497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40.3407137100832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51.960352272506803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49.309592739958198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48.642082105241698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48.8766824991988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48.2241907877426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65.277228595594906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56.368415852774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56.351717236165001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69.075090643703902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66.457035195176204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57.581117457252098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41.163095954922902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34.8959090099642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34.825110696653503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OpenSimula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OpenSimula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4008.9500118978699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5229.2844173795702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1220.3344054817003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3111.5830400186501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3945.2016689668599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833.61862894820979</v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>
        <f>'Table-Q'!O315</f>
        <v>387.780062795177</v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>
        <f>'Table-Q'!O316</f>
        <v>424.345144145348</v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>
        <f>'Table-Q'!O308</f>
        <v>3103.29592975688</v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>
        <f>'Table-Q'!O317</f>
        <v>36.565081350170999</v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>
        <f>'Table-Q'!O309</f>
        <v>4238.2331775046296</v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>
        <f>'Table-Q'!O318</f>
        <v>309.66553750469501</v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>
        <f>'Table-Q'!O310</f>
        <v>1134.9372477477496</v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>
        <f>'Table-Q'!O319</f>
        <v>331.79901571586299</v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>
        <f>'Table-Q'!O311</f>
        <v>2388.36417178188</v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>
        <f>'Table-Q'!O320</f>
        <v>22.133478211167983</v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>
        <f>'Table-Q'!O312</f>
        <v>3170.29041935949</v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517.87401934581703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>
        <f>'Table-Q'!O313</f>
        <v>781.92624757760996</v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566.70609572959404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48.832076383777007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413.55333073207601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443.11223389150803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29.55890315943202</v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OpenSimula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13617.1167857704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13690.8156002711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73.698814500699882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9706.2151868076799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9755.1391616230794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48.923974815399561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9807.1618994926102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9876.8785223344694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69.716622841859134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9706.2151868076799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9755.1391616230794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48.923974815399561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3809.9548862778302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3813.93707793672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3.9821916588898603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0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0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0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OpenSimula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US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OpenSimula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1.08625771549433E-2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1.1296988706123201E-2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4.344115511799012E-4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5.1756954684163596E-3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5.1756954684163596E-3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OpenSimula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3.9005500925277699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2.9363186322683199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-0.96423146025944995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3.5975197579919298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2.7855197140084398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-0.81200004398349002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16.883333333333301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29.516666666666602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12.633333333333301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16.883333333333301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29.516666666666602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12.633333333333301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25.013457975589301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25.014599980026301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1.142004436999855E-3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25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0</v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85546875" defaultRowHeight="16"/>
  <cols>
    <col min="2" max="2" width="22.85546875" customWidth="1"/>
    <col min="3" max="3" width="9.140625" bestFit="1" customWidth="1"/>
    <col min="8" max="8" width="9.7109375" bestFit="1" customWidth="1"/>
    <col min="9" max="9" width="12.85546875" customWidth="1"/>
  </cols>
  <sheetData>
    <row r="1" spans="1:9">
      <c r="A1">
        <f>'Table-R'!A1</f>
        <v>0</v>
      </c>
      <c r="B1" t="str">
        <f>'Table-R'!B1</f>
        <v>ASHRAE Standard 140-2023, Informative Annex B16, Section B16.5.2</v>
      </c>
    </row>
    <row r="2" spans="1:9">
      <c r="A2">
        <f>'Table-R'!A2</f>
        <v>0</v>
      </c>
      <c r="B2" t="str">
        <f>'Table-R'!B2</f>
        <v>Example Results for Section 9 -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OpenSimula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OpenSimula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11742.016753022999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12632.575736254799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13095.466410766499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13428.331444724799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13249.982798247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11742.018369302299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12891.641997089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>
        <f>'Table-R'!Z18</f>
        <v>12109.718467660299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>
        <f>'Table-R'!Z19</f>
        <v>11742.258085972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>
        <f>'Table-R'!Z20</f>
        <v>11745.081043239899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>
        <f>'Table-R'!Z21</f>
        <v>11742.258085972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>
        <f>'Table-R'!Z22</f>
        <v>11742.016753022999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>
        <f>'Table-R'!Z23</f>
        <v>10499.553312063599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>
        <f>'Table-R'!Z24</f>
        <v>11526.2740662451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>
        <f>'Table-R'!Z25</f>
        <v>11179.506574802999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>
        <f>'Table-R'!Z26</f>
        <v>11040.6876657542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>
        <f>'Table-R'!Z27</f>
        <v>9724.4052748253107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>
        <f>'Table-R'!Z28</f>
        <v>7991.36328364979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>
        <f>'Table-R'!Z29</f>
        <v>9149.7233896904909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>
        <f>'Table-R'!Z30</f>
        <v>7423.0682386142198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OpenSimula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OpenSimula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23301.044565955199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23095.162956822001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31425.1533502825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33295.979980518598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33591.163783916803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23301.044846735898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32085.773587450301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>
        <f>'Table-R'!Z66</f>
        <v>23302.081466574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>
        <f>'Table-R'!Z67</f>
        <v>23301.521659296999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>
        <f>'Table-R'!Z68</f>
        <v>23302.081466469401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>
        <f>'Table-R'!Z69</f>
        <v>23301.521659296999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>
        <f>'Table-R'!Z70</f>
        <v>23301.044565955199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>
        <f>'Table-R'!Z71</f>
        <v>19816.855055501299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>
        <f>'Table-R'!Z72</f>
        <v>22291.705442646598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>
        <f>'Table-R'!Z73</f>
        <v>20264.624258754699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>
        <f>'Table-R'!Z74</f>
        <v>19969.615712861101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>
        <f>'Table-R'!Z75</f>
        <v>19605.540572956401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>
        <f>'Table-R'!Z76</f>
        <v>19544.479046042099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>
        <f>'Table-R'!Z77</f>
        <v>19819.261179581099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>
        <f>'Table-R'!Z78</f>
        <v>19400.093492260799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OpenSimula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OpenSimula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9717.1825628315892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15539.1486693023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21940.321636268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27593.837738541599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23604.703245503999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10611.8700643677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8794.2815320806494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>
        <f>'Table-R'!Z89</f>
        <v>27593.837738541599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>
        <f>'Table-R'!Z90</f>
        <v>9716.5832536913495</v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>
        <f>'Table-R'!Z91</f>
        <v>9717.0454335454397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>
        <f>'Table-R'!Z92</f>
        <v>9716.5832536913495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>
        <f>'Table-R'!Z93</f>
        <v>9717.1825628315892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>
        <f>'Table-R'!Z94</f>
        <v>7731.1938259426997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>
        <f>'Table-R'!Z95</f>
        <v>8726.9131980665607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>
        <f>'Table-R'!Z96</f>
        <v>7779.2362866859003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>
        <f>'Table-R'!Z97</f>
        <v>7690.12398323252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>
        <f>'Table-R'!Z98</f>
        <v>7770.0708402579803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>
        <f>'Table-R'!Z99</f>
        <v>60.287675330990403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>
        <f>'Table-R'!Z100</f>
        <v>639.88334587254701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>
        <f>'Table-R'!Z101</f>
        <v>7.4655367804054302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OpenSimula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OpenSimula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31842.0163202888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37038.547874947399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40082.280552317301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43643.481134090202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41601.153553128301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31842.023327807899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38546.116930197699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>
        <f>'Table-R'!Z41</f>
        <v>42045.692883140502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>
        <f>'Table-R'!Z42</f>
        <v>31843.633179142798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>
        <f>'Table-R'!Z43</f>
        <v>31844.220048835599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>
        <f>'Table-R'!Z44</f>
        <v>31843.633179142798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>
        <f>'Table-R'!Z45</f>
        <v>31842.0163202888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>
        <f>'Table-R'!Z46</f>
        <v>27473.2921956922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>
        <f>'Table-R'!Z47</f>
        <v>30897.794366144699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>
        <f>'Table-R'!Z48</f>
        <v>28043.860545440599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>
        <f>'Table-R'!Z49</f>
        <v>27603.998126478498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>
        <f>'Table-R'!Z50</f>
        <v>27322.136295056898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>
        <f>'Table-R'!Z51</f>
        <v>19544.479046042099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>
        <f>'Table-R'!Z52</f>
        <v>19819.261179581099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>
        <f>'Table-R'!Z53</f>
        <v>19400.093492260799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OpenSimula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OpenSimula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3.9736681008978199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4.3206626654662896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4.0512926701389702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4.1094212437425304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3.9927472069248302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4.1713903800156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4.6579423573948704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>
        <f>'Table-R'!Z114</f>
        <v>4.1156149828912802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>
        <f>'Table-R'!Z115</f>
        <v>3.8974657496392102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>
        <f>'Table-R'!Z116</f>
        <v>3.7821930808008499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>
        <f>'Table-R'!Z117</f>
        <v>3.8938080972431401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>
        <f>'Table-R'!Z118</f>
        <v>3.7593005962152199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>
        <f>'Table-R'!Z119</f>
        <v>4.4802789705307102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>
        <f>'Table-R'!Z120</f>
        <v>5.0791748811680701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>
        <f>'Table-R'!Z121</f>
        <v>4.1626263006744102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>
        <f>'Table-R'!Z122</f>
        <v>4.2059392336743198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>
        <f>'Table-R'!Z123</f>
        <v>4.8988074377255604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>
        <f>'Table-R'!Z124</f>
        <v>4.0814985910053201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>
        <f>'Table-R'!Z125</f>
        <v>4.1626263006744102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>
        <f>'Table-R'!Z126</f>
        <v>4.4216056735172504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OpenSimula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OpenSimula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2.7988749769824102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2.8856311906798502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2.8280972129445101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2.8373529930139698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2.8373529930139698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2.79887498551162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2.8373556717685098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>
        <f>'Table-R'!Z137</f>
        <v>2.7982046524545501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>
        <f>'Table-R'!Z138</f>
        <v>2.7988863786742599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>
        <f>'Table-R'!Z139</f>
        <v>2.7988791868777501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>
        <f>'Table-R'!Z140</f>
        <v>2.7988863783866398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>
        <f>'Table-R'!Z141</f>
        <v>2.7988749769824102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>
        <f>'Table-R'!Z142</f>
        <v>2.6796425905204302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>
        <f>'Table-R'!Z143</f>
        <v>2.8918181198515001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>
        <f>'Table-R'!Z144</f>
        <v>2.4259498845923999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>
        <f>'Table-R'!Z145</f>
        <v>2.5472457989242598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>
        <f>'Table-R'!Z146</f>
        <v>2.8886167964292802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>
        <f>'Table-R'!Z147</f>
        <v>2.5725758926103199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>
        <f>'Table-R'!Z148</f>
        <v>2.2561551589284998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>
        <f>'Table-R'!Z149</f>
        <v>2.7581624240194902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OpenSimula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OpenSimula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25.089731253190401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26.276377859150799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32.2739289753642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32.1151737042834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32.129675635507503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35.010606915397297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33.610918216832602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>
        <f>'Table-R'!Z162</f>
        <v>28.869297274079599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>
        <f>'Table-R'!Z163</f>
        <v>25.089843110459899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>
        <f>'Table-R'!Z164</f>
        <v>25.075337003081501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>
        <f>'Table-R'!Z165</f>
        <v>25.089843110459899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>
        <f>'Table-R'!Z166</f>
        <v>25.089731253190401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>
        <f>'Table-R'!Z167</f>
        <v>25.089998848207799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>
        <f>'Table-R'!Z168</f>
        <v>25.089998218593902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>
        <f>'Table-R'!Z169</f>
        <v>17.267328665743101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>
        <f>'Table-R'!Z170</f>
        <v>20.089967900674001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>
        <f>'Table-R'!Z171</f>
        <v>35.089976726161403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>
        <f>'Table-R'!Z172</f>
        <v>25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>
        <f>'Table-R'!Z173</f>
        <v>15.043431365415801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>
        <f>'Table-R'!Z174</f>
        <v>35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OpenSimula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OpenSimula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7.4667305479369297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7.4667445834311597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8.1808283767398695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7.4667305479369297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7.4667305479369297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7.4667305479369297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7.4668714965563598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>
        <f>'Table-R'!Z185</f>
        <v>7.4667305479369297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>
        <f>'Table-R'!Z186</f>
        <v>7.4667305479369297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>
        <f>'Table-R'!Z187</f>
        <v>7.4667305479369297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>
        <f>'Table-R'!Z188</f>
        <v>7.4667305479369297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>
        <f>'Table-R'!Z189</f>
        <v>7.4667305479369297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>
        <f>'Table-R'!Z190</f>
        <v>5.6073031197476997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>
        <f>'Table-R'!Z191</f>
        <v>5.6073031197476997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>
        <f>'Table-R'!Z192</f>
        <v>5.4178909464027303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>
        <f>'Table-R'!Z193</f>
        <v>5.6073031197476997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>
        <f>'Table-R'!Z194</f>
        <v>5.6073031197476997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>
        <f>'Table-R'!Z195</f>
        <v>5.6073031197476997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>
        <f>'Table-R'!Z196</f>
        <v>5.4178909464027303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>
        <f>'Table-R'!Z197</f>
        <v>5.6073031197476997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OpenSimula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OpenSimula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1.3797763197429E-2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1.5823941837571801E-2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1.8204983126852401E-2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1.7686717835491E-2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1.7986903998114499E-2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1.6760027425386199E-2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1.37977358003138E-2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>
        <f>'Table-R'!Z210</f>
        <v>1.6793054456806601E-2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>
        <f>'Table-R'!Z211</f>
        <v>1.6774077466374201E-2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>
        <f>'Table-R'!Z212</f>
        <v>1.40146149265826E-2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>
        <f>'Table-R'!Z213</f>
        <v>1.6774077383959099E-2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>
        <f>'Table-R'!Z214</f>
        <v>1.3797763197429E-2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>
        <f>'Table-R'!Z215</f>
        <v>1.15459247087873E-2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>
        <f>'Table-R'!Z216</f>
        <v>1.15448833045135E-2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>
        <f>'Table-R'!Z217</f>
        <v>7.5891469589189102E-3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>
        <f>'Table-R'!Z218</f>
        <v>8.7730433476652207E-3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>
        <f>'Table-R'!Z219</f>
        <v>1.62914553449604E-2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>
        <f>'Table-R'!Z220</f>
        <v>7.3000000000000001E-3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>
        <f>'Table-R'!Z221</f>
        <v>6.5470177428389002E-3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>
        <f>'Table-R'!Z222</f>
        <v>7.3000000000000001E-3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OpenSimula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OpenSimula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1.86202873549909E-3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1.86476601269523E-3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1.8629294906586001E-3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1.86202873549909E-3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1.86202873549909E-3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1.86202873549909E-3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1.8620287471959999E-3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>
        <f>'Table-R'!Z233</f>
        <v>1.86202873549909E-3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>
        <f>'Table-R'!Z234</f>
        <v>1.86202873549909E-3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>
        <f>'Table-R'!Z235</f>
        <v>1.86202873549909E-3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>
        <f>'Table-R'!Z236</f>
        <v>1.86202873549909E-3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>
        <f>'Table-R'!Z237</f>
        <v>1.86202873549909E-3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>
        <f>'Table-R'!Z238</f>
        <v>5.6392084894629898E-3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>
        <f>'Table-R'!Z239</f>
        <v>5.6392084894629898E-3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>
        <f>'Table-R'!Z240</f>
        <v>5.5269178790752398E-3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>
        <f>'Table-R'!Z241</f>
        <v>5.6392084894629898E-3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>
        <f>'Table-R'!Z242</f>
        <v>5.6392084894629898E-3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>
        <f>'Table-R'!Z243</f>
        <v>5.1756954684163596E-3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>
        <f>'Table-R'!Z244</f>
        <v>2.5415826499665698E-3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>
        <f>'Table-R'!Z245</f>
        <v>5.5916550362789599E-3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OpenSimula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OpenSimula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69.364567511764307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79.309312785206103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83.375211216429804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77.784797936962704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80.764885083796401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69.364567511764307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69.364432768719993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>
        <f>'Table-R'!Z258</f>
        <v>84.026666955178399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>
        <f>'Table-R'!Z259</f>
        <v>83.933980182213702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>
        <f>'Table-R'!Z260</f>
        <v>70.560046805124998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>
        <f>'Table-R'!Z261</f>
        <v>83.933979780261396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>
        <f>'Table-R'!Z262</f>
        <v>69.364567511764307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>
        <f>'Table-R'!Z265</f>
        <v>100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>
        <f>'Table-R'!Z268</f>
        <v>100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>
        <f>'Table-R'!Z269</f>
        <v>100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>
        <f>'Table-R'!Z270</f>
        <v>100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OpenSimula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OpenSimula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13.107655537656001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13.108288651286699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13.1080082620085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13.107655537656001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13.107655537656001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13.107655537656001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13.107655520064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>
        <f>'Table-R'!Z281</f>
        <v>13.316283926024701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>
        <f>'Table-R'!Z282</f>
        <v>13.3162838680568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>
        <f>'Table-R'!Z283</f>
        <v>13.316305323222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>
        <f>'Table-R'!Z284</f>
        <v>13.316283887635599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>
        <f>'Table-R'!Z285</f>
        <v>13.316283887604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>
        <f>'Table-R'!Z286</f>
        <v>47.187322379321998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>
        <f>'Table-R'!Z287</f>
        <v>47.185898772538302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>
        <f>'Table-R'!Z288</f>
        <v>50.2425242235445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>
        <f>'Table-R'!Z289</f>
        <v>50.2425242235445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>
        <f>'Table-R'!Z290</f>
        <v>30.712208733467001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>
        <f>'Table-R'!Z291</f>
        <v>26.377146639801001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>
        <f>'Table-R'!Z292</f>
        <v>24.133367490979001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>
        <f>'Table-R'!Z293</f>
        <v>16.037004554127002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85546875" defaultRowHeight="16"/>
  <cols>
    <col min="2" max="2" width="9.1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OpenSimula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OpenSimula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OpenSimula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2145.2580225126712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>
        <f>IF(ISNUMBER(A!H520),A!H520,#N/A)</f>
        <v>238.773411454811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1906.4846110578601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2237.8691977829822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>
        <f>IF(ISNUMBER(A!H521),A!H521,#N/A)</f>
        <v>246.716600459262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1991.1525973237201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2144.146629483761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>
        <f>IF(ISNUMBER(A!H522),A!H522,#N/A)</f>
        <v>238.66559676516101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1905.4810327186001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2140.8881565637671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>
        <f>IF(ISNUMBER(A!H523),A!H523,#N/A)</f>
        <v>238.349582419077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1902.5385741446901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1999.2586014778731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>
        <f>IF(ISNUMBER(A!H524),A!H524,#N/A)</f>
        <v>225.63322275406301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1773.6253787238099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2356.6381401991193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>
        <f>IF(ISNUMBER(A!H525),A!H525,#N/A)</f>
        <v>255.759679054949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2100.8784611441702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3420.4906038758081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>
        <f>IF(ISNUMBER(A!H526),A!H526,#N/A)</f>
        <v>337.05271973836801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3083.4378841374401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3653.6051407295399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>
        <f>IF(ISNUMBER(A!H527),A!H527,#N/A)</f>
        <v>350.52010728146001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3303.0850334480801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4981.4785247317959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>
        <f>IF(ISNUMBER(A!H528),A!H528,#N/A)</f>
        <v>463.72611328990598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4517.7524114418902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5097.5442511100482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>
        <f>IF(ISNUMBER(A!H529),A!H529,#N/A)</f>
        <v>472.84469155205801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4624.6995595579901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5793.4341990356252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>
        <f>IF(ISNUMBER(A!H530),A!H530,#N/A)</f>
        <v>517.07343026985495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5276.3607687657704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5545.3622738617305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>
        <f>IF(ISNUMBER(A!H531),A!H531,#N/A)</f>
        <v>500.41098721947998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5044.9512866422501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6980.0699862253814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>
        <f>IF(ISNUMBER(A!H532),A!H532,#N/A)</f>
        <v>631.50701088175197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6348.5629753436297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7099.9941571377831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>
        <f>IF(ISNUMBER(A!H533),A!H533,#N/A)</f>
        <v>637.07595568320301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6462.9182014545804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8723.4217463413443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>
        <f>IF(ISNUMBER(A!H534),A!H534,#N/A)</f>
        <v>777.68579720144396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7945.7359491399002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8953.7496088050975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>
        <f>IF(ISNUMBER(A!H535),A!H535,#N/A)</f>
        <v>794.57736380174697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8159.1722450033503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5880.4303642129571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>
        <f>IF(ISNUMBER(A!H536),A!H536,#N/A)</f>
        <v>520.956712407807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5359.4736518051504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5937.332398319495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>
        <f>IF(ISNUMBER(A!H537),A!H537,#N/A)</f>
        <v>527.946217692755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5409.3861806267396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5257.5682282401513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>
        <f>IF(ISNUMBER(A!H538),A!H538,#N/A)</f>
        <v>488.00426986260101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4769.5639583775501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5299.7034751551973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>
        <f>IF(ISNUMBER(A!H539),A!H539,#N/A)</f>
        <v>496.39389677067697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4803.3095783845201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4307.5255173225842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>
        <f>IF(ISNUMBER(A!H540),A!H540,#N/A)</f>
        <v>403.53175196710401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3903.9937653554798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4204.6574925644354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>
        <f>IF(ISNUMBER(A!H541),A!H541,#N/A)</f>
        <v>396.89654614702499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3807.7609464174102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4097.8430911593059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>
        <f>IF(ISNUMBER(A!H542),A!H542,#N/A)</f>
        <v>390.18212833317602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3707.6609628261299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4146.0578853448433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>
        <f>IF(ISNUMBER(A!H543),A!H543,#N/A)</f>
        <v>394.15645186016297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3751.9014334846802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OpenSimula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OpenSimula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5854.41316924889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1719.4729391665501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6023.0537187216496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1819.9438676950101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5854.3763023731299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1714.5351997365101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5854.2900214142901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1700.03093127901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5650.5112574322602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1434.8176740891799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6391.8220244086397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1652.41340754924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8267.8808043489007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2420.39112011209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9002.0565609657297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1845.4106422080699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11911.7846489779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2915.6003177863399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11911.254676959699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3368.4326757099002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12638.253704503901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4306.4359784329899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12474.2717852654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3759.8222374810698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17332.968330699499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3421.8117523190299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17532.141230415898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3352.7377926940799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22387.172814252801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4086.4596754120298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22385.524054863199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5075.61946582561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12836.5862824326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4149.3123964414099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12635.095302383501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4861.1031871988298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11708.2000202126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4479.82443868466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11342.1203069291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5546.5700007536998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8997.3958387227594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4378.1505062494798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8831.6255873059908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4337.8771802020501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8632.4745197730699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4349.5289100360596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8632.3860885632894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4542.08335795529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OpenSimula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9.0696818906097695E-3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9.17487481671647E-3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9.0606004948700497E-3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9.0294963142096094E-3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8.6443332337170706E-3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8.8405721456739205E-3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9.6593471660791803E-3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9.1082999141880207E-3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9.7690288954817208E-3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1.0151328742062701E-2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1.08533664899161E-2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1.0559060580917899E-2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9.5077433391054893E-3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9.4281480424314706E-3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9.2527843279471694E-3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9.5990884839350608E-3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1.07383253949125E-2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1.12113533687459E-2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1.0965729157274499E-2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1.15118454674794E-2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1.14882811476657E-2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1.14703922255325E-2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1.1492810332134401E-2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1.16265608474056E-2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OpenSimula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3.5305245471332101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3.50467203095987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3.5300344659413398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3.5285920609782502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3.5439782158665598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3.4134368339121299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3.12477745512586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2.9689763357974099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2.9765028380931402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2.99746046330884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2.92480920655965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2.9275082890916599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2.9734343816002502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2.94153467747772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3.0347761760765501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3.06699927075061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2.8885468625300801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2.9468113482301299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3.0789946523082601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3.1867236321534498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3.1051577735715998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3.1321226023277999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3.1680089112773699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3.17758936581339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OpenSimula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17.8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18.3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17.8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17.2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19.399999999999999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25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27.2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28.9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31.1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30.6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31.1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31.7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32.200000000000003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31.7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31.1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28.3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27.2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26.7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26.1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OpenSimula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OpenSimula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23.920511728529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17.096138653281599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23.995448854563701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17.2417310460885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23.920511479857598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17.088648949741799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23.92050839749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17.066563564175201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23.831267296575302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16.642626633247001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24.160337729482698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17.000633601255299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25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18.1201581116885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25.3299416428531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17.600549325081001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25.5846661569208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18.2510495779423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25.584631810889899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18.601096509417399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25.9145283345979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19.4076719549501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25.839376623155101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19.012408263191599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25.9156171867753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18.104099154679599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26.0055213976717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18.128939054251099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26.0840469787675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18.113457241384801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26.082708922669401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18.570480802153501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26.004532150543199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19.355908863323201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25.914427930591099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19.740692204346502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25.4947007549126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19.319324163021101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25.329723704907899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19.881396008595502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25.3299831211155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19.866511186179199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25.2549850421454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19.823888552891301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25.164988802649699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19.816753346888799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25.1649899236231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19.950480608452299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OpenSimula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1.1071298342557399E-2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1.1431451455345101E-2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1.1060196685524E-2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1.1060196685524E-2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1.01446217181004E-2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1.0948294003555599E-2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1.3073396679694701E-2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1.10183928172774E-2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1.1922423470539E-2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1.26955079999664E-2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1.47341274751383E-2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1.3186176175767301E-2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1.12723182673676E-2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1.1682196108430401E-2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1.2330405874731099E-2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1.4190283546148199E-2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1.46864514332161E-2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1.5637056135235299E-2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1.4494377907057701E-2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1.68087900754566E-2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1.68087900754566E-2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1.6745282641354501E-2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1.6802543947690901E-2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1.7239715954557401E-2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85546875" defaultRowHeight="16"/>
  <cols>
    <col min="1" max="1" width="4" customWidth="1"/>
    <col min="2" max="2" width="20.85546875" customWidth="1"/>
    <col min="9" max="9" width="12.42578125" customWidth="1"/>
  </cols>
  <sheetData>
    <row r="1" spans="2:9">
      <c r="B1" t="str">
        <f>'Table-T'!B1</f>
        <v>ASHRAE Standard 140-2023, Informative Annex B16, Section B16.5.2</v>
      </c>
    </row>
    <row r="2" spans="2:9">
      <c r="B2" t="str">
        <f>'Table-T'!B2</f>
        <v>Example Results for Section 9 -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OpenSimula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OpenSimula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4400.3946942934053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4421.7435598425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5215.9452476355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794.20168779300002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4951.7339825821036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264.21126505339635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-3523.7036458044968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5065.3550958955257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-3803.5245734384989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-3186.5072540536967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-1987.2511719868999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-2574.9316340606965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-1640.4774210637988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-5742.7643306231985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4438.48312960985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-5237.8434321934983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-5587.291060013602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-4475.8990277708017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OpenSimula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OpenSimula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>
        <f>'Table-T'!O32</f>
        <v>4034.2064659058997</v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>
        <f>'Table-T'!O33</f>
        <v>4073.7189946364997</v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>
        <f>'Table-T'!O34</f>
        <v>4838.625640530503</v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>
        <f>'Table-T'!O35</f>
        <v>764.9066458940033</v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>
        <f>'Table-T'!O36</f>
        <v>4573.9098044621023</v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>
        <f>'Table-T'!O37</f>
        <v>264.71583606840068</v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>
        <f>'Table-T'!O38</f>
        <v>-3151.0990542842992</v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>
        <f>'Table-T'!O39/4</f>
        <v>4572.6246383664757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>
        <f>'Table-T'!O40</f>
        <v>-3369.9790122157974</v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>
        <f>'Table-T'!O41</f>
        <v>-2838.2574550698992</v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>
        <f>'Table-T'!O42</f>
        <v>-1764.686227062597</v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>
        <f>'Table-T'!O43</f>
        <v>-2291.0755795443001</v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>
        <f>'Table-T'!O44</f>
        <v>-1456.0372224677994</v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>
        <f>'Table-T'!O45/2</f>
        <v>-1487.8577959340491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>
        <f>'Table-T'!O46/4</f>
        <v>3548.3656822483244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>
        <f>'Table-T'!O47</f>
        <v>-3400.0818219839966</v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>
        <f>'Table-T'!O48</f>
        <v>-4591.6767739304014</v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>
        <f>'Table-T'!O49</f>
        <v>-2951.9001417825002</v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OpenSimula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OpenSimula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-8198.8815487778011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2035.9592442413002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-1050.8747329098601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-569.31535143429983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-871.45792651825968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OpenSimula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OpenSimula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>
        <f>'Table-T'!O77</f>
        <v>366.18822838757023</v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>
        <f>'Table-T'!O78</f>
        <v>348.02456520600026</v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>
        <f>'Table-T'!O79</f>
        <v>377.31960710507019</v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>
        <f>'Table-T'!O80</f>
        <v>29.295041899069929</v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>
        <f>'Table-T'!O81</f>
        <v>377.82417812005997</v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>
        <f>'Table-T'!O82</f>
        <v>-0.50457101498977863</v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>
        <f>'Table-T'!O83</f>
        <v>-372.60459152014005</v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>
        <f>'Table-T'!O84/4</f>
        <v>492.73045752907001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>
        <f>'Table-T'!O85</f>
        <v>-433.54556122263989</v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>
        <f>'Table-T'!O86</f>
        <v>-348.24979898370998</v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>
        <f>'Table-T'!O87</f>
        <v>-222.56494492432012</v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>
        <f>'Table-T'!O88</f>
        <v>-283.85605451634001</v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>
        <f>'Table-T'!O89</f>
        <v>-184.44019859592981</v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>
        <f>'Table-T'!O90/2</f>
        <v>-155.46576030023493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>
        <f>'Table-T'!O91/4</f>
        <v>381.12763630121003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>
        <f>'Table-T'!O92</f>
        <v>-786.88687729966</v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>
        <f>'Table-T'!O93</f>
        <v>-426.29893464887004</v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>
        <f>'Table-T'!O94</f>
        <v>-652.54095947018982</v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OpenSimula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OpenSimula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8.3973806326976046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7016.1872628605997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7958.112143374201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941.92488051360124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7672.3785647819022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285.73357859229873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-1685.9670710829996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19963.528234294179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-14731.772005982901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-8422.1582817098024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-5509.6834139767016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-6932.6260960863001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-4752.5817723192959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-7328.4350287222987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11248.2189223065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-1274.3870562401062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-556.28218463339726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-1051.5063641084998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OpenSimula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OpenSimula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18889.249281719502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12334.9597005838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16195.114048666102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3860.154348082302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14487.270459659696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1707.8435890064065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-4544.6212228680015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5349.4488205393973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2695.7207681305008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-2485.0779329866018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-1409.4547745068012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-1883.7466443117992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-912.79281038730187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-3642.0064231951001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17448.287526400702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-7.432149224299792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-18608.325875488812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-1.8125193977198821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OpenSimula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OpenSimula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0.16452557118020961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0.17792038368680974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0.24954149201493969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7.1621108328129957E-2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0.21248142309804985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3.7060068916889843E-2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4.8631469747397738E-3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0.44534542715500969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1.268520328302003E-2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-2.9222097171280215E-2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-2.2537212388580308E-2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-2.3057991882780016E-2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-1.6243951150110014E-2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-1.6802962634939966E-2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0.4121005133304303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0.56966515246231975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-0.19287950426650013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0.58719712614026998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OpenSimula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OpenSimula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7.6038706751972995E-3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0.25834165315519897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0.16162637983339678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-9.6715273321802187E-2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0.19421382262889963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-3.2587442795502852E-2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2.3978695037430988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1.3420117914500977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-2.2262753323701645E-2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-3.22020316357019E-2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-3.239945625940166E-2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-3.4194897652103151E-2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-3.0292407597702464E-2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-3.9012030318263022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7.1041285343799387E-2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13.260175833212999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-7.5525355384975512E-3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13.288811389155601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OpenSimula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OpenSimula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2.1254262334141089E-3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9.0780421916910985E-4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6.7286401171023913E-4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-2.3494020745887072E-4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7.2282126664859926E-4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-4.9957254938360132E-5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6.1665915972150889E-4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-7.4971951768880093E-4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8.4909944015715971E-4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3.0436195906028904E-4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1.6924340870017908E-4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2.1555402488930911E-4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8.6467950582879566E-5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4.9419396894911927E-4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4.4756218237998815E-5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6.0557458180369407E-3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-4.33031289798704E-3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2.5169002241295802E-3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OpenSimula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OpenSimula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10.637185854707703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3.4515406724828992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2.6541805457708989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-0.79736012671200029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2.7473065755267996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-9.3126029755900674E-2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-3.999662145474403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-7.3804461424156997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4.2391924200079032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1.5884328874592981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0.92092225274279826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1.1555226466999002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0.50303093524370013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17.556068743096006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-1.6698616608998407E-2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-11.493973186451804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-24.114132640672004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-7.0798313310696415E-2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OpenSimula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OpenSimula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890.55898323180008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1353.4496577435002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1686.3146917018003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332.86503395830005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1507.9660452240005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178.34864647779978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1.6162792999239173E-3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1149.625244066001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367.70171463730003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0.2413329490009346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3.06429021690019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0.2413329490009346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-1242.4634409594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1026.7207541815005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-1455.1012999776885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-2508.1900284138092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-1726.6551510762711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OpenSimula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OpenSimula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5196.5315546585989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8240.2642320285013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11801.464813801402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3561.2005817729005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9759.1372328395009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2042.3275809619008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7.0075190997158643E-3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6704.1006099088991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10203.676562851702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1.6168588539985649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2.2037285467995389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1.6168588539985649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-4368.7241245965997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3424.5021704524988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-721.72425038370056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-7928.813149650101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-419.16768732029959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OpenSimula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OpenSimula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-205.88160913319734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8124.1087843273017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9994.9354145633988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1870.8266302360971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10290.119217961605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-295.18380339820578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2.8078069954062812E-4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8784.7290214951026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1.0369006188011554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0.47709334180035512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1.0369005142019887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0.47709334180035512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-3484.1895104538999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2474.8503871452995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-659.08368579829767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-272.37600945919985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-419.16768732029959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OpenSimula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OpenSimula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5821.9661064707107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12223.13907343641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17876.65517571001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5653.5161022735992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13887.52068267241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3989.1344930375999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894.68750153611109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-922.90103075093975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17876.65517571001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-0.59930914023971127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-0.13712928614950215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-0.59930914023971127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-1985.9887368888894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995.71937212386092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-9.1654464279199601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-7670.9061506117096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-632.41780909214162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OpenSimula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OpenSimula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0.34699456456846978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7.7624569241150354E-2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0.13575314284471052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5.8128573603560163E-2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1.9079106027010351E-2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0.11667403681770017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0.19772227911778018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0.68427425649705054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0.14194688199346039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-7.6202351258609635E-2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-0.19147502009696993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-7.9860003654679712E-2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-0.21436750468259991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0.50661086963289037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0.59889591063735992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0.73618113705115018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-0.39878037952539014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0.25897937284284023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OpenSimula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OpenSimula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8.6756213697440021E-2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2.9222235962099941E-2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3.8478016031559648E-2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9.255780069459707E-3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3.8478016031559648E-2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8.5292097828926217E-9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3.8480694786099612E-2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-6.7032452786008889E-4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1.1401691849766138E-5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4.2098953398905792E-6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1.1401404229616219E-5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-0.11923238646197998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0.21217552933106987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0.46266691183688025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-0.10706669791011025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0.50200726509099036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OpenSimula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OpenSimula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1.1866466059603979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7.1841977221737991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7.0254424510929994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-0.15875527108079979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7.0399443823171026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-1.4501931224103259E-2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9.9208756622068961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8.5211869636422009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3.7795660208891988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1.1185726949847208E-4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-1.4394250108900053E-2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1.1185726949847208E-4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2.6759501739803682E-4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-6.2961389701854387E-7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17.822648060418302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-8.9998848207798687E-2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19.956568634584201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OpenSimula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OpenSimula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1.403549422995809E-5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0.71409782880293982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0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-0.71409782880293982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0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1.4094861943014791E-4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-1.85942742818923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0.1894121733449694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0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0.1894121733449694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OpenSimula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OpenSimula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2.0261786401428016E-3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4.4072199294234015E-3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3.8889546380620008E-3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-5.1826529136140068E-4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4.1891408006854997E-3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-3.001861626234989E-4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2.9622642279571992E-3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-2.7397115199764843E-8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2.9952912593776016E-3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2.9763142689452019E-3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2.1685172915360089E-4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2.9763141865300994E-3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-2.2518384886416991E-3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-1.0414042738004364E-6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8.7023083860414893E-3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-4.2459247087873004E-3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7.5298225716109984E-4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OpenSimula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OpenSimula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2.7372771961400085E-6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9.0075515951008704E-7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0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-9.0075515951008704E-7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0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1.1696909933689437E-11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3.7771797539638999E-3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1.1229061038775003E-4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-4.6351302104663018E-4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3.0500723863123901E-3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OpenSimula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OpenSimula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9.9447452734417965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14.010643704665497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8.4202304251983975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-5.5904132794671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11.400317572032094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-2.9800871468336965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-1.34743044313268E-4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14.662099443414093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14.569412670449395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1.195479293360691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14.569412268497089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0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30.635432488235693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0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0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0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OpenSimula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OpenSimula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6.3311363069828985E-4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3.5272435249922296E-4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0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-3.5272435249922296E-4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0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-1.7592000745025871E-8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0.2086283883686999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0.2086283304007992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0.20864978556599922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0.20862834997959823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0.20862834994799861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34.079666841665997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-1.4236067836961297E-3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-19.530315490077498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-20.810175739520997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-8.0963629368519996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71093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0" t="s">
        <v>409</v>
      </c>
    </row>
    <row r="54" spans="1:34">
      <c r="A54" s="400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85546875" defaultRowHeight="16"/>
  <cols>
    <col min="6" max="6" width="9.1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45" t="s">
        <v>141</v>
      </c>
      <c r="C201" s="946"/>
      <c r="D201" s="946"/>
      <c r="E201" s="947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45" t="s">
        <v>141</v>
      </c>
      <c r="C210" s="946"/>
      <c r="D210" s="946"/>
      <c r="E210" s="947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3.1616336680596278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3.1616336680596278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45" t="s">
        <v>141</v>
      </c>
      <c r="C201" s="946"/>
      <c r="D201" s="946"/>
      <c r="E201" s="947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45" t="s">
        <v>141</v>
      </c>
      <c r="C210" s="946"/>
      <c r="D210" s="946"/>
      <c r="E210" s="947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zoomScaleNormal="100" workbookViewId="0">
      <selection activeCell="C32" sqref="C32"/>
    </sheetView>
  </sheetViews>
  <sheetFormatPr baseColWidth="10" defaultColWidth="8.85546875" defaultRowHeight="16"/>
  <cols>
    <col min="1" max="1" width="20" customWidth="1"/>
    <col min="6" max="6" width="16.28515625" customWidth="1"/>
    <col min="9" max="9" width="14.42578125" customWidth="1"/>
    <col min="10" max="10" width="10.42578125" customWidth="1"/>
  </cols>
  <sheetData>
    <row r="1" spans="1:6">
      <c r="A1" s="51" t="s">
        <v>2219</v>
      </c>
    </row>
    <row r="2" spans="1:6">
      <c r="A2" s="892" t="s">
        <v>2216</v>
      </c>
    </row>
    <row r="3" spans="1:6">
      <c r="A3" s="895"/>
    </row>
    <row r="4" spans="1:6">
      <c r="A4" s="892" t="s">
        <v>2143</v>
      </c>
    </row>
    <row r="5" spans="1:6">
      <c r="A5" s="903"/>
    </row>
    <row r="6" spans="1:6">
      <c r="A6" s="894" t="s">
        <v>2144</v>
      </c>
    </row>
    <row r="7" spans="1:6">
      <c r="A7" s="385" t="s">
        <v>2217</v>
      </c>
    </row>
    <row r="8" spans="1:6">
      <c r="A8" s="892" t="s">
        <v>2218</v>
      </c>
    </row>
    <row r="9" spans="1:6">
      <c r="A9" s="892" t="s">
        <v>2160</v>
      </c>
    </row>
    <row r="10" spans="1:6">
      <c r="A10" s="892" t="s">
        <v>2156</v>
      </c>
      <c r="B10" s="42"/>
      <c r="C10" s="42"/>
    </row>
    <row r="11" spans="1:6">
      <c r="A11" s="892"/>
      <c r="B11" s="42"/>
      <c r="C11" s="42"/>
    </row>
    <row r="12" spans="1:6">
      <c r="A12" s="385"/>
      <c r="C12" s="42"/>
    </row>
    <row r="13" spans="1:6">
      <c r="A13" s="902"/>
      <c r="C13" s="42"/>
    </row>
    <row r="14" spans="1:6">
      <c r="A14" s="896" t="s">
        <v>2151</v>
      </c>
      <c r="B14" s="42"/>
    </row>
    <row r="15" spans="1:6">
      <c r="A15" s="893"/>
      <c r="B15" s="576" t="s">
        <v>588</v>
      </c>
      <c r="C15" s="577"/>
      <c r="D15" s="577"/>
      <c r="E15" s="577"/>
      <c r="F15" s="577"/>
    </row>
    <row r="16" spans="1:6">
      <c r="A16" s="893"/>
      <c r="B16" s="922" t="s">
        <v>2145</v>
      </c>
      <c r="C16" s="923"/>
      <c r="D16" s="923"/>
      <c r="E16" s="923"/>
      <c r="F16" s="924"/>
    </row>
    <row r="17" spans="1:34">
      <c r="A17" s="893"/>
      <c r="B17" s="898" t="s">
        <v>589</v>
      </c>
      <c r="C17" s="897"/>
      <c r="D17" s="897"/>
      <c r="E17" s="892"/>
      <c r="F17" s="900">
        <v>39814</v>
      </c>
    </row>
    <row r="18" spans="1:34">
      <c r="A18" s="893"/>
      <c r="B18" s="898" t="s">
        <v>2146</v>
      </c>
      <c r="C18" s="897"/>
      <c r="D18" s="897"/>
      <c r="E18" s="897"/>
      <c r="F18" s="901" t="s">
        <v>2147</v>
      </c>
    </row>
    <row r="19" spans="1:34">
      <c r="A19" s="893"/>
      <c r="B19" s="898" t="s">
        <v>590</v>
      </c>
      <c r="C19" s="897"/>
      <c r="D19" s="897"/>
      <c r="E19" s="892"/>
      <c r="F19" s="900">
        <v>40179</v>
      </c>
    </row>
    <row r="20" spans="1:34">
      <c r="B20" s="898" t="s">
        <v>591</v>
      </c>
      <c r="C20" s="892"/>
      <c r="D20" s="892"/>
      <c r="E20" s="892"/>
      <c r="F20" s="899"/>
    </row>
    <row r="21" spans="1:34">
      <c r="B21" s="922" t="s">
        <v>2148</v>
      </c>
      <c r="C21" s="923"/>
      <c r="D21" s="923"/>
      <c r="E21" s="923"/>
      <c r="F21" s="924"/>
    </row>
    <row r="22" spans="1:34">
      <c r="B22" s="898" t="s">
        <v>592</v>
      </c>
      <c r="C22" s="897"/>
      <c r="D22" s="897"/>
      <c r="E22" s="897"/>
      <c r="F22" s="901" t="s">
        <v>2149</v>
      </c>
    </row>
    <row r="23" spans="1:34">
      <c r="A23" s="891"/>
    </row>
    <row r="24" spans="1:34">
      <c r="A24" s="902" t="s">
        <v>2150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444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494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49" t="s">
        <v>876</v>
      </c>
      <c r="C32" s="757" t="s">
        <v>877</v>
      </c>
      <c r="D32" s="359" t="s">
        <v>878</v>
      </c>
      <c r="E32" s="757" t="s">
        <v>879</v>
      </c>
      <c r="F32" s="849" t="s">
        <v>880</v>
      </c>
      <c r="G32" s="757" t="s">
        <v>881</v>
      </c>
      <c r="H32" s="757" t="s">
        <v>882</v>
      </c>
      <c r="I32" s="850" t="s">
        <v>883</v>
      </c>
      <c r="J32" s="851" t="s">
        <v>884</v>
      </c>
      <c r="K32" s="852" t="s">
        <v>885</v>
      </c>
      <c r="L32" s="853" t="s">
        <v>886</v>
      </c>
      <c r="M32" s="859" t="s">
        <v>1107</v>
      </c>
      <c r="N32" s="860" t="s">
        <v>1108</v>
      </c>
      <c r="O32" s="54"/>
      <c r="P32" s="37" t="s">
        <v>445</v>
      </c>
      <c r="Q32" s="849" t="s">
        <v>1109</v>
      </c>
      <c r="R32" s="359" t="s">
        <v>1110</v>
      </c>
      <c r="S32" s="861" t="s">
        <v>1111</v>
      </c>
      <c r="T32" s="849" t="s">
        <v>1112</v>
      </c>
      <c r="U32" s="359" t="s">
        <v>1113</v>
      </c>
      <c r="V32" s="861" t="s">
        <v>1114</v>
      </c>
      <c r="W32" s="849" t="s">
        <v>1115</v>
      </c>
      <c r="X32" s="359" t="s">
        <v>1116</v>
      </c>
      <c r="Y32" s="861" t="s">
        <v>1117</v>
      </c>
      <c r="Z32" s="849" t="s">
        <v>1118</v>
      </c>
      <c r="AA32" s="359" t="s">
        <v>1119</v>
      </c>
      <c r="AB32" s="862" t="s">
        <v>1120</v>
      </c>
      <c r="AC32" s="375" t="s">
        <v>2137</v>
      </c>
      <c r="AD32" s="375" t="s">
        <v>2138</v>
      </c>
      <c r="AE32" s="866" t="s">
        <v>2139</v>
      </c>
      <c r="AF32" s="867" t="s">
        <v>2140</v>
      </c>
      <c r="AG32" s="375" t="s">
        <v>2141</v>
      </c>
      <c r="AH32" s="866" t="s">
        <v>2142</v>
      </c>
    </row>
    <row r="33" spans="1:28">
      <c r="A33" s="37" t="s">
        <v>446</v>
      </c>
      <c r="B33" s="849" t="s">
        <v>887</v>
      </c>
      <c r="C33" s="757" t="s">
        <v>888</v>
      </c>
      <c r="D33" s="359" t="s">
        <v>889</v>
      </c>
      <c r="E33" s="757" t="s">
        <v>890</v>
      </c>
      <c r="F33" s="849" t="s">
        <v>891</v>
      </c>
      <c r="G33" s="757" t="s">
        <v>892</v>
      </c>
      <c r="H33" s="757" t="s">
        <v>893</v>
      </c>
      <c r="I33" s="850" t="s">
        <v>894</v>
      </c>
      <c r="J33" s="851" t="s">
        <v>895</v>
      </c>
      <c r="K33" s="852" t="s">
        <v>896</v>
      </c>
      <c r="L33" s="853" t="s">
        <v>897</v>
      </c>
      <c r="M33" s="890"/>
      <c r="N33" s="359"/>
      <c r="O33" s="54"/>
      <c r="P33" s="37" t="s">
        <v>446</v>
      </c>
      <c r="Q33" s="849" t="s">
        <v>1121</v>
      </c>
      <c r="R33" s="359" t="s">
        <v>1122</v>
      </c>
      <c r="S33" s="861" t="s">
        <v>1123</v>
      </c>
      <c r="T33" s="849" t="s">
        <v>1124</v>
      </c>
      <c r="U33" s="359" t="s">
        <v>1125</v>
      </c>
      <c r="V33" s="861" t="s">
        <v>1126</v>
      </c>
      <c r="W33" s="849" t="s">
        <v>1127</v>
      </c>
      <c r="X33" s="359" t="s">
        <v>1128</v>
      </c>
      <c r="Y33" s="861" t="s">
        <v>1129</v>
      </c>
      <c r="Z33" s="849" t="s">
        <v>1130</v>
      </c>
      <c r="AA33" s="359" t="s">
        <v>1131</v>
      </c>
      <c r="AB33" s="863" t="s">
        <v>1132</v>
      </c>
    </row>
    <row r="34" spans="1:28">
      <c r="A34" s="37" t="s">
        <v>447</v>
      </c>
      <c r="B34" s="849" t="s">
        <v>898</v>
      </c>
      <c r="C34" s="757" t="s">
        <v>899</v>
      </c>
      <c r="D34" s="359" t="s">
        <v>900</v>
      </c>
      <c r="E34" s="757" t="s">
        <v>901</v>
      </c>
      <c r="F34" s="849" t="s">
        <v>902</v>
      </c>
      <c r="G34" s="757" t="s">
        <v>903</v>
      </c>
      <c r="H34" s="757" t="s">
        <v>904</v>
      </c>
      <c r="I34" s="850" t="s">
        <v>905</v>
      </c>
      <c r="J34" s="851" t="s">
        <v>906</v>
      </c>
      <c r="K34" s="852" t="s">
        <v>907</v>
      </c>
      <c r="L34" s="853" t="s">
        <v>908</v>
      </c>
      <c r="M34" s="890"/>
      <c r="N34" s="359"/>
      <c r="O34" s="54"/>
      <c r="P34" s="37" t="s">
        <v>447</v>
      </c>
      <c r="Q34" s="849" t="s">
        <v>1133</v>
      </c>
      <c r="R34" s="359" t="s">
        <v>1134</v>
      </c>
      <c r="S34" s="861" t="s">
        <v>1135</v>
      </c>
      <c r="T34" s="849" t="s">
        <v>1136</v>
      </c>
      <c r="U34" s="359" t="s">
        <v>1137</v>
      </c>
      <c r="V34" s="861" t="s">
        <v>1138</v>
      </c>
      <c r="W34" s="849" t="s">
        <v>1139</v>
      </c>
      <c r="X34" s="359" t="s">
        <v>1140</v>
      </c>
      <c r="Y34" s="861" t="s">
        <v>1141</v>
      </c>
      <c r="Z34" s="849" t="s">
        <v>1142</v>
      </c>
      <c r="AA34" s="359" t="s">
        <v>1143</v>
      </c>
      <c r="AB34" s="863" t="s">
        <v>1144</v>
      </c>
    </row>
    <row r="35" spans="1:28">
      <c r="A35" s="37" t="s">
        <v>448</v>
      </c>
      <c r="B35" s="849" t="s">
        <v>909</v>
      </c>
      <c r="C35" s="757" t="s">
        <v>910</v>
      </c>
      <c r="D35" s="359" t="s">
        <v>911</v>
      </c>
      <c r="E35" s="757" t="s">
        <v>912</v>
      </c>
      <c r="F35" s="849" t="s">
        <v>913</v>
      </c>
      <c r="G35" s="757" t="s">
        <v>914</v>
      </c>
      <c r="H35" s="757" t="s">
        <v>915</v>
      </c>
      <c r="I35" s="850" t="s">
        <v>916</v>
      </c>
      <c r="J35" s="851" t="s">
        <v>917</v>
      </c>
      <c r="K35" s="852" t="s">
        <v>918</v>
      </c>
      <c r="L35" s="853" t="s">
        <v>919</v>
      </c>
      <c r="M35" s="890"/>
      <c r="N35" s="359"/>
      <c r="O35" s="54"/>
      <c r="P35" s="37" t="s">
        <v>448</v>
      </c>
      <c r="Q35" s="849" t="s">
        <v>1145</v>
      </c>
      <c r="R35" s="359" t="s">
        <v>1146</v>
      </c>
      <c r="S35" s="861" t="s">
        <v>1147</v>
      </c>
      <c r="T35" s="849" t="s">
        <v>1148</v>
      </c>
      <c r="U35" s="359" t="s">
        <v>1149</v>
      </c>
      <c r="V35" s="861" t="s">
        <v>1150</v>
      </c>
      <c r="W35" s="849" t="s">
        <v>1151</v>
      </c>
      <c r="X35" s="359" t="s">
        <v>1152</v>
      </c>
      <c r="Y35" s="861" t="s">
        <v>1153</v>
      </c>
      <c r="Z35" s="849" t="s">
        <v>1154</v>
      </c>
      <c r="AA35" s="359" t="s">
        <v>1155</v>
      </c>
      <c r="AB35" s="863" t="s">
        <v>1156</v>
      </c>
    </row>
    <row r="36" spans="1:28">
      <c r="A36" s="37" t="s">
        <v>449</v>
      </c>
      <c r="B36" s="849" t="s">
        <v>920</v>
      </c>
      <c r="C36" s="757" t="s">
        <v>921</v>
      </c>
      <c r="D36" s="359" t="s">
        <v>922</v>
      </c>
      <c r="E36" s="757" t="s">
        <v>923</v>
      </c>
      <c r="F36" s="849" t="s">
        <v>924</v>
      </c>
      <c r="G36" s="757" t="s">
        <v>925</v>
      </c>
      <c r="H36" s="757" t="s">
        <v>926</v>
      </c>
      <c r="I36" s="850" t="s">
        <v>927</v>
      </c>
      <c r="J36" s="851" t="s">
        <v>928</v>
      </c>
      <c r="K36" s="852" t="s">
        <v>929</v>
      </c>
      <c r="L36" s="853" t="s">
        <v>930</v>
      </c>
      <c r="M36" s="890"/>
      <c r="N36" s="359"/>
      <c r="O36" s="54"/>
      <c r="P36" s="37" t="s">
        <v>449</v>
      </c>
      <c r="Q36" s="849" t="s">
        <v>1157</v>
      </c>
      <c r="R36" s="359" t="s">
        <v>1158</v>
      </c>
      <c r="S36" s="861" t="s">
        <v>1159</v>
      </c>
      <c r="T36" s="849" t="s">
        <v>1160</v>
      </c>
      <c r="U36" s="359" t="s">
        <v>1161</v>
      </c>
      <c r="V36" s="861" t="s">
        <v>1162</v>
      </c>
      <c r="W36" s="849" t="s">
        <v>1163</v>
      </c>
      <c r="X36" s="359" t="s">
        <v>1164</v>
      </c>
      <c r="Y36" s="861" t="s">
        <v>1165</v>
      </c>
      <c r="Z36" s="849" t="s">
        <v>1166</v>
      </c>
      <c r="AA36" s="359" t="s">
        <v>1167</v>
      </c>
      <c r="AB36" s="863" t="s">
        <v>1168</v>
      </c>
    </row>
    <row r="37" spans="1:28">
      <c r="A37" s="37" t="s">
        <v>450</v>
      </c>
      <c r="B37" s="849" t="s">
        <v>931</v>
      </c>
      <c r="C37" s="757" t="s">
        <v>932</v>
      </c>
      <c r="D37" s="359" t="s">
        <v>933</v>
      </c>
      <c r="E37" s="757" t="s">
        <v>934</v>
      </c>
      <c r="F37" s="849" t="s">
        <v>935</v>
      </c>
      <c r="G37" s="757" t="s">
        <v>936</v>
      </c>
      <c r="H37" s="757" t="s">
        <v>937</v>
      </c>
      <c r="I37" s="850" t="s">
        <v>938</v>
      </c>
      <c r="J37" s="851" t="s">
        <v>939</v>
      </c>
      <c r="K37" s="852" t="s">
        <v>940</v>
      </c>
      <c r="L37" s="853" t="s">
        <v>941</v>
      </c>
      <c r="M37" s="890"/>
      <c r="N37" s="359"/>
      <c r="O37" s="54"/>
      <c r="P37" s="37" t="s">
        <v>450</v>
      </c>
      <c r="Q37" s="849" t="s">
        <v>1169</v>
      </c>
      <c r="R37" s="359" t="s">
        <v>1170</v>
      </c>
      <c r="S37" s="861" t="s">
        <v>1171</v>
      </c>
      <c r="T37" s="849" t="s">
        <v>1172</v>
      </c>
      <c r="U37" s="359" t="s">
        <v>1173</v>
      </c>
      <c r="V37" s="861" t="s">
        <v>1174</v>
      </c>
      <c r="W37" s="849" t="s">
        <v>1175</v>
      </c>
      <c r="X37" s="359" t="s">
        <v>1176</v>
      </c>
      <c r="Y37" s="861" t="s">
        <v>1177</v>
      </c>
      <c r="Z37" s="849" t="s">
        <v>1178</v>
      </c>
      <c r="AA37" s="359" t="s">
        <v>1179</v>
      </c>
      <c r="AB37" s="863" t="s">
        <v>1180</v>
      </c>
    </row>
    <row r="38" spans="1:28">
      <c r="A38" s="38" t="s">
        <v>451</v>
      </c>
      <c r="B38" s="854" t="s">
        <v>942</v>
      </c>
      <c r="C38" s="758" t="s">
        <v>943</v>
      </c>
      <c r="D38" s="362" t="s">
        <v>944</v>
      </c>
      <c r="E38" s="758" t="s">
        <v>945</v>
      </c>
      <c r="F38" s="854" t="s">
        <v>946</v>
      </c>
      <c r="G38" s="758" t="s">
        <v>947</v>
      </c>
      <c r="H38" s="758" t="s">
        <v>948</v>
      </c>
      <c r="I38" s="855" t="s">
        <v>949</v>
      </c>
      <c r="J38" s="856" t="s">
        <v>950</v>
      </c>
      <c r="K38" s="857" t="s">
        <v>951</v>
      </c>
      <c r="L38" s="858" t="s">
        <v>952</v>
      </c>
      <c r="M38" s="890"/>
      <c r="N38" s="359"/>
      <c r="O38" s="54"/>
      <c r="P38" s="38" t="s">
        <v>451</v>
      </c>
      <c r="Q38" s="854" t="s">
        <v>1181</v>
      </c>
      <c r="R38" s="362" t="s">
        <v>1182</v>
      </c>
      <c r="S38" s="864" t="s">
        <v>1183</v>
      </c>
      <c r="T38" s="854" t="s">
        <v>1184</v>
      </c>
      <c r="U38" s="362" t="s">
        <v>1185</v>
      </c>
      <c r="V38" s="864" t="s">
        <v>1186</v>
      </c>
      <c r="W38" s="854" t="s">
        <v>1187</v>
      </c>
      <c r="X38" s="362" t="s">
        <v>1188</v>
      </c>
      <c r="Y38" s="864" t="s">
        <v>1189</v>
      </c>
      <c r="Z38" s="854" t="s">
        <v>1190</v>
      </c>
      <c r="AA38" s="362" t="s">
        <v>1191</v>
      </c>
      <c r="AB38" s="865" t="s">
        <v>1192</v>
      </c>
    </row>
    <row r="39" spans="1:28">
      <c r="A39" s="37" t="s">
        <v>462</v>
      </c>
      <c r="B39" s="849" t="s">
        <v>953</v>
      </c>
      <c r="C39" s="757" t="s">
        <v>954</v>
      </c>
      <c r="D39" s="359" t="s">
        <v>955</v>
      </c>
      <c r="E39" s="757" t="s">
        <v>956</v>
      </c>
      <c r="F39" s="849" t="s">
        <v>957</v>
      </c>
      <c r="G39" s="757" t="s">
        <v>958</v>
      </c>
      <c r="H39" s="757" t="s">
        <v>959</v>
      </c>
      <c r="I39" s="850" t="s">
        <v>960</v>
      </c>
      <c r="J39" s="851" t="s">
        <v>961</v>
      </c>
      <c r="K39" s="852" t="s">
        <v>962</v>
      </c>
      <c r="L39" s="853" t="s">
        <v>963</v>
      </c>
      <c r="M39" s="890"/>
      <c r="N39" s="359"/>
      <c r="O39" s="54"/>
      <c r="P39" s="37" t="s">
        <v>462</v>
      </c>
      <c r="Q39" s="849" t="s">
        <v>1193</v>
      </c>
      <c r="R39" s="359" t="s">
        <v>1194</v>
      </c>
      <c r="S39" s="861" t="s">
        <v>1195</v>
      </c>
      <c r="T39" s="849" t="s">
        <v>1196</v>
      </c>
      <c r="U39" s="359" t="s">
        <v>1197</v>
      </c>
      <c r="V39" s="861" t="s">
        <v>1198</v>
      </c>
      <c r="W39" s="849" t="s">
        <v>1199</v>
      </c>
      <c r="X39" s="359" t="s">
        <v>1200</v>
      </c>
      <c r="Y39" s="861" t="s">
        <v>1201</v>
      </c>
      <c r="Z39" s="849" t="s">
        <v>1202</v>
      </c>
      <c r="AA39" s="359" t="s">
        <v>1203</v>
      </c>
      <c r="AB39" s="863" t="s">
        <v>1204</v>
      </c>
    </row>
    <row r="40" spans="1:28">
      <c r="A40" s="37" t="s">
        <v>463</v>
      </c>
      <c r="B40" s="849" t="s">
        <v>964</v>
      </c>
      <c r="C40" s="757" t="s">
        <v>965</v>
      </c>
      <c r="D40" s="359" t="s">
        <v>966</v>
      </c>
      <c r="E40" s="757" t="s">
        <v>967</v>
      </c>
      <c r="F40" s="849" t="s">
        <v>968</v>
      </c>
      <c r="G40" s="757" t="s">
        <v>969</v>
      </c>
      <c r="H40" s="757" t="s">
        <v>970</v>
      </c>
      <c r="I40" s="850" t="s">
        <v>971</v>
      </c>
      <c r="J40" s="851" t="s">
        <v>972</v>
      </c>
      <c r="K40" s="852" t="s">
        <v>973</v>
      </c>
      <c r="L40" s="853" t="s">
        <v>974</v>
      </c>
      <c r="M40" s="890"/>
      <c r="N40" s="359"/>
      <c r="O40" s="54"/>
      <c r="P40" s="37" t="s">
        <v>463</v>
      </c>
      <c r="Q40" s="849" t="s">
        <v>1205</v>
      </c>
      <c r="R40" s="359" t="s">
        <v>1206</v>
      </c>
      <c r="S40" s="861" t="s">
        <v>1207</v>
      </c>
      <c r="T40" s="849" t="s">
        <v>1208</v>
      </c>
      <c r="U40" s="359" t="s">
        <v>1209</v>
      </c>
      <c r="V40" s="861" t="s">
        <v>1210</v>
      </c>
      <c r="W40" s="849" t="s">
        <v>1211</v>
      </c>
      <c r="X40" s="359" t="s">
        <v>1212</v>
      </c>
      <c r="Y40" s="861" t="s">
        <v>1213</v>
      </c>
      <c r="Z40" s="849" t="s">
        <v>1214</v>
      </c>
      <c r="AA40" s="359" t="s">
        <v>1215</v>
      </c>
      <c r="AB40" s="863" t="s">
        <v>1216</v>
      </c>
    </row>
    <row r="41" spans="1:28">
      <c r="A41" s="37" t="s">
        <v>464</v>
      </c>
      <c r="B41" s="849" t="s">
        <v>975</v>
      </c>
      <c r="C41" s="757" t="s">
        <v>976</v>
      </c>
      <c r="D41" s="359" t="s">
        <v>977</v>
      </c>
      <c r="E41" s="757" t="s">
        <v>978</v>
      </c>
      <c r="F41" s="849" t="s">
        <v>979</v>
      </c>
      <c r="G41" s="757" t="s">
        <v>980</v>
      </c>
      <c r="H41" s="757" t="s">
        <v>981</v>
      </c>
      <c r="I41" s="850" t="s">
        <v>982</v>
      </c>
      <c r="J41" s="851" t="s">
        <v>983</v>
      </c>
      <c r="K41" s="852" t="s">
        <v>984</v>
      </c>
      <c r="L41" s="853" t="s">
        <v>985</v>
      </c>
      <c r="M41" s="890"/>
      <c r="N41" s="359"/>
      <c r="O41" s="54"/>
      <c r="P41" s="37" t="s">
        <v>464</v>
      </c>
      <c r="Q41" s="849" t="s">
        <v>1217</v>
      </c>
      <c r="R41" s="359" t="s">
        <v>1218</v>
      </c>
      <c r="S41" s="861" t="s">
        <v>1219</v>
      </c>
      <c r="T41" s="849" t="s">
        <v>1220</v>
      </c>
      <c r="U41" s="359" t="s">
        <v>1221</v>
      </c>
      <c r="V41" s="861" t="s">
        <v>1222</v>
      </c>
      <c r="W41" s="849" t="s">
        <v>1223</v>
      </c>
      <c r="X41" s="359" t="s">
        <v>1224</v>
      </c>
      <c r="Y41" s="861" t="s">
        <v>1225</v>
      </c>
      <c r="Z41" s="849" t="s">
        <v>1226</v>
      </c>
      <c r="AA41" s="359" t="s">
        <v>1227</v>
      </c>
      <c r="AB41" s="863" t="s">
        <v>1228</v>
      </c>
    </row>
    <row r="42" spans="1:28">
      <c r="A42" s="37" t="s">
        <v>465</v>
      </c>
      <c r="B42" s="849" t="s">
        <v>986</v>
      </c>
      <c r="C42" s="757" t="s">
        <v>987</v>
      </c>
      <c r="D42" s="359" t="s">
        <v>988</v>
      </c>
      <c r="E42" s="757" t="s">
        <v>989</v>
      </c>
      <c r="F42" s="849" t="s">
        <v>990</v>
      </c>
      <c r="G42" s="757" t="s">
        <v>991</v>
      </c>
      <c r="H42" s="757" t="s">
        <v>992</v>
      </c>
      <c r="I42" s="850" t="s">
        <v>993</v>
      </c>
      <c r="J42" s="851" t="s">
        <v>994</v>
      </c>
      <c r="K42" s="852" t="s">
        <v>995</v>
      </c>
      <c r="L42" s="853" t="s">
        <v>996</v>
      </c>
      <c r="M42" s="890"/>
      <c r="N42" s="359"/>
      <c r="O42" s="54"/>
      <c r="P42" s="37" t="s">
        <v>465</v>
      </c>
      <c r="Q42" s="849" t="s">
        <v>1229</v>
      </c>
      <c r="R42" s="359" t="s">
        <v>1230</v>
      </c>
      <c r="S42" s="861" t="s">
        <v>1231</v>
      </c>
      <c r="T42" s="849" t="s">
        <v>1232</v>
      </c>
      <c r="U42" s="359" t="s">
        <v>1233</v>
      </c>
      <c r="V42" s="861" t="s">
        <v>1234</v>
      </c>
      <c r="W42" s="849" t="s">
        <v>1235</v>
      </c>
      <c r="X42" s="359" t="s">
        <v>1236</v>
      </c>
      <c r="Y42" s="861" t="s">
        <v>1237</v>
      </c>
      <c r="Z42" s="849" t="s">
        <v>1238</v>
      </c>
      <c r="AA42" s="359" t="s">
        <v>1239</v>
      </c>
      <c r="AB42" s="863" t="s">
        <v>1240</v>
      </c>
    </row>
    <row r="43" spans="1:28">
      <c r="A43" s="38" t="s">
        <v>466</v>
      </c>
      <c r="B43" s="854" t="s">
        <v>997</v>
      </c>
      <c r="C43" s="758" t="s">
        <v>998</v>
      </c>
      <c r="D43" s="362" t="s">
        <v>999</v>
      </c>
      <c r="E43" s="758" t="s">
        <v>1000</v>
      </c>
      <c r="F43" s="854" t="s">
        <v>1001</v>
      </c>
      <c r="G43" s="758" t="s">
        <v>1002</v>
      </c>
      <c r="H43" s="758" t="s">
        <v>1003</v>
      </c>
      <c r="I43" s="855" t="s">
        <v>1004</v>
      </c>
      <c r="J43" s="856" t="s">
        <v>1005</v>
      </c>
      <c r="K43" s="857" t="s">
        <v>1006</v>
      </c>
      <c r="L43" s="858" t="s">
        <v>1007</v>
      </c>
      <c r="M43" s="890"/>
      <c r="N43" s="359"/>
      <c r="O43" s="54"/>
      <c r="P43" s="38" t="s">
        <v>466</v>
      </c>
      <c r="Q43" s="854" t="s">
        <v>1241</v>
      </c>
      <c r="R43" s="362" t="s">
        <v>1242</v>
      </c>
      <c r="S43" s="864" t="s">
        <v>1243</v>
      </c>
      <c r="T43" s="854" t="s">
        <v>1244</v>
      </c>
      <c r="U43" s="362" t="s">
        <v>1245</v>
      </c>
      <c r="V43" s="864" t="s">
        <v>1246</v>
      </c>
      <c r="W43" s="854" t="s">
        <v>1247</v>
      </c>
      <c r="X43" s="362" t="s">
        <v>1248</v>
      </c>
      <c r="Y43" s="864" t="s">
        <v>1249</v>
      </c>
      <c r="Z43" s="854" t="s">
        <v>1250</v>
      </c>
      <c r="AA43" s="362" t="s">
        <v>1251</v>
      </c>
      <c r="AB43" s="865" t="s">
        <v>1252</v>
      </c>
    </row>
    <row r="44" spans="1:28">
      <c r="A44" s="37" t="s">
        <v>473</v>
      </c>
      <c r="B44" s="849" t="s">
        <v>1008</v>
      </c>
      <c r="C44" s="757" t="s">
        <v>1009</v>
      </c>
      <c r="D44" s="359" t="s">
        <v>1010</v>
      </c>
      <c r="E44" s="757" t="s">
        <v>1011</v>
      </c>
      <c r="F44" s="849" t="s">
        <v>1012</v>
      </c>
      <c r="G44" s="757" t="s">
        <v>1013</v>
      </c>
      <c r="H44" s="757" t="s">
        <v>1014</v>
      </c>
      <c r="I44" s="850" t="s">
        <v>1015</v>
      </c>
      <c r="J44" s="851" t="s">
        <v>1016</v>
      </c>
      <c r="K44" s="852" t="s">
        <v>1017</v>
      </c>
      <c r="L44" s="853" t="s">
        <v>1018</v>
      </c>
      <c r="M44" s="890"/>
      <c r="N44" s="359"/>
      <c r="O44" s="54"/>
      <c r="P44" s="37" t="s">
        <v>474</v>
      </c>
      <c r="Q44" s="849" t="s">
        <v>1253</v>
      </c>
      <c r="R44" s="359" t="s">
        <v>1254</v>
      </c>
      <c r="S44" s="861" t="s">
        <v>1255</v>
      </c>
      <c r="T44" s="849" t="s">
        <v>1256</v>
      </c>
      <c r="U44" s="359" t="s">
        <v>1257</v>
      </c>
      <c r="V44" s="861" t="s">
        <v>1258</v>
      </c>
      <c r="W44" s="849" t="s">
        <v>1259</v>
      </c>
      <c r="X44" s="359" t="s">
        <v>1260</v>
      </c>
      <c r="Y44" s="861" t="s">
        <v>1261</v>
      </c>
      <c r="Z44" s="849" t="s">
        <v>1262</v>
      </c>
      <c r="AA44" s="359" t="s">
        <v>1263</v>
      </c>
      <c r="AB44" s="863" t="s">
        <v>1264</v>
      </c>
    </row>
    <row r="45" spans="1:28">
      <c r="A45" s="37" t="s">
        <v>475</v>
      </c>
      <c r="B45" s="849" t="s">
        <v>1019</v>
      </c>
      <c r="C45" s="757" t="s">
        <v>1020</v>
      </c>
      <c r="D45" s="359" t="s">
        <v>1021</v>
      </c>
      <c r="E45" s="757" t="s">
        <v>1022</v>
      </c>
      <c r="F45" s="849" t="s">
        <v>1023</v>
      </c>
      <c r="G45" s="757" t="s">
        <v>1024</v>
      </c>
      <c r="H45" s="757" t="s">
        <v>1025</v>
      </c>
      <c r="I45" s="850" t="s">
        <v>1026</v>
      </c>
      <c r="J45" s="851" t="s">
        <v>1027</v>
      </c>
      <c r="K45" s="852" t="s">
        <v>1028</v>
      </c>
      <c r="L45" s="853" t="s">
        <v>1029</v>
      </c>
      <c r="M45" s="890"/>
      <c r="N45" s="359"/>
      <c r="O45" s="54"/>
      <c r="P45" s="37" t="s">
        <v>476</v>
      </c>
      <c r="Q45" s="849" t="s">
        <v>1265</v>
      </c>
      <c r="R45" s="359" t="s">
        <v>1266</v>
      </c>
      <c r="S45" s="861" t="s">
        <v>1267</v>
      </c>
      <c r="T45" s="849" t="s">
        <v>1268</v>
      </c>
      <c r="U45" s="359" t="s">
        <v>1269</v>
      </c>
      <c r="V45" s="861" t="s">
        <v>1270</v>
      </c>
      <c r="W45" s="849" t="s">
        <v>1271</v>
      </c>
      <c r="X45" s="359" t="s">
        <v>1272</v>
      </c>
      <c r="Y45" s="861" t="s">
        <v>1273</v>
      </c>
      <c r="Z45" s="849" t="s">
        <v>1274</v>
      </c>
      <c r="AA45" s="359" t="s">
        <v>1275</v>
      </c>
      <c r="AB45" s="863" t="s">
        <v>1276</v>
      </c>
    </row>
    <row r="46" spans="1:28">
      <c r="A46" s="37" t="s">
        <v>477</v>
      </c>
      <c r="B46" s="849" t="s">
        <v>1030</v>
      </c>
      <c r="C46" s="757" t="s">
        <v>1031</v>
      </c>
      <c r="D46" s="359" t="s">
        <v>1032</v>
      </c>
      <c r="E46" s="757" t="s">
        <v>1033</v>
      </c>
      <c r="F46" s="849" t="s">
        <v>1034</v>
      </c>
      <c r="G46" s="757" t="s">
        <v>1035</v>
      </c>
      <c r="H46" s="757" t="s">
        <v>1036</v>
      </c>
      <c r="I46" s="850" t="s">
        <v>1037</v>
      </c>
      <c r="J46" s="851" t="s">
        <v>1038</v>
      </c>
      <c r="K46" s="852" t="s">
        <v>1039</v>
      </c>
      <c r="L46" s="853" t="s">
        <v>1040</v>
      </c>
      <c r="M46" s="890"/>
      <c r="N46" s="359"/>
      <c r="O46" s="54"/>
      <c r="P46" s="37" t="s">
        <v>478</v>
      </c>
      <c r="Q46" s="849" t="s">
        <v>1277</v>
      </c>
      <c r="R46" s="359" t="s">
        <v>1278</v>
      </c>
      <c r="S46" s="861" t="s">
        <v>1279</v>
      </c>
      <c r="T46" s="849" t="s">
        <v>1280</v>
      </c>
      <c r="U46" s="359" t="s">
        <v>1281</v>
      </c>
      <c r="V46" s="861" t="s">
        <v>1282</v>
      </c>
      <c r="W46" s="849" t="s">
        <v>1283</v>
      </c>
      <c r="X46" s="359" t="s">
        <v>1284</v>
      </c>
      <c r="Y46" s="861" t="s">
        <v>1285</v>
      </c>
      <c r="Z46" s="849" t="s">
        <v>1286</v>
      </c>
      <c r="AA46" s="359" t="s">
        <v>1287</v>
      </c>
      <c r="AB46" s="863" t="s">
        <v>1288</v>
      </c>
    </row>
    <row r="47" spans="1:28">
      <c r="A47" s="37" t="s">
        <v>478</v>
      </c>
      <c r="B47" s="849" t="s">
        <v>1041</v>
      </c>
      <c r="C47" s="757" t="s">
        <v>1042</v>
      </c>
      <c r="D47" s="359" t="s">
        <v>1043</v>
      </c>
      <c r="E47" s="757" t="s">
        <v>1044</v>
      </c>
      <c r="F47" s="849" t="s">
        <v>1045</v>
      </c>
      <c r="G47" s="757" t="s">
        <v>1046</v>
      </c>
      <c r="H47" s="757" t="s">
        <v>1047</v>
      </c>
      <c r="I47" s="850" t="s">
        <v>1048</v>
      </c>
      <c r="J47" s="851" t="s">
        <v>1049</v>
      </c>
      <c r="K47" s="852" t="s">
        <v>1050</v>
      </c>
      <c r="L47" s="853" t="s">
        <v>1051</v>
      </c>
      <c r="M47" s="890"/>
      <c r="N47" s="359"/>
      <c r="O47" s="54"/>
      <c r="P47" s="37" t="s">
        <v>479</v>
      </c>
      <c r="Q47" s="849" t="s">
        <v>1289</v>
      </c>
      <c r="R47" s="359" t="s">
        <v>1290</v>
      </c>
      <c r="S47" s="861" t="s">
        <v>1291</v>
      </c>
      <c r="T47" s="849" t="s">
        <v>1292</v>
      </c>
      <c r="U47" s="359" t="s">
        <v>1293</v>
      </c>
      <c r="V47" s="861" t="s">
        <v>1294</v>
      </c>
      <c r="W47" s="849" t="s">
        <v>1295</v>
      </c>
      <c r="X47" s="359" t="s">
        <v>1296</v>
      </c>
      <c r="Y47" s="861" t="s">
        <v>1297</v>
      </c>
      <c r="Z47" s="849" t="s">
        <v>1298</v>
      </c>
      <c r="AA47" s="359" t="s">
        <v>1299</v>
      </c>
      <c r="AB47" s="863" t="s">
        <v>1300</v>
      </c>
    </row>
    <row r="48" spans="1:28">
      <c r="A48" s="37" t="s">
        <v>479</v>
      </c>
      <c r="B48" s="849" t="s">
        <v>1052</v>
      </c>
      <c r="C48" s="757" t="s">
        <v>1053</v>
      </c>
      <c r="D48" s="359" t="s">
        <v>1054</v>
      </c>
      <c r="E48" s="757" t="s">
        <v>1055</v>
      </c>
      <c r="F48" s="849" t="s">
        <v>1056</v>
      </c>
      <c r="G48" s="757" t="s">
        <v>1057</v>
      </c>
      <c r="H48" s="757" t="s">
        <v>1058</v>
      </c>
      <c r="I48" s="850" t="s">
        <v>1059</v>
      </c>
      <c r="J48" s="851" t="s">
        <v>1060</v>
      </c>
      <c r="K48" s="852" t="s">
        <v>1061</v>
      </c>
      <c r="L48" s="853" t="s">
        <v>1062</v>
      </c>
      <c r="M48" s="890"/>
      <c r="N48" s="359"/>
      <c r="O48" s="54"/>
      <c r="P48" s="37" t="s">
        <v>480</v>
      </c>
      <c r="Q48" s="849" t="s">
        <v>1301</v>
      </c>
      <c r="R48" s="359" t="s">
        <v>1302</v>
      </c>
      <c r="S48" s="861" t="s">
        <v>1303</v>
      </c>
      <c r="T48" s="849" t="s">
        <v>1304</v>
      </c>
      <c r="U48" s="359" t="s">
        <v>1305</v>
      </c>
      <c r="V48" s="861" t="s">
        <v>1306</v>
      </c>
      <c r="W48" s="849" t="s">
        <v>1307</v>
      </c>
      <c r="X48" s="359" t="s">
        <v>1308</v>
      </c>
      <c r="Y48" s="861" t="s">
        <v>1309</v>
      </c>
      <c r="Z48" s="849" t="s">
        <v>1310</v>
      </c>
      <c r="AA48" s="359" t="s">
        <v>1311</v>
      </c>
      <c r="AB48" s="863" t="s">
        <v>1312</v>
      </c>
    </row>
    <row r="49" spans="1:41">
      <c r="A49" s="37" t="s">
        <v>480</v>
      </c>
      <c r="B49" s="849" t="s">
        <v>1063</v>
      </c>
      <c r="C49" s="757" t="s">
        <v>1064</v>
      </c>
      <c r="D49" s="359" t="s">
        <v>1065</v>
      </c>
      <c r="E49" s="757" t="s">
        <v>1066</v>
      </c>
      <c r="F49" s="849" t="s">
        <v>1067</v>
      </c>
      <c r="G49" s="757" t="s">
        <v>1068</v>
      </c>
      <c r="H49" s="757" t="s">
        <v>1069</v>
      </c>
      <c r="I49" s="850" t="s">
        <v>1070</v>
      </c>
      <c r="J49" s="851" t="s">
        <v>1071</v>
      </c>
      <c r="K49" s="852" t="s">
        <v>1072</v>
      </c>
      <c r="L49" s="853" t="s">
        <v>1073</v>
      </c>
      <c r="M49" s="890"/>
      <c r="N49" s="359"/>
      <c r="O49" s="54"/>
      <c r="P49" s="37" t="s">
        <v>481</v>
      </c>
      <c r="Q49" s="849" t="s">
        <v>1313</v>
      </c>
      <c r="R49" s="359" t="s">
        <v>1314</v>
      </c>
      <c r="S49" s="861" t="s">
        <v>1315</v>
      </c>
      <c r="T49" s="849" t="s">
        <v>1316</v>
      </c>
      <c r="U49" s="359" t="s">
        <v>1317</v>
      </c>
      <c r="V49" s="861" t="s">
        <v>1318</v>
      </c>
      <c r="W49" s="849" t="s">
        <v>1319</v>
      </c>
      <c r="X49" s="359" t="s">
        <v>1320</v>
      </c>
      <c r="Y49" s="861" t="s">
        <v>1321</v>
      </c>
      <c r="Z49" s="849" t="s">
        <v>1322</v>
      </c>
      <c r="AA49" s="359" t="s">
        <v>1323</v>
      </c>
      <c r="AB49" s="863" t="s">
        <v>1324</v>
      </c>
    </row>
    <row r="50" spans="1:41">
      <c r="A50" s="37" t="s">
        <v>481</v>
      </c>
      <c r="B50" s="849" t="s">
        <v>1074</v>
      </c>
      <c r="C50" s="757" t="s">
        <v>1075</v>
      </c>
      <c r="D50" s="359" t="s">
        <v>1076</v>
      </c>
      <c r="E50" s="757" t="s">
        <v>1077</v>
      </c>
      <c r="F50" s="849" t="s">
        <v>1078</v>
      </c>
      <c r="G50" s="757" t="s">
        <v>1079</v>
      </c>
      <c r="H50" s="757" t="s">
        <v>1080</v>
      </c>
      <c r="I50" s="850" t="s">
        <v>1081</v>
      </c>
      <c r="J50" s="851" t="s">
        <v>1082</v>
      </c>
      <c r="K50" s="852" t="s">
        <v>1083</v>
      </c>
      <c r="L50" s="853" t="s">
        <v>1084</v>
      </c>
      <c r="M50" s="890"/>
      <c r="N50" s="359"/>
      <c r="O50" s="54"/>
      <c r="P50" s="37" t="s">
        <v>482</v>
      </c>
      <c r="Q50" s="849" t="s">
        <v>1325</v>
      </c>
      <c r="R50" s="359" t="s">
        <v>1326</v>
      </c>
      <c r="S50" s="861" t="s">
        <v>1327</v>
      </c>
      <c r="T50" s="849" t="s">
        <v>1328</v>
      </c>
      <c r="U50" s="359" t="s">
        <v>1329</v>
      </c>
      <c r="V50" s="861" t="s">
        <v>1330</v>
      </c>
      <c r="W50" s="849" t="s">
        <v>1331</v>
      </c>
      <c r="X50" s="359" t="s">
        <v>1332</v>
      </c>
      <c r="Y50" s="861" t="s">
        <v>1333</v>
      </c>
      <c r="Z50" s="849" t="s">
        <v>1334</v>
      </c>
      <c r="AA50" s="359" t="s">
        <v>1335</v>
      </c>
      <c r="AB50" s="863" t="s">
        <v>1336</v>
      </c>
    </row>
    <row r="51" spans="1:41">
      <c r="A51" s="37" t="s">
        <v>482</v>
      </c>
      <c r="B51" s="849" t="s">
        <v>1085</v>
      </c>
      <c r="C51" s="757" t="s">
        <v>1086</v>
      </c>
      <c r="D51" s="359" t="s">
        <v>1087</v>
      </c>
      <c r="E51" s="757" t="s">
        <v>1088</v>
      </c>
      <c r="F51" s="849" t="s">
        <v>1089</v>
      </c>
      <c r="G51" s="757" t="s">
        <v>1090</v>
      </c>
      <c r="H51" s="757" t="s">
        <v>1091</v>
      </c>
      <c r="I51" s="850" t="s">
        <v>1092</v>
      </c>
      <c r="J51" s="851" t="s">
        <v>1093</v>
      </c>
      <c r="K51" s="852" t="s">
        <v>1094</v>
      </c>
      <c r="L51" s="853" t="s">
        <v>1095</v>
      </c>
      <c r="M51" s="890"/>
      <c r="N51" s="359"/>
      <c r="O51" s="54"/>
      <c r="P51" s="38" t="s">
        <v>483</v>
      </c>
      <c r="Q51" s="854" t="s">
        <v>1337</v>
      </c>
      <c r="R51" s="401" t="s">
        <v>1338</v>
      </c>
      <c r="S51" s="865" t="s">
        <v>1339</v>
      </c>
      <c r="T51" s="854" t="s">
        <v>1340</v>
      </c>
      <c r="U51" s="362" t="s">
        <v>1341</v>
      </c>
      <c r="V51" s="864" t="s">
        <v>1342</v>
      </c>
      <c r="W51" s="854" t="s">
        <v>1343</v>
      </c>
      <c r="X51" s="362" t="s">
        <v>1344</v>
      </c>
      <c r="Y51" s="864" t="s">
        <v>1345</v>
      </c>
      <c r="Z51" s="854" t="s">
        <v>1346</v>
      </c>
      <c r="AA51" s="362" t="s">
        <v>1347</v>
      </c>
      <c r="AB51" s="865" t="s">
        <v>1348</v>
      </c>
    </row>
    <row r="52" spans="1:41">
      <c r="A52" s="38" t="s">
        <v>483</v>
      </c>
      <c r="B52" s="854" t="s">
        <v>1096</v>
      </c>
      <c r="C52" s="758" t="s">
        <v>1097</v>
      </c>
      <c r="D52" s="362" t="s">
        <v>1098</v>
      </c>
      <c r="E52" s="758" t="s">
        <v>1099</v>
      </c>
      <c r="F52" s="854" t="s">
        <v>1100</v>
      </c>
      <c r="G52" s="758" t="s">
        <v>1101</v>
      </c>
      <c r="H52" s="758" t="s">
        <v>1102</v>
      </c>
      <c r="I52" s="855" t="s">
        <v>1103</v>
      </c>
      <c r="J52" s="856" t="s">
        <v>1104</v>
      </c>
      <c r="K52" s="857" t="s">
        <v>1105</v>
      </c>
      <c r="L52" s="858" t="s">
        <v>1106</v>
      </c>
      <c r="M52" s="890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>
      <c r="A59" s="37" t="s">
        <v>157</v>
      </c>
      <c r="B59" s="849" t="s">
        <v>1349</v>
      </c>
      <c r="C59" s="757" t="s">
        <v>1350</v>
      </c>
      <c r="D59" s="849" t="s">
        <v>1351</v>
      </c>
      <c r="E59" s="757" t="s">
        <v>1352</v>
      </c>
      <c r="F59" s="757" t="s">
        <v>1353</v>
      </c>
      <c r="G59" s="868" t="s">
        <v>1354</v>
      </c>
      <c r="H59" s="869" t="s">
        <v>1355</v>
      </c>
      <c r="I59" s="870" t="s">
        <v>1356</v>
      </c>
      <c r="J59" s="870" t="s">
        <v>1357</v>
      </c>
      <c r="K59" s="871" t="s">
        <v>1358</v>
      </c>
      <c r="L59" s="872" t="s">
        <v>1359</v>
      </c>
      <c r="P59" s="37" t="s">
        <v>445</v>
      </c>
      <c r="Q59" s="850" t="s">
        <v>1613</v>
      </c>
      <c r="R59" s="359" t="s">
        <v>1614</v>
      </c>
      <c r="S59" s="861" t="s">
        <v>1615</v>
      </c>
      <c r="T59" s="850" t="s">
        <v>1616</v>
      </c>
      <c r="U59" s="359" t="s">
        <v>1617</v>
      </c>
      <c r="V59" s="861" t="s">
        <v>1618</v>
      </c>
      <c r="W59" s="879" t="s">
        <v>1619</v>
      </c>
      <c r="X59" s="359" t="s">
        <v>1620</v>
      </c>
      <c r="Y59" s="861" t="s">
        <v>1621</v>
      </c>
      <c r="Z59" s="879" t="s">
        <v>1622</v>
      </c>
      <c r="AA59" s="359" t="s">
        <v>1623</v>
      </c>
      <c r="AB59" s="861" t="s">
        <v>1624</v>
      </c>
      <c r="AC59" s="868" t="s">
        <v>1625</v>
      </c>
      <c r="AD59" s="359" t="s">
        <v>1626</v>
      </c>
      <c r="AE59" s="861" t="s">
        <v>1627</v>
      </c>
      <c r="AF59" s="868" t="s">
        <v>1628</v>
      </c>
      <c r="AG59" s="359" t="s">
        <v>1629</v>
      </c>
      <c r="AH59" s="861" t="s">
        <v>1630</v>
      </c>
      <c r="AI59" s="879" t="s">
        <v>1631</v>
      </c>
      <c r="AJ59" s="359" t="s">
        <v>1632</v>
      </c>
      <c r="AK59" s="861" t="s">
        <v>1633</v>
      </c>
      <c r="AL59" s="879" t="s">
        <v>1634</v>
      </c>
      <c r="AM59" s="359" t="s">
        <v>1635</v>
      </c>
      <c r="AN59" s="862" t="s">
        <v>1636</v>
      </c>
      <c r="AO59" s="84" t="s">
        <v>445</v>
      </c>
    </row>
    <row r="60" spans="1:41">
      <c r="A60" s="37" t="s">
        <v>164</v>
      </c>
      <c r="B60" s="849" t="s">
        <v>1360</v>
      </c>
      <c r="C60" s="757" t="s">
        <v>1361</v>
      </c>
      <c r="D60" s="849" t="s">
        <v>1362</v>
      </c>
      <c r="E60" s="757" t="s">
        <v>1363</v>
      </c>
      <c r="F60" s="757" t="s">
        <v>1364</v>
      </c>
      <c r="G60" s="868" t="s">
        <v>1365</v>
      </c>
      <c r="H60" s="869" t="s">
        <v>1366</v>
      </c>
      <c r="I60" s="870" t="s">
        <v>1367</v>
      </c>
      <c r="J60" s="870" t="s">
        <v>1368</v>
      </c>
      <c r="K60" s="873" t="s">
        <v>1369</v>
      </c>
      <c r="L60" s="872" t="s">
        <v>1370</v>
      </c>
      <c r="P60" s="37" t="s">
        <v>446</v>
      </c>
      <c r="Q60" s="850" t="s">
        <v>1637</v>
      </c>
      <c r="R60" s="359" t="s">
        <v>1638</v>
      </c>
      <c r="S60" s="861" t="s">
        <v>1639</v>
      </c>
      <c r="T60" s="850" t="s">
        <v>1640</v>
      </c>
      <c r="U60" s="359" t="s">
        <v>1641</v>
      </c>
      <c r="V60" s="861" t="s">
        <v>1642</v>
      </c>
      <c r="W60" s="879" t="s">
        <v>1643</v>
      </c>
      <c r="X60" s="359" t="s">
        <v>1644</v>
      </c>
      <c r="Y60" s="861" t="s">
        <v>1645</v>
      </c>
      <c r="Z60" s="879" t="s">
        <v>1646</v>
      </c>
      <c r="AA60" s="359" t="s">
        <v>1647</v>
      </c>
      <c r="AB60" s="861" t="s">
        <v>1648</v>
      </c>
      <c r="AC60" s="868" t="s">
        <v>1649</v>
      </c>
      <c r="AD60" s="359" t="s">
        <v>1650</v>
      </c>
      <c r="AE60" s="861" t="s">
        <v>1651</v>
      </c>
      <c r="AF60" s="868" t="s">
        <v>1652</v>
      </c>
      <c r="AG60" s="359" t="s">
        <v>1653</v>
      </c>
      <c r="AH60" s="861" t="s">
        <v>1654</v>
      </c>
      <c r="AI60" s="879" t="s">
        <v>1655</v>
      </c>
      <c r="AJ60" s="359" t="s">
        <v>1656</v>
      </c>
      <c r="AK60" s="861" t="s">
        <v>1657</v>
      </c>
      <c r="AL60" s="879" t="s">
        <v>1658</v>
      </c>
      <c r="AM60" s="359" t="s">
        <v>1659</v>
      </c>
      <c r="AN60" s="880" t="s">
        <v>1660</v>
      </c>
      <c r="AO60" s="84" t="s">
        <v>446</v>
      </c>
    </row>
    <row r="61" spans="1:41">
      <c r="A61" s="37" t="s">
        <v>167</v>
      </c>
      <c r="B61" s="849" t="s">
        <v>1371</v>
      </c>
      <c r="C61" s="757" t="s">
        <v>1372</v>
      </c>
      <c r="D61" s="849" t="s">
        <v>1373</v>
      </c>
      <c r="E61" s="757" t="s">
        <v>1374</v>
      </c>
      <c r="F61" s="757" t="s">
        <v>1375</v>
      </c>
      <c r="G61" s="868" t="s">
        <v>1376</v>
      </c>
      <c r="H61" s="869" t="s">
        <v>1377</v>
      </c>
      <c r="I61" s="870" t="s">
        <v>1378</v>
      </c>
      <c r="J61" s="870" t="s">
        <v>1379</v>
      </c>
      <c r="K61" s="873" t="s">
        <v>1380</v>
      </c>
      <c r="L61" s="872" t="s">
        <v>1381</v>
      </c>
      <c r="P61" s="37" t="s">
        <v>447</v>
      </c>
      <c r="Q61" s="850" t="s">
        <v>1661</v>
      </c>
      <c r="R61" s="359" t="s">
        <v>1662</v>
      </c>
      <c r="S61" s="861" t="s">
        <v>1663</v>
      </c>
      <c r="T61" s="850" t="s">
        <v>1664</v>
      </c>
      <c r="U61" s="359" t="s">
        <v>1665</v>
      </c>
      <c r="V61" s="861" t="s">
        <v>1666</v>
      </c>
      <c r="W61" s="879" t="s">
        <v>1667</v>
      </c>
      <c r="X61" s="359" t="s">
        <v>1668</v>
      </c>
      <c r="Y61" s="861" t="s">
        <v>1669</v>
      </c>
      <c r="Z61" s="879" t="s">
        <v>1670</v>
      </c>
      <c r="AA61" s="359" t="s">
        <v>1671</v>
      </c>
      <c r="AB61" s="861" t="s">
        <v>1672</v>
      </c>
      <c r="AC61" s="868" t="s">
        <v>1673</v>
      </c>
      <c r="AD61" s="359" t="s">
        <v>1674</v>
      </c>
      <c r="AE61" s="861" t="s">
        <v>1675</v>
      </c>
      <c r="AF61" s="868" t="s">
        <v>1676</v>
      </c>
      <c r="AG61" s="359" t="s">
        <v>1677</v>
      </c>
      <c r="AH61" s="861" t="s">
        <v>1678</v>
      </c>
      <c r="AI61" s="879" t="s">
        <v>1679</v>
      </c>
      <c r="AJ61" s="359" t="s">
        <v>1680</v>
      </c>
      <c r="AK61" s="861" t="s">
        <v>1681</v>
      </c>
      <c r="AL61" s="879" t="s">
        <v>1682</v>
      </c>
      <c r="AM61" s="359" t="s">
        <v>1683</v>
      </c>
      <c r="AN61" s="880" t="s">
        <v>1684</v>
      </c>
      <c r="AO61" s="84" t="s">
        <v>447</v>
      </c>
    </row>
    <row r="62" spans="1:41">
      <c r="A62" s="37" t="s">
        <v>169</v>
      </c>
      <c r="B62" s="849" t="s">
        <v>1382</v>
      </c>
      <c r="C62" s="757" t="s">
        <v>1383</v>
      </c>
      <c r="D62" s="849" t="s">
        <v>1384</v>
      </c>
      <c r="E62" s="757" t="s">
        <v>1385</v>
      </c>
      <c r="F62" s="757" t="s">
        <v>1386</v>
      </c>
      <c r="G62" s="868" t="s">
        <v>1387</v>
      </c>
      <c r="H62" s="869" t="s">
        <v>1388</v>
      </c>
      <c r="I62" s="870" t="s">
        <v>1389</v>
      </c>
      <c r="J62" s="870" t="s">
        <v>1390</v>
      </c>
      <c r="K62" s="873" t="s">
        <v>1391</v>
      </c>
      <c r="L62" s="872" t="s">
        <v>1392</v>
      </c>
      <c r="P62" s="37" t="s">
        <v>448</v>
      </c>
      <c r="Q62" s="850" t="s">
        <v>1685</v>
      </c>
      <c r="R62" s="359" t="s">
        <v>1686</v>
      </c>
      <c r="S62" s="861" t="s">
        <v>1687</v>
      </c>
      <c r="T62" s="850" t="s">
        <v>1688</v>
      </c>
      <c r="U62" s="359" t="s">
        <v>1689</v>
      </c>
      <c r="V62" s="861" t="s">
        <v>1690</v>
      </c>
      <c r="W62" s="879" t="s">
        <v>1691</v>
      </c>
      <c r="X62" s="359" t="s">
        <v>1692</v>
      </c>
      <c r="Y62" s="861" t="s">
        <v>1693</v>
      </c>
      <c r="Z62" s="879" t="s">
        <v>1694</v>
      </c>
      <c r="AA62" s="359" t="s">
        <v>1695</v>
      </c>
      <c r="AB62" s="861" t="s">
        <v>1696</v>
      </c>
      <c r="AC62" s="868" t="s">
        <v>1697</v>
      </c>
      <c r="AD62" s="359" t="s">
        <v>1698</v>
      </c>
      <c r="AE62" s="861" t="s">
        <v>1699</v>
      </c>
      <c r="AF62" s="868" t="s">
        <v>1700</v>
      </c>
      <c r="AG62" s="359" t="s">
        <v>1701</v>
      </c>
      <c r="AH62" s="861" t="s">
        <v>1702</v>
      </c>
      <c r="AI62" s="879" t="s">
        <v>1703</v>
      </c>
      <c r="AJ62" s="359" t="s">
        <v>1704</v>
      </c>
      <c r="AK62" s="861" t="s">
        <v>1705</v>
      </c>
      <c r="AL62" s="879" t="s">
        <v>1706</v>
      </c>
      <c r="AM62" s="359" t="s">
        <v>1707</v>
      </c>
      <c r="AN62" s="880" t="s">
        <v>1708</v>
      </c>
      <c r="AO62" s="84" t="s">
        <v>448</v>
      </c>
    </row>
    <row r="63" spans="1:41">
      <c r="A63" s="37" t="s">
        <v>171</v>
      </c>
      <c r="B63" s="849" t="s">
        <v>1393</v>
      </c>
      <c r="C63" s="757" t="s">
        <v>1394</v>
      </c>
      <c r="D63" s="849" t="s">
        <v>1395</v>
      </c>
      <c r="E63" s="757" t="s">
        <v>1396</v>
      </c>
      <c r="F63" s="757" t="s">
        <v>1397</v>
      </c>
      <c r="G63" s="868" t="s">
        <v>1398</v>
      </c>
      <c r="H63" s="869" t="s">
        <v>1399</v>
      </c>
      <c r="I63" s="870" t="s">
        <v>1400</v>
      </c>
      <c r="J63" s="870" t="s">
        <v>1401</v>
      </c>
      <c r="K63" s="873" t="s">
        <v>1402</v>
      </c>
      <c r="L63" s="872" t="s">
        <v>1403</v>
      </c>
      <c r="P63" s="37" t="s">
        <v>449</v>
      </c>
      <c r="Q63" s="850" t="s">
        <v>1709</v>
      </c>
      <c r="R63" s="359" t="s">
        <v>1710</v>
      </c>
      <c r="S63" s="861" t="s">
        <v>1711</v>
      </c>
      <c r="T63" s="850" t="s">
        <v>1712</v>
      </c>
      <c r="U63" s="359" t="s">
        <v>1713</v>
      </c>
      <c r="V63" s="861" t="s">
        <v>1714</v>
      </c>
      <c r="W63" s="879" t="s">
        <v>1715</v>
      </c>
      <c r="X63" s="359" t="s">
        <v>1716</v>
      </c>
      <c r="Y63" s="861" t="s">
        <v>1717</v>
      </c>
      <c r="Z63" s="879" t="s">
        <v>1718</v>
      </c>
      <c r="AA63" s="359" t="s">
        <v>1719</v>
      </c>
      <c r="AB63" s="861" t="s">
        <v>1720</v>
      </c>
      <c r="AC63" s="868" t="s">
        <v>1721</v>
      </c>
      <c r="AD63" s="359" t="s">
        <v>1722</v>
      </c>
      <c r="AE63" s="861" t="s">
        <v>1723</v>
      </c>
      <c r="AF63" s="868" t="s">
        <v>1724</v>
      </c>
      <c r="AG63" s="359" t="s">
        <v>1725</v>
      </c>
      <c r="AH63" s="861" t="s">
        <v>1726</v>
      </c>
      <c r="AI63" s="879" t="s">
        <v>1727</v>
      </c>
      <c r="AJ63" s="359" t="s">
        <v>1728</v>
      </c>
      <c r="AK63" s="861" t="s">
        <v>1729</v>
      </c>
      <c r="AL63" s="879" t="s">
        <v>1730</v>
      </c>
      <c r="AM63" s="359" t="s">
        <v>1731</v>
      </c>
      <c r="AN63" s="880" t="s">
        <v>1732</v>
      </c>
      <c r="AO63" s="84" t="s">
        <v>449</v>
      </c>
    </row>
    <row r="64" spans="1:41">
      <c r="A64" s="37" t="s">
        <v>172</v>
      </c>
      <c r="B64" s="849" t="s">
        <v>1404</v>
      </c>
      <c r="C64" s="757" t="s">
        <v>1405</v>
      </c>
      <c r="D64" s="849" t="s">
        <v>1406</v>
      </c>
      <c r="E64" s="757" t="s">
        <v>1407</v>
      </c>
      <c r="F64" s="757" t="s">
        <v>1408</v>
      </c>
      <c r="G64" s="868" t="s">
        <v>1409</v>
      </c>
      <c r="H64" s="869" t="s">
        <v>1410</v>
      </c>
      <c r="I64" s="870" t="s">
        <v>1411</v>
      </c>
      <c r="J64" s="870" t="s">
        <v>1412</v>
      </c>
      <c r="K64" s="873" t="s">
        <v>1413</v>
      </c>
      <c r="L64" s="872" t="s">
        <v>1414</v>
      </c>
      <c r="P64" s="37" t="s">
        <v>450</v>
      </c>
      <c r="Q64" s="850" t="s">
        <v>1733</v>
      </c>
      <c r="R64" s="359" t="s">
        <v>1734</v>
      </c>
      <c r="S64" s="861" t="s">
        <v>1735</v>
      </c>
      <c r="T64" s="850" t="s">
        <v>1736</v>
      </c>
      <c r="U64" s="359" t="s">
        <v>1737</v>
      </c>
      <c r="V64" s="861" t="s">
        <v>1738</v>
      </c>
      <c r="W64" s="879" t="s">
        <v>1739</v>
      </c>
      <c r="X64" s="359" t="s">
        <v>1740</v>
      </c>
      <c r="Y64" s="861" t="s">
        <v>1741</v>
      </c>
      <c r="Z64" s="879" t="s">
        <v>1742</v>
      </c>
      <c r="AA64" s="359" t="s">
        <v>1743</v>
      </c>
      <c r="AB64" s="861" t="s">
        <v>1744</v>
      </c>
      <c r="AC64" s="868" t="s">
        <v>1745</v>
      </c>
      <c r="AD64" s="359" t="s">
        <v>1746</v>
      </c>
      <c r="AE64" s="861" t="s">
        <v>1747</v>
      </c>
      <c r="AF64" s="868" t="s">
        <v>1748</v>
      </c>
      <c r="AG64" s="359" t="s">
        <v>1749</v>
      </c>
      <c r="AH64" s="861" t="s">
        <v>1750</v>
      </c>
      <c r="AI64" s="879" t="s">
        <v>1751</v>
      </c>
      <c r="AJ64" s="359" t="s">
        <v>1752</v>
      </c>
      <c r="AK64" s="861" t="s">
        <v>1753</v>
      </c>
      <c r="AL64" s="879" t="s">
        <v>1754</v>
      </c>
      <c r="AM64" s="359" t="s">
        <v>1755</v>
      </c>
      <c r="AN64" s="880" t="s">
        <v>1756</v>
      </c>
      <c r="AO64" s="84" t="s">
        <v>450</v>
      </c>
    </row>
    <row r="65" spans="1:41">
      <c r="A65" s="37" t="s">
        <v>174</v>
      </c>
      <c r="B65" s="849" t="s">
        <v>1415</v>
      </c>
      <c r="C65" s="757" t="s">
        <v>1416</v>
      </c>
      <c r="D65" s="849" t="s">
        <v>1417</v>
      </c>
      <c r="E65" s="757" t="s">
        <v>1418</v>
      </c>
      <c r="F65" s="757" t="s">
        <v>1419</v>
      </c>
      <c r="G65" s="868" t="s">
        <v>1420</v>
      </c>
      <c r="H65" s="869" t="s">
        <v>1421</v>
      </c>
      <c r="I65" s="870" t="s">
        <v>1422</v>
      </c>
      <c r="J65" s="870" t="s">
        <v>1423</v>
      </c>
      <c r="K65" s="873" t="s">
        <v>1424</v>
      </c>
      <c r="L65" s="872" t="s">
        <v>1425</v>
      </c>
      <c r="P65" s="38" t="s">
        <v>451</v>
      </c>
      <c r="Q65" s="855" t="s">
        <v>1757</v>
      </c>
      <c r="R65" s="362" t="s">
        <v>1758</v>
      </c>
      <c r="S65" s="864" t="s">
        <v>1759</v>
      </c>
      <c r="T65" s="855" t="s">
        <v>1760</v>
      </c>
      <c r="U65" s="362" t="s">
        <v>1761</v>
      </c>
      <c r="V65" s="864" t="s">
        <v>1762</v>
      </c>
      <c r="W65" s="881" t="s">
        <v>1763</v>
      </c>
      <c r="X65" s="362" t="s">
        <v>1764</v>
      </c>
      <c r="Y65" s="864" t="s">
        <v>1765</v>
      </c>
      <c r="Z65" s="881" t="s">
        <v>1766</v>
      </c>
      <c r="AA65" s="362" t="s">
        <v>1767</v>
      </c>
      <c r="AB65" s="864" t="s">
        <v>1768</v>
      </c>
      <c r="AC65" s="874" t="s">
        <v>1769</v>
      </c>
      <c r="AD65" s="362" t="s">
        <v>1770</v>
      </c>
      <c r="AE65" s="864" t="s">
        <v>1771</v>
      </c>
      <c r="AF65" s="874" t="s">
        <v>1772</v>
      </c>
      <c r="AG65" s="362" t="s">
        <v>1773</v>
      </c>
      <c r="AH65" s="864" t="s">
        <v>1774</v>
      </c>
      <c r="AI65" s="881" t="s">
        <v>1775</v>
      </c>
      <c r="AJ65" s="362" t="s">
        <v>1776</v>
      </c>
      <c r="AK65" s="864" t="s">
        <v>1777</v>
      </c>
      <c r="AL65" s="881" t="s">
        <v>1778</v>
      </c>
      <c r="AM65" s="362" t="s">
        <v>1779</v>
      </c>
      <c r="AN65" s="882" t="s">
        <v>1780</v>
      </c>
      <c r="AO65" s="499" t="s">
        <v>451</v>
      </c>
    </row>
    <row r="66" spans="1:41">
      <c r="A66" s="37" t="s">
        <v>176</v>
      </c>
      <c r="B66" s="849" t="s">
        <v>1426</v>
      </c>
      <c r="C66" s="757" t="s">
        <v>1427</v>
      </c>
      <c r="D66" s="849" t="s">
        <v>1428</v>
      </c>
      <c r="E66" s="757" t="s">
        <v>1429</v>
      </c>
      <c r="F66" s="757" t="s">
        <v>1430</v>
      </c>
      <c r="G66" s="868" t="s">
        <v>1431</v>
      </c>
      <c r="H66" s="869" t="s">
        <v>1432</v>
      </c>
      <c r="I66" s="870" t="s">
        <v>1433</v>
      </c>
      <c r="J66" s="870" t="s">
        <v>1434</v>
      </c>
      <c r="K66" s="873" t="s">
        <v>1435</v>
      </c>
      <c r="L66" s="872" t="s">
        <v>1436</v>
      </c>
      <c r="P66" s="37" t="s">
        <v>462</v>
      </c>
      <c r="Q66" s="850" t="s">
        <v>1781</v>
      </c>
      <c r="R66" s="359" t="s">
        <v>1782</v>
      </c>
      <c r="S66" s="861" t="s">
        <v>1783</v>
      </c>
      <c r="T66" s="850" t="s">
        <v>1784</v>
      </c>
      <c r="U66" s="359" t="s">
        <v>1785</v>
      </c>
      <c r="V66" s="861" t="s">
        <v>1786</v>
      </c>
      <c r="W66" s="879" t="s">
        <v>1787</v>
      </c>
      <c r="X66" s="359" t="s">
        <v>1788</v>
      </c>
      <c r="Y66" s="861" t="s">
        <v>1789</v>
      </c>
      <c r="Z66" s="879" t="s">
        <v>1790</v>
      </c>
      <c r="AA66" s="359" t="s">
        <v>1791</v>
      </c>
      <c r="AB66" s="861" t="s">
        <v>1792</v>
      </c>
      <c r="AC66" s="868" t="s">
        <v>1793</v>
      </c>
      <c r="AD66" s="359" t="s">
        <v>1794</v>
      </c>
      <c r="AE66" s="861" t="s">
        <v>1795</v>
      </c>
      <c r="AF66" s="868" t="s">
        <v>1796</v>
      </c>
      <c r="AG66" s="359" t="s">
        <v>1797</v>
      </c>
      <c r="AH66" s="861" t="s">
        <v>1798</v>
      </c>
      <c r="AI66" s="879" t="s">
        <v>1799</v>
      </c>
      <c r="AJ66" s="359" t="s">
        <v>1800</v>
      </c>
      <c r="AK66" s="861" t="s">
        <v>1801</v>
      </c>
      <c r="AL66" s="879" t="s">
        <v>1802</v>
      </c>
      <c r="AM66" s="359" t="s">
        <v>1803</v>
      </c>
      <c r="AN66" s="880" t="s">
        <v>1804</v>
      </c>
      <c r="AO66" s="84" t="s">
        <v>462</v>
      </c>
    </row>
    <row r="67" spans="1:41">
      <c r="A67" s="37" t="s">
        <v>178</v>
      </c>
      <c r="B67" s="849" t="s">
        <v>1437</v>
      </c>
      <c r="C67" s="757" t="s">
        <v>1438</v>
      </c>
      <c r="D67" s="849" t="s">
        <v>1439</v>
      </c>
      <c r="E67" s="757" t="s">
        <v>1440</v>
      </c>
      <c r="F67" s="757" t="s">
        <v>1441</v>
      </c>
      <c r="G67" s="868" t="s">
        <v>1442</v>
      </c>
      <c r="H67" s="869" t="s">
        <v>1443</v>
      </c>
      <c r="I67" s="870" t="s">
        <v>1444</v>
      </c>
      <c r="J67" s="870" t="s">
        <v>1445</v>
      </c>
      <c r="K67" s="873" t="s">
        <v>1446</v>
      </c>
      <c r="L67" s="872" t="s">
        <v>1447</v>
      </c>
      <c r="P67" s="37" t="s">
        <v>463</v>
      </c>
      <c r="Q67" s="850" t="s">
        <v>1805</v>
      </c>
      <c r="R67" s="359" t="s">
        <v>1806</v>
      </c>
      <c r="S67" s="861" t="s">
        <v>1807</v>
      </c>
      <c r="T67" s="850" t="s">
        <v>1808</v>
      </c>
      <c r="U67" s="359" t="s">
        <v>1809</v>
      </c>
      <c r="V67" s="861" t="s">
        <v>1810</v>
      </c>
      <c r="W67" s="879" t="s">
        <v>1811</v>
      </c>
      <c r="X67" s="359" t="s">
        <v>1812</v>
      </c>
      <c r="Y67" s="861" t="s">
        <v>1813</v>
      </c>
      <c r="Z67" s="879" t="s">
        <v>1814</v>
      </c>
      <c r="AA67" s="359" t="s">
        <v>1815</v>
      </c>
      <c r="AB67" s="861" t="s">
        <v>1816</v>
      </c>
      <c r="AC67" s="868" t="s">
        <v>1817</v>
      </c>
      <c r="AD67" s="359" t="s">
        <v>1818</v>
      </c>
      <c r="AE67" s="861" t="s">
        <v>1819</v>
      </c>
      <c r="AF67" s="868" t="s">
        <v>1820</v>
      </c>
      <c r="AG67" s="359" t="s">
        <v>1821</v>
      </c>
      <c r="AH67" s="861" t="s">
        <v>1822</v>
      </c>
      <c r="AI67" s="879" t="s">
        <v>1823</v>
      </c>
      <c r="AJ67" s="359" t="s">
        <v>1824</v>
      </c>
      <c r="AK67" s="861" t="s">
        <v>1825</v>
      </c>
      <c r="AL67" s="879" t="s">
        <v>1826</v>
      </c>
      <c r="AM67" s="359" t="s">
        <v>1827</v>
      </c>
      <c r="AN67" s="880" t="s">
        <v>1828</v>
      </c>
      <c r="AO67" s="84" t="s">
        <v>463</v>
      </c>
    </row>
    <row r="68" spans="1:41">
      <c r="A68" s="37" t="s">
        <v>181</v>
      </c>
      <c r="B68" s="849" t="s">
        <v>1448</v>
      </c>
      <c r="C68" s="757" t="s">
        <v>1449</v>
      </c>
      <c r="D68" s="849" t="s">
        <v>1450</v>
      </c>
      <c r="E68" s="757" t="s">
        <v>1451</v>
      </c>
      <c r="F68" s="757" t="s">
        <v>1452</v>
      </c>
      <c r="G68" s="868" t="s">
        <v>1453</v>
      </c>
      <c r="H68" s="869" t="s">
        <v>1454</v>
      </c>
      <c r="I68" s="870" t="s">
        <v>1455</v>
      </c>
      <c r="J68" s="870" t="s">
        <v>1456</v>
      </c>
      <c r="K68" s="873" t="s">
        <v>1457</v>
      </c>
      <c r="L68" s="872" t="s">
        <v>1458</v>
      </c>
      <c r="P68" s="37" t="s">
        <v>464</v>
      </c>
      <c r="Q68" s="850" t="s">
        <v>1829</v>
      </c>
      <c r="R68" s="359" t="s">
        <v>1830</v>
      </c>
      <c r="S68" s="861" t="s">
        <v>1831</v>
      </c>
      <c r="T68" s="850" t="s">
        <v>1832</v>
      </c>
      <c r="U68" s="359" t="s">
        <v>1833</v>
      </c>
      <c r="V68" s="861" t="s">
        <v>1834</v>
      </c>
      <c r="W68" s="879" t="s">
        <v>1835</v>
      </c>
      <c r="X68" s="359" t="s">
        <v>1836</v>
      </c>
      <c r="Y68" s="861" t="s">
        <v>1837</v>
      </c>
      <c r="Z68" s="879" t="s">
        <v>1838</v>
      </c>
      <c r="AA68" s="359" t="s">
        <v>1839</v>
      </c>
      <c r="AB68" s="861" t="s">
        <v>1840</v>
      </c>
      <c r="AC68" s="868" t="s">
        <v>1841</v>
      </c>
      <c r="AD68" s="359" t="s">
        <v>1842</v>
      </c>
      <c r="AE68" s="861" t="s">
        <v>1843</v>
      </c>
      <c r="AF68" s="868" t="s">
        <v>1844</v>
      </c>
      <c r="AG68" s="359" t="s">
        <v>1845</v>
      </c>
      <c r="AH68" s="861" t="s">
        <v>1846</v>
      </c>
      <c r="AI68" s="879" t="s">
        <v>1847</v>
      </c>
      <c r="AJ68" s="359" t="s">
        <v>1848</v>
      </c>
      <c r="AK68" s="861" t="s">
        <v>1849</v>
      </c>
      <c r="AL68" s="879" t="s">
        <v>1850</v>
      </c>
      <c r="AM68" s="359" t="s">
        <v>1851</v>
      </c>
      <c r="AN68" s="880" t="s">
        <v>1852</v>
      </c>
      <c r="AO68" s="84" t="s">
        <v>464</v>
      </c>
    </row>
    <row r="69" spans="1:41">
      <c r="A69" s="37" t="s">
        <v>184</v>
      </c>
      <c r="B69" s="849" t="s">
        <v>1459</v>
      </c>
      <c r="C69" s="757" t="s">
        <v>1460</v>
      </c>
      <c r="D69" s="849" t="s">
        <v>1461</v>
      </c>
      <c r="E69" s="757" t="s">
        <v>1462</v>
      </c>
      <c r="F69" s="757" t="s">
        <v>1463</v>
      </c>
      <c r="G69" s="868" t="s">
        <v>1464</v>
      </c>
      <c r="H69" s="869" t="s">
        <v>1465</v>
      </c>
      <c r="I69" s="870" t="s">
        <v>1466</v>
      </c>
      <c r="J69" s="870" t="s">
        <v>1467</v>
      </c>
      <c r="K69" s="873" t="s">
        <v>1468</v>
      </c>
      <c r="L69" s="872" t="s">
        <v>1469</v>
      </c>
      <c r="P69" s="37" t="s">
        <v>465</v>
      </c>
      <c r="Q69" s="850" t="s">
        <v>1853</v>
      </c>
      <c r="R69" s="359" t="s">
        <v>1854</v>
      </c>
      <c r="S69" s="861" t="s">
        <v>1855</v>
      </c>
      <c r="T69" s="850" t="s">
        <v>1856</v>
      </c>
      <c r="U69" s="359" t="s">
        <v>1857</v>
      </c>
      <c r="V69" s="861" t="s">
        <v>1858</v>
      </c>
      <c r="W69" s="879" t="s">
        <v>1859</v>
      </c>
      <c r="X69" s="359" t="s">
        <v>1860</v>
      </c>
      <c r="Y69" s="861" t="s">
        <v>1861</v>
      </c>
      <c r="Z69" s="879" t="s">
        <v>1862</v>
      </c>
      <c r="AA69" s="359" t="s">
        <v>1863</v>
      </c>
      <c r="AB69" s="861" t="s">
        <v>1864</v>
      </c>
      <c r="AC69" s="868" t="s">
        <v>1865</v>
      </c>
      <c r="AD69" s="359" t="s">
        <v>1866</v>
      </c>
      <c r="AE69" s="861" t="s">
        <v>1867</v>
      </c>
      <c r="AF69" s="868" t="s">
        <v>1868</v>
      </c>
      <c r="AG69" s="359" t="s">
        <v>1869</v>
      </c>
      <c r="AH69" s="861" t="s">
        <v>1870</v>
      </c>
      <c r="AI69" s="879" t="s">
        <v>1871</v>
      </c>
      <c r="AJ69" s="359" t="s">
        <v>1872</v>
      </c>
      <c r="AK69" s="861" t="s">
        <v>1873</v>
      </c>
      <c r="AL69" s="879" t="s">
        <v>1874</v>
      </c>
      <c r="AM69" s="359" t="s">
        <v>1875</v>
      </c>
      <c r="AN69" s="880" t="s">
        <v>1876</v>
      </c>
      <c r="AO69" s="84" t="s">
        <v>465</v>
      </c>
    </row>
    <row r="70" spans="1:41">
      <c r="A70" s="37" t="s">
        <v>185</v>
      </c>
      <c r="B70" s="849" t="s">
        <v>1470</v>
      </c>
      <c r="C70" s="757" t="s">
        <v>1471</v>
      </c>
      <c r="D70" s="849" t="s">
        <v>1472</v>
      </c>
      <c r="E70" s="757" t="s">
        <v>1473</v>
      </c>
      <c r="F70" s="757" t="s">
        <v>1474</v>
      </c>
      <c r="G70" s="868" t="s">
        <v>1475</v>
      </c>
      <c r="H70" s="869" t="s">
        <v>1476</v>
      </c>
      <c r="I70" s="870" t="s">
        <v>1477</v>
      </c>
      <c r="J70" s="870" t="s">
        <v>1478</v>
      </c>
      <c r="K70" s="873" t="s">
        <v>1479</v>
      </c>
      <c r="L70" s="872" t="s">
        <v>1480</v>
      </c>
      <c r="P70" s="38" t="s">
        <v>466</v>
      </c>
      <c r="Q70" s="855" t="s">
        <v>1877</v>
      </c>
      <c r="R70" s="362" t="s">
        <v>1878</v>
      </c>
      <c r="S70" s="864" t="s">
        <v>1879</v>
      </c>
      <c r="T70" s="855" t="s">
        <v>1880</v>
      </c>
      <c r="U70" s="362" t="s">
        <v>1881</v>
      </c>
      <c r="V70" s="865" t="s">
        <v>1882</v>
      </c>
      <c r="W70" s="881" t="s">
        <v>1883</v>
      </c>
      <c r="X70" s="362" t="s">
        <v>1884</v>
      </c>
      <c r="Y70" s="864" t="s">
        <v>1885</v>
      </c>
      <c r="Z70" s="881" t="s">
        <v>1886</v>
      </c>
      <c r="AA70" s="362" t="s">
        <v>1887</v>
      </c>
      <c r="AB70" s="864" t="s">
        <v>1888</v>
      </c>
      <c r="AC70" s="874" t="s">
        <v>1889</v>
      </c>
      <c r="AD70" s="362" t="s">
        <v>1890</v>
      </c>
      <c r="AE70" s="864" t="s">
        <v>1891</v>
      </c>
      <c r="AF70" s="874" t="s">
        <v>1892</v>
      </c>
      <c r="AG70" s="362" t="s">
        <v>1893</v>
      </c>
      <c r="AH70" s="864" t="s">
        <v>1894</v>
      </c>
      <c r="AI70" s="881" t="s">
        <v>1895</v>
      </c>
      <c r="AJ70" s="362" t="s">
        <v>1896</v>
      </c>
      <c r="AK70" s="864" t="s">
        <v>1897</v>
      </c>
      <c r="AL70" s="881" t="s">
        <v>1898</v>
      </c>
      <c r="AM70" s="362" t="s">
        <v>1899</v>
      </c>
      <c r="AN70" s="882" t="s">
        <v>1900</v>
      </c>
      <c r="AO70" s="499" t="s">
        <v>466</v>
      </c>
    </row>
    <row r="71" spans="1:41">
      <c r="A71" s="37" t="s">
        <v>189</v>
      </c>
      <c r="B71" s="849" t="s">
        <v>1481</v>
      </c>
      <c r="C71" s="757" t="s">
        <v>1482</v>
      </c>
      <c r="D71" s="849" t="s">
        <v>1483</v>
      </c>
      <c r="E71" s="757" t="s">
        <v>1484</v>
      </c>
      <c r="F71" s="757" t="s">
        <v>1485</v>
      </c>
      <c r="G71" s="868" t="s">
        <v>1486</v>
      </c>
      <c r="H71" s="869" t="s">
        <v>1487</v>
      </c>
      <c r="I71" s="870" t="s">
        <v>1488</v>
      </c>
      <c r="J71" s="870" t="s">
        <v>1489</v>
      </c>
      <c r="K71" s="873" t="s">
        <v>1490</v>
      </c>
      <c r="L71" s="872" t="s">
        <v>1491</v>
      </c>
      <c r="P71" s="37" t="s">
        <v>474</v>
      </c>
      <c r="Q71" s="850" t="s">
        <v>1901</v>
      </c>
      <c r="R71" s="359" t="s">
        <v>1902</v>
      </c>
      <c r="S71" s="861" t="s">
        <v>1903</v>
      </c>
      <c r="T71" s="850" t="s">
        <v>1904</v>
      </c>
      <c r="U71" s="359" t="s">
        <v>1905</v>
      </c>
      <c r="V71" s="861" t="s">
        <v>1906</v>
      </c>
      <c r="W71" s="879" t="s">
        <v>1907</v>
      </c>
      <c r="X71" s="359" t="s">
        <v>1908</v>
      </c>
      <c r="Y71" s="861" t="s">
        <v>1909</v>
      </c>
      <c r="Z71" s="879" t="s">
        <v>1910</v>
      </c>
      <c r="AA71" s="359" t="s">
        <v>1911</v>
      </c>
      <c r="AB71" s="861" t="s">
        <v>1912</v>
      </c>
      <c r="AC71" s="868" t="s">
        <v>1913</v>
      </c>
      <c r="AD71" s="359" t="s">
        <v>1914</v>
      </c>
      <c r="AE71" s="861" t="s">
        <v>1915</v>
      </c>
      <c r="AF71" s="868" t="s">
        <v>1916</v>
      </c>
      <c r="AG71" s="359" t="s">
        <v>1917</v>
      </c>
      <c r="AH71" s="861" t="s">
        <v>1918</v>
      </c>
      <c r="AI71" s="879" t="s">
        <v>1919</v>
      </c>
      <c r="AJ71" s="359" t="s">
        <v>1920</v>
      </c>
      <c r="AK71" s="861" t="s">
        <v>1921</v>
      </c>
      <c r="AL71" s="879" t="s">
        <v>1922</v>
      </c>
      <c r="AM71" s="359" t="s">
        <v>1923</v>
      </c>
      <c r="AN71" s="880" t="s">
        <v>1924</v>
      </c>
      <c r="AO71" s="84" t="s">
        <v>474</v>
      </c>
    </row>
    <row r="72" spans="1:41">
      <c r="A72" s="37" t="s">
        <v>192</v>
      </c>
      <c r="B72" s="849" t="s">
        <v>1492</v>
      </c>
      <c r="C72" s="757" t="s">
        <v>1493</v>
      </c>
      <c r="D72" s="849" t="s">
        <v>1494</v>
      </c>
      <c r="E72" s="757" t="s">
        <v>1495</v>
      </c>
      <c r="F72" s="757" t="s">
        <v>1496</v>
      </c>
      <c r="G72" s="868" t="s">
        <v>1497</v>
      </c>
      <c r="H72" s="869" t="s">
        <v>1498</v>
      </c>
      <c r="I72" s="870" t="s">
        <v>1499</v>
      </c>
      <c r="J72" s="870" t="s">
        <v>1500</v>
      </c>
      <c r="K72" s="873" t="s">
        <v>1501</v>
      </c>
      <c r="L72" s="872" t="s">
        <v>1502</v>
      </c>
      <c r="P72" s="37" t="s">
        <v>476</v>
      </c>
      <c r="Q72" s="850" t="s">
        <v>1925</v>
      </c>
      <c r="R72" s="359" t="s">
        <v>1926</v>
      </c>
      <c r="S72" s="861" t="s">
        <v>1927</v>
      </c>
      <c r="T72" s="850" t="s">
        <v>1928</v>
      </c>
      <c r="U72" s="359" t="s">
        <v>1929</v>
      </c>
      <c r="V72" s="861" t="s">
        <v>1930</v>
      </c>
      <c r="W72" s="879" t="s">
        <v>1931</v>
      </c>
      <c r="X72" s="359" t="s">
        <v>1932</v>
      </c>
      <c r="Y72" s="861" t="s">
        <v>1933</v>
      </c>
      <c r="Z72" s="879" t="s">
        <v>1934</v>
      </c>
      <c r="AA72" s="359" t="s">
        <v>1935</v>
      </c>
      <c r="AB72" s="861" t="s">
        <v>1936</v>
      </c>
      <c r="AC72" s="868" t="s">
        <v>1937</v>
      </c>
      <c r="AD72" s="359" t="s">
        <v>1938</v>
      </c>
      <c r="AE72" s="861" t="s">
        <v>1939</v>
      </c>
      <c r="AF72" s="868" t="s">
        <v>1940</v>
      </c>
      <c r="AG72" s="359" t="s">
        <v>1941</v>
      </c>
      <c r="AH72" s="861" t="s">
        <v>1942</v>
      </c>
      <c r="AI72" s="879" t="s">
        <v>1943</v>
      </c>
      <c r="AJ72" s="359" t="s">
        <v>1944</v>
      </c>
      <c r="AK72" s="861" t="s">
        <v>1945</v>
      </c>
      <c r="AL72" s="879" t="s">
        <v>1946</v>
      </c>
      <c r="AM72" s="359" t="s">
        <v>1947</v>
      </c>
      <c r="AN72" s="880" t="s">
        <v>1948</v>
      </c>
      <c r="AO72" s="84" t="s">
        <v>476</v>
      </c>
    </row>
    <row r="73" spans="1:41">
      <c r="A73" s="37" t="s">
        <v>77</v>
      </c>
      <c r="B73" s="849" t="s">
        <v>1503</v>
      </c>
      <c r="C73" s="757" t="s">
        <v>1504</v>
      </c>
      <c r="D73" s="849" t="s">
        <v>1505</v>
      </c>
      <c r="E73" s="757" t="s">
        <v>1506</v>
      </c>
      <c r="F73" s="757" t="s">
        <v>1507</v>
      </c>
      <c r="G73" s="868" t="s">
        <v>1508</v>
      </c>
      <c r="H73" s="869" t="s">
        <v>1509</v>
      </c>
      <c r="I73" s="870" t="s">
        <v>1510</v>
      </c>
      <c r="J73" s="870" t="s">
        <v>1511</v>
      </c>
      <c r="K73" s="873" t="s">
        <v>1512</v>
      </c>
      <c r="L73" s="872" t="s">
        <v>1513</v>
      </c>
      <c r="P73" s="37" t="s">
        <v>478</v>
      </c>
      <c r="Q73" s="850" t="s">
        <v>1949</v>
      </c>
      <c r="R73" s="359" t="s">
        <v>1950</v>
      </c>
      <c r="S73" s="861" t="s">
        <v>1951</v>
      </c>
      <c r="T73" s="850" t="s">
        <v>1952</v>
      </c>
      <c r="U73" s="359" t="s">
        <v>1953</v>
      </c>
      <c r="V73" s="861" t="s">
        <v>1954</v>
      </c>
      <c r="W73" s="879" t="s">
        <v>1955</v>
      </c>
      <c r="X73" s="359" t="s">
        <v>1956</v>
      </c>
      <c r="Y73" s="861" t="s">
        <v>1957</v>
      </c>
      <c r="Z73" s="879" t="s">
        <v>1958</v>
      </c>
      <c r="AA73" s="359" t="s">
        <v>1959</v>
      </c>
      <c r="AB73" s="861" t="s">
        <v>1960</v>
      </c>
      <c r="AC73" s="868" t="s">
        <v>1961</v>
      </c>
      <c r="AD73" s="359" t="s">
        <v>1962</v>
      </c>
      <c r="AE73" s="861" t="s">
        <v>1963</v>
      </c>
      <c r="AF73" s="868" t="s">
        <v>1964</v>
      </c>
      <c r="AG73" s="359" t="s">
        <v>1965</v>
      </c>
      <c r="AH73" s="861" t="s">
        <v>1966</v>
      </c>
      <c r="AI73" s="879" t="s">
        <v>1967</v>
      </c>
      <c r="AJ73" s="359" t="s">
        <v>1968</v>
      </c>
      <c r="AK73" s="861" t="s">
        <v>1969</v>
      </c>
      <c r="AL73" s="879" t="s">
        <v>1970</v>
      </c>
      <c r="AM73" s="359" t="s">
        <v>1971</v>
      </c>
      <c r="AN73" s="880" t="s">
        <v>1972</v>
      </c>
      <c r="AO73" s="84" t="s">
        <v>478</v>
      </c>
    </row>
    <row r="74" spans="1:41">
      <c r="A74" s="37" t="s">
        <v>196</v>
      </c>
      <c r="B74" s="849" t="s">
        <v>1514</v>
      </c>
      <c r="C74" s="757" t="s">
        <v>1515</v>
      </c>
      <c r="D74" s="849" t="s">
        <v>1516</v>
      </c>
      <c r="E74" s="757" t="s">
        <v>1517</v>
      </c>
      <c r="F74" s="757" t="s">
        <v>1518</v>
      </c>
      <c r="G74" s="868" t="s">
        <v>1519</v>
      </c>
      <c r="H74" s="869" t="s">
        <v>1520</v>
      </c>
      <c r="I74" s="870" t="s">
        <v>1521</v>
      </c>
      <c r="J74" s="870" t="s">
        <v>1522</v>
      </c>
      <c r="K74" s="873" t="s">
        <v>1523</v>
      </c>
      <c r="L74" s="872" t="s">
        <v>1524</v>
      </c>
      <c r="P74" s="37" t="s">
        <v>479</v>
      </c>
      <c r="Q74" s="850" t="s">
        <v>1973</v>
      </c>
      <c r="R74" s="359" t="s">
        <v>1974</v>
      </c>
      <c r="S74" s="861" t="s">
        <v>1975</v>
      </c>
      <c r="T74" s="850" t="s">
        <v>1976</v>
      </c>
      <c r="U74" s="359" t="s">
        <v>1977</v>
      </c>
      <c r="V74" s="861" t="s">
        <v>1978</v>
      </c>
      <c r="W74" s="879" t="s">
        <v>1979</v>
      </c>
      <c r="X74" s="359" t="s">
        <v>1980</v>
      </c>
      <c r="Y74" s="861" t="s">
        <v>1981</v>
      </c>
      <c r="Z74" s="879" t="s">
        <v>1982</v>
      </c>
      <c r="AA74" s="359" t="s">
        <v>1983</v>
      </c>
      <c r="AB74" s="861" t="s">
        <v>1984</v>
      </c>
      <c r="AC74" s="868" t="s">
        <v>1985</v>
      </c>
      <c r="AD74" s="359" t="s">
        <v>1986</v>
      </c>
      <c r="AE74" s="861" t="s">
        <v>1987</v>
      </c>
      <c r="AF74" s="868" t="s">
        <v>1988</v>
      </c>
      <c r="AG74" s="359" t="s">
        <v>1989</v>
      </c>
      <c r="AH74" s="861" t="s">
        <v>1990</v>
      </c>
      <c r="AI74" s="879" t="s">
        <v>1991</v>
      </c>
      <c r="AJ74" s="359" t="s">
        <v>1992</v>
      </c>
      <c r="AK74" s="861" t="s">
        <v>1993</v>
      </c>
      <c r="AL74" s="879" t="s">
        <v>1994</v>
      </c>
      <c r="AM74" s="359" t="s">
        <v>1995</v>
      </c>
      <c r="AN74" s="880" t="s">
        <v>1996</v>
      </c>
      <c r="AO74" s="84" t="s">
        <v>479</v>
      </c>
    </row>
    <row r="75" spans="1:41">
      <c r="A75" s="37" t="s">
        <v>199</v>
      </c>
      <c r="B75" s="849" t="s">
        <v>1525</v>
      </c>
      <c r="C75" s="757" t="s">
        <v>1526</v>
      </c>
      <c r="D75" s="849" t="s">
        <v>1527</v>
      </c>
      <c r="E75" s="757" t="s">
        <v>1528</v>
      </c>
      <c r="F75" s="757" t="s">
        <v>1529</v>
      </c>
      <c r="G75" s="868" t="s">
        <v>1530</v>
      </c>
      <c r="H75" s="869" t="s">
        <v>1531</v>
      </c>
      <c r="I75" s="870" t="s">
        <v>1532</v>
      </c>
      <c r="J75" s="870" t="s">
        <v>1533</v>
      </c>
      <c r="K75" s="873" t="s">
        <v>1534</v>
      </c>
      <c r="L75" s="872" t="s">
        <v>1535</v>
      </c>
      <c r="P75" s="37" t="s">
        <v>480</v>
      </c>
      <c r="Q75" s="850" t="s">
        <v>1997</v>
      </c>
      <c r="R75" s="359" t="s">
        <v>1998</v>
      </c>
      <c r="S75" s="861" t="s">
        <v>1999</v>
      </c>
      <c r="T75" s="850" t="s">
        <v>2000</v>
      </c>
      <c r="U75" s="359" t="s">
        <v>2001</v>
      </c>
      <c r="V75" s="861" t="s">
        <v>2002</v>
      </c>
      <c r="W75" s="879" t="s">
        <v>2003</v>
      </c>
      <c r="X75" s="359" t="s">
        <v>2004</v>
      </c>
      <c r="Y75" s="861" t="s">
        <v>2005</v>
      </c>
      <c r="Z75" s="879" t="s">
        <v>2006</v>
      </c>
      <c r="AA75" s="359" t="s">
        <v>2007</v>
      </c>
      <c r="AB75" s="861" t="s">
        <v>2008</v>
      </c>
      <c r="AC75" s="868" t="s">
        <v>2009</v>
      </c>
      <c r="AD75" s="359" t="s">
        <v>2010</v>
      </c>
      <c r="AE75" s="861" t="s">
        <v>2011</v>
      </c>
      <c r="AF75" s="868" t="s">
        <v>2012</v>
      </c>
      <c r="AG75" s="359" t="s">
        <v>2013</v>
      </c>
      <c r="AH75" s="861" t="s">
        <v>2014</v>
      </c>
      <c r="AI75" s="879" t="s">
        <v>2015</v>
      </c>
      <c r="AJ75" s="359" t="s">
        <v>2016</v>
      </c>
      <c r="AK75" s="861" t="s">
        <v>2017</v>
      </c>
      <c r="AL75" s="879" t="s">
        <v>2018</v>
      </c>
      <c r="AM75" s="359" t="s">
        <v>2019</v>
      </c>
      <c r="AN75" s="880" t="s">
        <v>2020</v>
      </c>
      <c r="AO75" s="84" t="s">
        <v>480</v>
      </c>
    </row>
    <row r="76" spans="1:41">
      <c r="A76" s="37" t="s">
        <v>202</v>
      </c>
      <c r="B76" s="849" t="s">
        <v>1536</v>
      </c>
      <c r="C76" s="757" t="s">
        <v>1537</v>
      </c>
      <c r="D76" s="849" t="s">
        <v>1538</v>
      </c>
      <c r="E76" s="757" t="s">
        <v>1539</v>
      </c>
      <c r="F76" s="757" t="s">
        <v>1540</v>
      </c>
      <c r="G76" s="868" t="s">
        <v>1541</v>
      </c>
      <c r="H76" s="869" t="s">
        <v>1542</v>
      </c>
      <c r="I76" s="870" t="s">
        <v>1543</v>
      </c>
      <c r="J76" s="870" t="s">
        <v>1544</v>
      </c>
      <c r="K76" s="873" t="s">
        <v>1545</v>
      </c>
      <c r="L76" s="872" t="s">
        <v>1546</v>
      </c>
      <c r="P76" s="37" t="s">
        <v>481</v>
      </c>
      <c r="Q76" s="850" t="s">
        <v>2021</v>
      </c>
      <c r="R76" s="359" t="s">
        <v>2022</v>
      </c>
      <c r="S76" s="861" t="s">
        <v>2023</v>
      </c>
      <c r="T76" s="850" t="s">
        <v>2024</v>
      </c>
      <c r="U76" s="359" t="s">
        <v>2025</v>
      </c>
      <c r="V76" s="861" t="s">
        <v>2026</v>
      </c>
      <c r="W76" s="879" t="s">
        <v>2027</v>
      </c>
      <c r="X76" s="359" t="s">
        <v>2028</v>
      </c>
      <c r="Y76" s="861" t="s">
        <v>2029</v>
      </c>
      <c r="Z76" s="879" t="s">
        <v>2030</v>
      </c>
      <c r="AA76" s="359" t="s">
        <v>2031</v>
      </c>
      <c r="AB76" s="861" t="s">
        <v>2032</v>
      </c>
      <c r="AC76" s="868" t="s">
        <v>2033</v>
      </c>
      <c r="AD76" s="359" t="s">
        <v>2034</v>
      </c>
      <c r="AE76" s="861" t="s">
        <v>2035</v>
      </c>
      <c r="AF76" s="868" t="s">
        <v>2036</v>
      </c>
      <c r="AG76" s="359" t="s">
        <v>2037</v>
      </c>
      <c r="AH76" s="861" t="s">
        <v>2038</v>
      </c>
      <c r="AI76" s="879" t="s">
        <v>2039</v>
      </c>
      <c r="AJ76" s="359" t="s">
        <v>2040</v>
      </c>
      <c r="AK76" s="861" t="s">
        <v>2041</v>
      </c>
      <c r="AL76" s="879" t="s">
        <v>2042</v>
      </c>
      <c r="AM76" s="359" t="s">
        <v>2043</v>
      </c>
      <c r="AN76" s="880" t="s">
        <v>2044</v>
      </c>
      <c r="AO76" s="84" t="s">
        <v>481</v>
      </c>
    </row>
    <row r="77" spans="1:41">
      <c r="A77" s="37" t="s">
        <v>204</v>
      </c>
      <c r="B77" s="849" t="s">
        <v>1547</v>
      </c>
      <c r="C77" s="757" t="s">
        <v>1548</v>
      </c>
      <c r="D77" s="849" t="s">
        <v>1549</v>
      </c>
      <c r="E77" s="757" t="s">
        <v>1550</v>
      </c>
      <c r="F77" s="757" t="s">
        <v>1551</v>
      </c>
      <c r="G77" s="868" t="s">
        <v>1552</v>
      </c>
      <c r="H77" s="869" t="s">
        <v>1553</v>
      </c>
      <c r="I77" s="870" t="s">
        <v>1554</v>
      </c>
      <c r="J77" s="870" t="s">
        <v>1555</v>
      </c>
      <c r="K77" s="873" t="s">
        <v>1556</v>
      </c>
      <c r="L77" s="872" t="s">
        <v>1557</v>
      </c>
      <c r="P77" s="37" t="s">
        <v>482</v>
      </c>
      <c r="Q77" s="850" t="s">
        <v>2045</v>
      </c>
      <c r="R77" s="359" t="s">
        <v>2046</v>
      </c>
      <c r="S77" s="861" t="s">
        <v>2047</v>
      </c>
      <c r="T77" s="850" t="s">
        <v>2048</v>
      </c>
      <c r="U77" s="359" t="s">
        <v>2049</v>
      </c>
      <c r="V77" s="861" t="s">
        <v>2050</v>
      </c>
      <c r="W77" s="879" t="s">
        <v>2051</v>
      </c>
      <c r="X77" s="359" t="s">
        <v>2052</v>
      </c>
      <c r="Y77" s="861" t="s">
        <v>2053</v>
      </c>
      <c r="Z77" s="879" t="s">
        <v>2054</v>
      </c>
      <c r="AA77" s="359" t="s">
        <v>2055</v>
      </c>
      <c r="AB77" s="861" t="s">
        <v>2056</v>
      </c>
      <c r="AC77" s="868" t="s">
        <v>2057</v>
      </c>
      <c r="AD77" s="359" t="s">
        <v>2058</v>
      </c>
      <c r="AE77" s="861" t="s">
        <v>2059</v>
      </c>
      <c r="AF77" s="868" t="s">
        <v>2060</v>
      </c>
      <c r="AG77" s="359" t="s">
        <v>2061</v>
      </c>
      <c r="AH77" s="861" t="s">
        <v>2062</v>
      </c>
      <c r="AI77" s="879" t="s">
        <v>2063</v>
      </c>
      <c r="AJ77" s="359" t="s">
        <v>2064</v>
      </c>
      <c r="AK77" s="861" t="s">
        <v>2065</v>
      </c>
      <c r="AL77" s="879" t="s">
        <v>2066</v>
      </c>
      <c r="AM77" s="359" t="s">
        <v>2067</v>
      </c>
      <c r="AN77" s="880" t="s">
        <v>2068</v>
      </c>
      <c r="AO77" s="84" t="s">
        <v>482</v>
      </c>
    </row>
    <row r="78" spans="1:41">
      <c r="A78" s="37" t="s">
        <v>205</v>
      </c>
      <c r="B78" s="849" t="s">
        <v>1558</v>
      </c>
      <c r="C78" s="757" t="s">
        <v>1559</v>
      </c>
      <c r="D78" s="849" t="s">
        <v>1560</v>
      </c>
      <c r="E78" s="757" t="s">
        <v>1561</v>
      </c>
      <c r="F78" s="757" t="s">
        <v>1562</v>
      </c>
      <c r="G78" s="868" t="s">
        <v>1563</v>
      </c>
      <c r="H78" s="869" t="s">
        <v>1564</v>
      </c>
      <c r="I78" s="870" t="s">
        <v>1565</v>
      </c>
      <c r="J78" s="870" t="s">
        <v>1566</v>
      </c>
      <c r="K78" s="873" t="s">
        <v>1567</v>
      </c>
      <c r="L78" s="872" t="s">
        <v>1568</v>
      </c>
      <c r="P78" s="38" t="s">
        <v>483</v>
      </c>
      <c r="Q78" s="855" t="s">
        <v>2069</v>
      </c>
      <c r="R78" s="362" t="s">
        <v>2070</v>
      </c>
      <c r="S78" s="864" t="s">
        <v>2071</v>
      </c>
      <c r="T78" s="855" t="s">
        <v>2072</v>
      </c>
      <c r="U78" s="362" t="s">
        <v>2073</v>
      </c>
      <c r="V78" s="864" t="s">
        <v>2074</v>
      </c>
      <c r="W78" s="881" t="s">
        <v>2075</v>
      </c>
      <c r="X78" s="362" t="s">
        <v>2076</v>
      </c>
      <c r="Y78" s="864" t="s">
        <v>2077</v>
      </c>
      <c r="Z78" s="881" t="s">
        <v>2078</v>
      </c>
      <c r="AA78" s="362" t="s">
        <v>2079</v>
      </c>
      <c r="AB78" s="864" t="s">
        <v>2080</v>
      </c>
      <c r="AC78" s="874" t="s">
        <v>2081</v>
      </c>
      <c r="AD78" s="362" t="s">
        <v>2082</v>
      </c>
      <c r="AE78" s="864" t="s">
        <v>2083</v>
      </c>
      <c r="AF78" s="874" t="s">
        <v>2084</v>
      </c>
      <c r="AG78" s="362" t="s">
        <v>2085</v>
      </c>
      <c r="AH78" s="864" t="s">
        <v>2086</v>
      </c>
      <c r="AI78" s="881" t="s">
        <v>2087</v>
      </c>
      <c r="AJ78" s="362" t="s">
        <v>2088</v>
      </c>
      <c r="AK78" s="864" t="s">
        <v>2089</v>
      </c>
      <c r="AL78" s="881" t="s">
        <v>2090</v>
      </c>
      <c r="AM78" s="362" t="s">
        <v>2091</v>
      </c>
      <c r="AN78" s="882" t="s">
        <v>2092</v>
      </c>
      <c r="AO78" s="499" t="s">
        <v>483</v>
      </c>
    </row>
    <row r="79" spans="1:41">
      <c r="A79" s="37" t="s">
        <v>206</v>
      </c>
      <c r="B79" s="849" t="s">
        <v>1569</v>
      </c>
      <c r="C79" s="757" t="s">
        <v>1570</v>
      </c>
      <c r="D79" s="849" t="s">
        <v>1571</v>
      </c>
      <c r="E79" s="757" t="s">
        <v>1572</v>
      </c>
      <c r="F79" s="757" t="s">
        <v>1573</v>
      </c>
      <c r="G79" s="868" t="s">
        <v>1574</v>
      </c>
      <c r="H79" s="869" t="s">
        <v>1575</v>
      </c>
      <c r="I79" s="870" t="s">
        <v>1576</v>
      </c>
      <c r="J79" s="870" t="s">
        <v>1577</v>
      </c>
      <c r="K79" s="873" t="s">
        <v>1578</v>
      </c>
      <c r="L79" s="872" t="s">
        <v>1579</v>
      </c>
      <c r="P79" s="35" t="s">
        <v>337</v>
      </c>
    </row>
    <row r="80" spans="1:41">
      <c r="A80" s="37" t="s">
        <v>207</v>
      </c>
      <c r="B80" s="849" t="s">
        <v>1580</v>
      </c>
      <c r="C80" s="757" t="s">
        <v>1581</v>
      </c>
      <c r="D80" s="849" t="s">
        <v>1582</v>
      </c>
      <c r="E80" s="757" t="s">
        <v>1583</v>
      </c>
      <c r="F80" s="757" t="s">
        <v>1584</v>
      </c>
      <c r="G80" s="868" t="s">
        <v>1585</v>
      </c>
      <c r="H80" s="869" t="s">
        <v>1586</v>
      </c>
      <c r="I80" s="870" t="s">
        <v>1587</v>
      </c>
      <c r="J80" s="870" t="s">
        <v>1588</v>
      </c>
      <c r="K80" s="873" t="s">
        <v>1589</v>
      </c>
      <c r="L80" s="872" t="s">
        <v>1590</v>
      </c>
    </row>
    <row r="81" spans="1:12">
      <c r="A81" s="37" t="s">
        <v>208</v>
      </c>
      <c r="B81" s="849" t="s">
        <v>1591</v>
      </c>
      <c r="C81" s="757" t="s">
        <v>1592</v>
      </c>
      <c r="D81" s="849" t="s">
        <v>1593</v>
      </c>
      <c r="E81" s="757" t="s">
        <v>1594</v>
      </c>
      <c r="F81" s="757" t="s">
        <v>1595</v>
      </c>
      <c r="G81" s="868" t="s">
        <v>1596</v>
      </c>
      <c r="H81" s="869" t="s">
        <v>1597</v>
      </c>
      <c r="I81" s="870" t="s">
        <v>1598</v>
      </c>
      <c r="J81" s="870" t="s">
        <v>1599</v>
      </c>
      <c r="K81" s="873" t="s">
        <v>1600</v>
      </c>
      <c r="L81" s="872" t="s">
        <v>1601</v>
      </c>
    </row>
    <row r="82" spans="1:12">
      <c r="A82" s="38" t="s">
        <v>209</v>
      </c>
      <c r="B82" s="854" t="s">
        <v>1602</v>
      </c>
      <c r="C82" s="758" t="s">
        <v>1603</v>
      </c>
      <c r="D82" s="854" t="s">
        <v>1604</v>
      </c>
      <c r="E82" s="758" t="s">
        <v>1605</v>
      </c>
      <c r="F82" s="758" t="s">
        <v>1606</v>
      </c>
      <c r="G82" s="874" t="s">
        <v>1607</v>
      </c>
      <c r="H82" s="875" t="s">
        <v>1608</v>
      </c>
      <c r="I82" s="876" t="s">
        <v>1609</v>
      </c>
      <c r="J82" s="876" t="s">
        <v>1610</v>
      </c>
      <c r="K82" s="877" t="s">
        <v>1611</v>
      </c>
      <c r="L82" s="878" t="s">
        <v>1612</v>
      </c>
    </row>
    <row r="85" spans="1:12">
      <c r="A85" s="34"/>
      <c r="B85" s="34" t="s">
        <v>496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25" t="s">
        <v>141</v>
      </c>
      <c r="C87" s="926"/>
      <c r="D87" s="926"/>
      <c r="E87" s="927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49" t="s">
        <v>2093</v>
      </c>
      <c r="C90" s="757" t="s">
        <v>2094</v>
      </c>
      <c r="D90" s="359" t="s">
        <v>2095</v>
      </c>
      <c r="E90" s="883" t="s">
        <v>2096</v>
      </c>
      <c r="F90" s="757" t="s">
        <v>2097</v>
      </c>
      <c r="G90" s="757" t="s">
        <v>2098</v>
      </c>
      <c r="H90" s="883" t="s">
        <v>2099</v>
      </c>
      <c r="I90" s="852" t="s">
        <v>2100</v>
      </c>
      <c r="J90" s="869" t="s">
        <v>2101</v>
      </c>
      <c r="K90" s="853" t="s">
        <v>2102</v>
      </c>
      <c r="L90" s="884" t="s">
        <v>2103</v>
      </c>
    </row>
    <row r="91" spans="1:12">
      <c r="A91" s="93" t="s">
        <v>213</v>
      </c>
      <c r="B91" s="854" t="s">
        <v>2104</v>
      </c>
      <c r="C91" s="885" t="s">
        <v>2105</v>
      </c>
      <c r="D91" s="362" t="s">
        <v>2106</v>
      </c>
      <c r="E91" s="886" t="s">
        <v>2107</v>
      </c>
      <c r="F91" s="885" t="s">
        <v>2108</v>
      </c>
      <c r="G91" s="885" t="s">
        <v>2109</v>
      </c>
      <c r="H91" s="886" t="s">
        <v>2110</v>
      </c>
      <c r="I91" s="887" t="s">
        <v>2111</v>
      </c>
      <c r="J91" s="875" t="s">
        <v>2112</v>
      </c>
      <c r="K91" s="888" t="s">
        <v>2113</v>
      </c>
      <c r="L91" s="889" t="s">
        <v>2114</v>
      </c>
    </row>
    <row r="94" spans="1:12">
      <c r="A94" s="34"/>
      <c r="B94" s="34" t="s">
        <v>497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25" t="s">
        <v>141</v>
      </c>
      <c r="C96" s="926"/>
      <c r="D96" s="926"/>
      <c r="E96" s="927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49" t="s">
        <v>2115</v>
      </c>
      <c r="C99" s="757" t="s">
        <v>2116</v>
      </c>
      <c r="D99" s="359" t="s">
        <v>2117</v>
      </c>
      <c r="E99" s="883" t="s">
        <v>2118</v>
      </c>
      <c r="F99" s="757" t="s">
        <v>2119</v>
      </c>
      <c r="G99" s="757" t="s">
        <v>2120</v>
      </c>
      <c r="H99" s="883" t="s">
        <v>2121</v>
      </c>
      <c r="I99" s="852" t="s">
        <v>2122</v>
      </c>
      <c r="J99" s="869" t="s">
        <v>2123</v>
      </c>
      <c r="K99" s="853" t="s">
        <v>2124</v>
      </c>
      <c r="L99" s="884" t="s">
        <v>2125</v>
      </c>
    </row>
    <row r="100" spans="1:12">
      <c r="A100" s="93" t="s">
        <v>213</v>
      </c>
      <c r="B100" s="854" t="s">
        <v>2126</v>
      </c>
      <c r="C100" s="885" t="s">
        <v>2127</v>
      </c>
      <c r="D100" s="362" t="s">
        <v>2128</v>
      </c>
      <c r="E100" s="886" t="s">
        <v>2129</v>
      </c>
      <c r="F100" s="885" t="s">
        <v>2130</v>
      </c>
      <c r="G100" s="885" t="s">
        <v>2131</v>
      </c>
      <c r="H100" s="886" t="s">
        <v>2132</v>
      </c>
      <c r="I100" s="887" t="s">
        <v>2133</v>
      </c>
      <c r="J100" s="875" t="s">
        <v>2134</v>
      </c>
      <c r="K100" s="888" t="s">
        <v>2135</v>
      </c>
      <c r="L100" s="889" t="s">
        <v>2136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85546875" defaultRowHeight="16"/>
  <cols>
    <col min="19" max="19" width="8.85546875" style="103"/>
    <col min="22" max="22" width="8.85546875" style="103"/>
    <col min="25" max="25" width="8.85546875" style="103"/>
    <col min="28" max="28" width="8.85546875" style="103"/>
    <col min="31" max="31" width="8.85546875" style="103"/>
    <col min="34" max="34" width="8.8554687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50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85546875" defaultRowHeight="16"/>
  <cols>
    <col min="35" max="35" width="10.1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4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4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4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4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4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4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4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4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4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4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4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4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4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4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4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4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4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44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44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4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4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4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4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4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44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44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44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44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>
      <c r="A117" s="406"/>
      <c r="B117" s="948" t="s">
        <v>141</v>
      </c>
      <c r="C117" s="949"/>
      <c r="D117" s="949"/>
      <c r="E117" s="950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>
      <c r="A126" s="406"/>
      <c r="B126" s="948" t="s">
        <v>141</v>
      </c>
      <c r="C126" s="949"/>
      <c r="D126" s="949"/>
      <c r="E126" s="950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8554687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40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40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40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40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0"/>
  <sheetViews>
    <sheetView tabSelected="1" topLeftCell="A61" zoomScaleNormal="100" workbookViewId="0">
      <selection activeCell="C72" sqref="C72"/>
    </sheetView>
  </sheetViews>
  <sheetFormatPr baseColWidth="10" defaultColWidth="8.85546875" defaultRowHeight="16"/>
  <cols>
    <col min="1" max="1" width="17.140625" customWidth="1"/>
    <col min="9" max="9" width="14.42578125" customWidth="1"/>
    <col min="10" max="10" width="10.42578125" customWidth="1"/>
    <col min="19" max="19" width="13.7109375" bestFit="1" customWidth="1"/>
    <col min="22" max="22" width="18.85546875" customWidth="1"/>
    <col min="25" max="25" width="13.7109375" bestFit="1" customWidth="1"/>
    <col min="28" max="28" width="13.28515625" customWidth="1"/>
    <col min="31" max="31" width="14.42578125" customWidth="1"/>
    <col min="34" max="34" width="12.42578125" bestFit="1" customWidth="1"/>
    <col min="37" max="37" width="14.85546875" bestFit="1" customWidth="1"/>
    <col min="40" max="40" width="13.7109375" bestFit="1" customWidth="1"/>
  </cols>
  <sheetData>
    <row r="1" spans="1:11" ht="18">
      <c r="A1" s="908" t="s">
        <v>2219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>
      <c r="A2" s="385" t="s">
        <v>2221</v>
      </c>
      <c r="B2" s="385"/>
      <c r="C2" s="385"/>
      <c r="D2" s="385"/>
      <c r="E2" s="385"/>
      <c r="F2" s="922" t="s">
        <v>2238</v>
      </c>
      <c r="G2" s="923"/>
      <c r="H2" s="923"/>
      <c r="I2" s="923"/>
      <c r="J2" s="924"/>
      <c r="K2" s="385"/>
    </row>
    <row r="3" spans="1:11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>
        <v>45658</v>
      </c>
      <c r="K3" s="385"/>
    </row>
    <row r="4" spans="1:11">
      <c r="A4" s="659" t="s">
        <v>2220</v>
      </c>
      <c r="B4" s="385"/>
      <c r="C4" s="385"/>
      <c r="D4" s="385"/>
      <c r="E4" s="385"/>
      <c r="F4" s="898" t="s">
        <v>2146</v>
      </c>
      <c r="G4" s="897"/>
      <c r="H4" s="897"/>
      <c r="I4" s="897"/>
      <c r="J4" s="901" t="s">
        <v>2228</v>
      </c>
      <c r="K4" s="385"/>
    </row>
    <row r="5" spans="1:11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>
        <v>45658</v>
      </c>
      <c r="K5" s="385"/>
    </row>
    <row r="6" spans="1:11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>
      <c r="A7" s="385"/>
      <c r="B7" s="385"/>
      <c r="C7" s="385"/>
      <c r="D7" s="385"/>
      <c r="E7" s="385"/>
      <c r="F7" s="922" t="s">
        <v>2230</v>
      </c>
      <c r="G7" s="923"/>
      <c r="H7" s="923"/>
      <c r="I7" s="923"/>
      <c r="J7" s="924"/>
      <c r="K7" s="385"/>
    </row>
    <row r="8" spans="1:11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">
        <v>2229</v>
      </c>
      <c r="K8" s="385"/>
    </row>
    <row r="9" spans="1:11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>
      <c r="A11" s="385"/>
      <c r="B11" s="616" t="s">
        <v>306</v>
      </c>
      <c r="C11" s="616"/>
      <c r="D11" s="385" t="s">
        <v>2222</v>
      </c>
      <c r="E11" s="385"/>
      <c r="F11" s="385"/>
      <c r="G11" s="385"/>
      <c r="H11" s="385"/>
      <c r="I11" s="385"/>
      <c r="J11" s="385"/>
      <c r="K11" s="385"/>
    </row>
    <row r="12" spans="1:11">
      <c r="A12" s="385"/>
      <c r="B12" s="616" t="s">
        <v>308</v>
      </c>
      <c r="C12" s="616"/>
      <c r="D12" s="385" t="s">
        <v>2223</v>
      </c>
      <c r="E12" s="385"/>
      <c r="F12" s="385"/>
      <c r="G12" s="385"/>
      <c r="H12" s="385"/>
      <c r="I12" s="385"/>
      <c r="J12" s="385"/>
      <c r="K12" s="385"/>
    </row>
    <row r="13" spans="1:11">
      <c r="A13" s="385"/>
      <c r="B13" s="616" t="s">
        <v>309</v>
      </c>
      <c r="C13" s="616"/>
      <c r="D13" s="385" t="s">
        <v>2224</v>
      </c>
      <c r="E13" s="385"/>
      <c r="F13" s="385"/>
      <c r="G13" s="385"/>
      <c r="H13" s="385"/>
      <c r="I13" s="385"/>
      <c r="J13" s="385"/>
      <c r="K13" s="385"/>
    </row>
    <row r="14" spans="1:11">
      <c r="A14" s="385"/>
      <c r="B14" s="616" t="s">
        <v>310</v>
      </c>
      <c r="C14" s="616"/>
      <c r="D14" s="385" t="s">
        <v>2225</v>
      </c>
      <c r="E14" s="385"/>
      <c r="F14" s="385"/>
      <c r="G14" s="385"/>
      <c r="H14" s="385"/>
      <c r="I14" s="385"/>
      <c r="J14" s="385"/>
      <c r="K14" s="385"/>
    </row>
    <row r="15" spans="1:11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>
      <c r="A16" s="385"/>
      <c r="B16" s="616" t="s">
        <v>312</v>
      </c>
      <c r="C16" s="616"/>
      <c r="D16" s="385" t="s">
        <v>2226</v>
      </c>
      <c r="E16" s="385"/>
      <c r="F16" s="385"/>
      <c r="G16" s="385"/>
      <c r="H16" s="385"/>
      <c r="I16" s="385"/>
      <c r="J16" s="385"/>
      <c r="K16" s="385"/>
    </row>
    <row r="17" spans="1:11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39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39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R50" s="95"/>
      <c r="U50" s="95"/>
      <c r="X50" s="95"/>
      <c r="AA50" s="95"/>
      <c r="AD50" s="95"/>
      <c r="AG50" s="95"/>
    </row>
    <row r="51" spans="1:39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39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R52" s="95"/>
      <c r="S52" s="95"/>
      <c r="U52" s="95"/>
      <c r="V52" s="95"/>
      <c r="X52" s="95"/>
      <c r="Y52" s="95"/>
      <c r="AA52" s="95"/>
      <c r="AB52" s="95"/>
      <c r="AE52" s="95"/>
      <c r="AH52" s="95"/>
      <c r="AM52" s="95"/>
    </row>
    <row r="53" spans="1:39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R53" s="95"/>
      <c r="T53" s="95"/>
      <c r="U53" s="95"/>
      <c r="W53" s="95"/>
      <c r="X53" s="95"/>
      <c r="Z53" s="95"/>
      <c r="AA53" s="95"/>
      <c r="AC53" s="95"/>
      <c r="AF53" s="95"/>
      <c r="AI53" s="95"/>
    </row>
    <row r="54" spans="1:39">
      <c r="A54" s="358"/>
    </row>
    <row r="56" spans="1:39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9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9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9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9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9">
      <c r="A61" s="38"/>
      <c r="B61" s="44" t="s">
        <v>10</v>
      </c>
      <c r="C61" s="42" t="s">
        <v>10</v>
      </c>
      <c r="D61" s="42" t="s">
        <v>10</v>
      </c>
      <c r="E61" s="42" t="s">
        <v>10</v>
      </c>
      <c r="F61" s="44" t="s">
        <v>10</v>
      </c>
      <c r="G61" s="42" t="s">
        <v>10</v>
      </c>
      <c r="H61" s="42" t="s">
        <v>10</v>
      </c>
      <c r="I61" s="37"/>
      <c r="J61" s="42" t="s">
        <v>11</v>
      </c>
      <c r="K61" s="42" t="s">
        <v>22</v>
      </c>
      <c r="L61" s="42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9">
      <c r="A62" s="37" t="s">
        <v>445</v>
      </c>
      <c r="B62">
        <v>34901.350400279298</v>
      </c>
      <c r="C62">
        <v>21702.958010406099</v>
      </c>
      <c r="D62">
        <v>2318.4723898731299</v>
      </c>
      <c r="E62">
        <v>10879.92</v>
      </c>
      <c r="F62">
        <v>77634.282494820494</v>
      </c>
      <c r="G62">
        <v>55383.733787523299</v>
      </c>
      <c r="H62">
        <v>22250.548707297101</v>
      </c>
      <c r="I62">
        <v>3.2318759208409902</v>
      </c>
      <c r="J62">
        <v>24.093000239794002</v>
      </c>
      <c r="K62">
        <v>9.1485968247151904E-3</v>
      </c>
      <c r="L62">
        <v>47.7211598524989</v>
      </c>
      <c r="M62">
        <v>19.914452054794499</v>
      </c>
      <c r="N62">
        <v>1.16046665798462E-2</v>
      </c>
      <c r="O62" s="54"/>
      <c r="P62" s="37" t="s">
        <v>445</v>
      </c>
      <c r="Q62">
        <v>11742.016753022999</v>
      </c>
      <c r="R62" s="95">
        <v>45858</v>
      </c>
      <c r="S62">
        <v>15</v>
      </c>
      <c r="T62">
        <v>23301.044565955199</v>
      </c>
      <c r="U62" s="95">
        <v>45858</v>
      </c>
      <c r="V62">
        <v>15</v>
      </c>
      <c r="W62">
        <v>9717.1825628315892</v>
      </c>
      <c r="X62" s="95">
        <v>45903</v>
      </c>
      <c r="Y62">
        <v>15</v>
      </c>
      <c r="Z62">
        <v>31842.0163202888</v>
      </c>
      <c r="AA62" s="95">
        <v>45858</v>
      </c>
      <c r="AB62">
        <v>15</v>
      </c>
      <c r="AC62">
        <v>35</v>
      </c>
      <c r="AD62" s="95">
        <v>45858</v>
      </c>
      <c r="AE62">
        <v>15</v>
      </c>
      <c r="AF62">
        <v>2.2269339431007899E-2</v>
      </c>
      <c r="AG62" s="95">
        <v>45932</v>
      </c>
      <c r="AH62">
        <v>9</v>
      </c>
    </row>
    <row r="63" spans="1:39">
      <c r="A63" s="37" t="s">
        <v>446</v>
      </c>
      <c r="B63">
        <v>39301.745094572703</v>
      </c>
      <c r="C63">
        <v>25737.164476311998</v>
      </c>
      <c r="D63">
        <v>2684.6606182607002</v>
      </c>
      <c r="E63">
        <v>10879.92</v>
      </c>
      <c r="F63">
        <v>96531.929157172606</v>
      </c>
      <c r="G63">
        <v>55392.131168155996</v>
      </c>
      <c r="H63">
        <v>41139.797989016603</v>
      </c>
      <c r="I63">
        <v>3.3964014920211998</v>
      </c>
      <c r="J63">
        <v>24.100604110469199</v>
      </c>
      <c r="K63">
        <v>1.1274023058129299E-2</v>
      </c>
      <c r="L63">
        <v>58.358345707206603</v>
      </c>
      <c r="M63" s="54"/>
      <c r="N63" s="54"/>
      <c r="O63" s="54"/>
      <c r="P63" s="37" t="s">
        <v>446</v>
      </c>
      <c r="Q63">
        <v>12632.575736254799</v>
      </c>
      <c r="R63" s="95">
        <v>45858</v>
      </c>
      <c r="S63">
        <v>15</v>
      </c>
      <c r="T63">
        <v>23095.162956822001</v>
      </c>
      <c r="U63" s="95">
        <v>45849</v>
      </c>
      <c r="V63">
        <v>15</v>
      </c>
      <c r="W63">
        <v>15539.1486693023</v>
      </c>
      <c r="X63" s="95">
        <v>45903</v>
      </c>
      <c r="Y63">
        <v>15</v>
      </c>
      <c r="Z63">
        <v>37038.547874947399</v>
      </c>
      <c r="AA63" s="95">
        <v>45903</v>
      </c>
      <c r="AB63">
        <v>15</v>
      </c>
    </row>
    <row r="64" spans="1:39">
      <c r="A64" s="37" t="s">
        <v>447</v>
      </c>
      <c r="B64">
        <v>39323.093960121798</v>
      </c>
      <c r="C64">
        <v>25776.677005042598</v>
      </c>
      <c r="D64">
        <v>2666.4969550791302</v>
      </c>
      <c r="E64">
        <v>10879.92</v>
      </c>
      <c r="F64">
        <v>96985.429458264902</v>
      </c>
      <c r="G64">
        <v>62399.921050383899</v>
      </c>
      <c r="H64">
        <v>34585.508407880901</v>
      </c>
      <c r="I64">
        <v>3.4097963045277999</v>
      </c>
      <c r="J64">
        <v>24.3513418929492</v>
      </c>
      <c r="K64">
        <v>1.00564010438843E-2</v>
      </c>
      <c r="L64">
        <v>51.172700524981799</v>
      </c>
      <c r="M64" s="54"/>
      <c r="N64" s="54"/>
      <c r="O64" s="54"/>
      <c r="P64" s="37" t="s">
        <v>447</v>
      </c>
      <c r="Q64">
        <v>13095.466410766499</v>
      </c>
      <c r="R64" s="95">
        <v>45858</v>
      </c>
      <c r="S64">
        <v>15</v>
      </c>
      <c r="T64">
        <v>31425.1533502825</v>
      </c>
      <c r="U64" s="95" t="s">
        <v>98</v>
      </c>
      <c r="V64">
        <v>16</v>
      </c>
      <c r="W64">
        <v>21940.321636268</v>
      </c>
      <c r="X64" s="95">
        <v>45932</v>
      </c>
      <c r="Y64">
        <v>9</v>
      </c>
      <c r="Z64">
        <v>40082.280552317301</v>
      </c>
      <c r="AA64" s="95">
        <v>45903</v>
      </c>
      <c r="AB64">
        <v>15</v>
      </c>
    </row>
    <row r="65" spans="1:28">
      <c r="A65" s="37" t="s">
        <v>448</v>
      </c>
      <c r="B65">
        <v>40117.295647914798</v>
      </c>
      <c r="C65">
        <v>26541.583650936602</v>
      </c>
      <c r="D65">
        <v>2695.7919969782001</v>
      </c>
      <c r="E65">
        <v>10879.92</v>
      </c>
      <c r="F65">
        <v>101787.50868686</v>
      </c>
      <c r="G65">
        <v>63341.8459308975</v>
      </c>
      <c r="H65">
        <v>38445.662755963203</v>
      </c>
      <c r="I65">
        <v>3.4814174128559299</v>
      </c>
      <c r="J65">
        <v>24.254626619627398</v>
      </c>
      <c r="K65">
        <v>9.8214608364254295E-3</v>
      </c>
      <c r="L65">
        <v>50.375340398269799</v>
      </c>
      <c r="M65" s="54"/>
      <c r="N65" s="54"/>
      <c r="O65" s="54"/>
      <c r="P65" s="37" t="s">
        <v>448</v>
      </c>
      <c r="Q65">
        <v>13428.331444724799</v>
      </c>
      <c r="R65" s="95">
        <v>45858</v>
      </c>
      <c r="S65">
        <v>15</v>
      </c>
      <c r="T65">
        <v>33295.979980518598</v>
      </c>
      <c r="U65" s="95" t="s">
        <v>98</v>
      </c>
      <c r="V65">
        <v>16</v>
      </c>
      <c r="W65">
        <v>27593.837738541599</v>
      </c>
      <c r="X65" s="95">
        <v>45918</v>
      </c>
      <c r="Y65">
        <v>15</v>
      </c>
      <c r="Z65">
        <v>43643.481134090202</v>
      </c>
      <c r="AA65" s="95">
        <v>45932</v>
      </c>
      <c r="AB65">
        <v>9</v>
      </c>
    </row>
    <row r="66" spans="1:28" ht="17">
      <c r="A66" s="37" t="s">
        <v>449</v>
      </c>
      <c r="B66">
        <v>39853.084382861402</v>
      </c>
      <c r="C66">
        <v>26276.867814868201</v>
      </c>
      <c r="D66">
        <v>2696.2965679931899</v>
      </c>
      <c r="E66">
        <v>10879.92</v>
      </c>
      <c r="F66">
        <v>99793.931519261998</v>
      </c>
      <c r="G66">
        <v>63056.112352305201</v>
      </c>
      <c r="H66">
        <v>36737.819166956797</v>
      </c>
      <c r="I66">
        <v>3.44435734393904</v>
      </c>
      <c r="J66">
        <v>24.287214062422901</v>
      </c>
      <c r="K66">
        <v>9.8714180913637897E-3</v>
      </c>
      <c r="L66">
        <v>50.4684664280257</v>
      </c>
      <c r="M66" s="921"/>
      <c r="N66" s="54"/>
      <c r="O66" s="54"/>
      <c r="P66" s="37" t="s">
        <v>449</v>
      </c>
      <c r="Q66">
        <v>13249.982798247</v>
      </c>
      <c r="R66" s="95">
        <v>45858</v>
      </c>
      <c r="S66">
        <v>15</v>
      </c>
      <c r="T66">
        <v>33591.163783916803</v>
      </c>
      <c r="U66" s="95" t="s">
        <v>98</v>
      </c>
      <c r="V66">
        <v>16</v>
      </c>
      <c r="W66">
        <v>23604.703245503999</v>
      </c>
      <c r="X66" s="95">
        <v>45932</v>
      </c>
      <c r="Y66">
        <v>9</v>
      </c>
      <c r="Z66">
        <v>41601.153553128301</v>
      </c>
      <c r="AA66" s="95">
        <v>45932</v>
      </c>
      <c r="AB66">
        <v>9</v>
      </c>
    </row>
    <row r="67" spans="1:28">
      <c r="A67" s="37" t="s">
        <v>450</v>
      </c>
      <c r="B67">
        <v>31377.646754474801</v>
      </c>
      <c r="C67">
        <v>18551.8589561218</v>
      </c>
      <c r="D67">
        <v>1945.8677983529899</v>
      </c>
      <c r="E67">
        <v>10879.92</v>
      </c>
      <c r="F67">
        <v>66345.792987620502</v>
      </c>
      <c r="G67">
        <v>48639.8655031913</v>
      </c>
      <c r="H67">
        <v>17705.927484429099</v>
      </c>
      <c r="I67">
        <v>3.23673906781573</v>
      </c>
      <c r="J67">
        <v>26.4908697435371</v>
      </c>
      <c r="K67">
        <v>9.7652559844366993E-3</v>
      </c>
      <c r="L67">
        <v>43.721497707024497</v>
      </c>
      <c r="M67" s="54"/>
      <c r="N67" s="54"/>
      <c r="O67" s="54"/>
      <c r="P67" s="37" t="s">
        <v>450</v>
      </c>
      <c r="Q67">
        <v>11742.018369302299</v>
      </c>
      <c r="R67" s="95">
        <v>45858</v>
      </c>
      <c r="S67">
        <v>15</v>
      </c>
      <c r="T67">
        <v>23301.044846735898</v>
      </c>
      <c r="U67" s="95">
        <v>45858</v>
      </c>
      <c r="V67">
        <v>15</v>
      </c>
      <c r="W67">
        <v>10611.8700643677</v>
      </c>
      <c r="X67" s="95">
        <v>45932</v>
      </c>
      <c r="Y67">
        <v>9</v>
      </c>
      <c r="Z67">
        <v>31842.023327807899</v>
      </c>
      <c r="AA67" s="95">
        <v>45858</v>
      </c>
      <c r="AB67">
        <v>15</v>
      </c>
    </row>
    <row r="68" spans="1:28">
      <c r="A68" s="38" t="s">
        <v>451</v>
      </c>
      <c r="B68">
        <v>55162.770783861401</v>
      </c>
      <c r="C68">
        <v>39993.456563872001</v>
      </c>
      <c r="D68">
        <v>4289.39421998941</v>
      </c>
      <c r="E68">
        <v>10879.92</v>
      </c>
      <c r="F68">
        <v>162837.84425253599</v>
      </c>
      <c r="G68">
        <v>135237.84672470001</v>
      </c>
      <c r="H68">
        <v>27599.997527836498</v>
      </c>
      <c r="I68">
        <v>3.6772213479959999</v>
      </c>
      <c r="J68">
        <v>25.435012031244099</v>
      </c>
      <c r="K68">
        <v>8.3988773070263895E-3</v>
      </c>
      <c r="L68">
        <v>40.3407137100832</v>
      </c>
      <c r="M68" s="54"/>
      <c r="N68" s="54"/>
      <c r="O68" s="54"/>
      <c r="P68" s="38" t="s">
        <v>451</v>
      </c>
      <c r="Q68">
        <v>12891.641997089</v>
      </c>
      <c r="R68" s="95">
        <v>45858</v>
      </c>
      <c r="S68">
        <v>15</v>
      </c>
      <c r="T68">
        <v>32085.773587450301</v>
      </c>
      <c r="U68" s="95" t="s">
        <v>98</v>
      </c>
      <c r="V68">
        <v>16</v>
      </c>
      <c r="W68">
        <v>8794.2815320806494</v>
      </c>
      <c r="X68" s="95">
        <v>45932</v>
      </c>
      <c r="Y68">
        <v>9</v>
      </c>
      <c r="Z68">
        <v>38546.116930197699</v>
      </c>
      <c r="AA68" s="95">
        <v>45932</v>
      </c>
      <c r="AB68">
        <v>9</v>
      </c>
    </row>
    <row r="69" spans="1:28">
      <c r="A69" s="37" t="s">
        <v>462</v>
      </c>
      <c r="B69">
        <v>31097.825826840799</v>
      </c>
      <c r="C69">
        <v>18332.978998190301</v>
      </c>
      <c r="D69">
        <v>1884.9268286504901</v>
      </c>
      <c r="E69">
        <v>10879.92</v>
      </c>
      <c r="F69">
        <v>65598.231256968094</v>
      </c>
      <c r="G69">
        <v>40651.961781540398</v>
      </c>
      <c r="H69">
        <v>24946.269475427602</v>
      </c>
      <c r="I69">
        <v>3.2445611241240102</v>
      </c>
      <c r="J69">
        <v>24.0707374864703</v>
      </c>
      <c r="K69">
        <v>9.9976962648723501E-3</v>
      </c>
      <c r="L69">
        <v>51.960352272506803</v>
      </c>
      <c r="M69" s="54"/>
      <c r="N69" s="54"/>
      <c r="O69" s="54"/>
      <c r="P69" s="37" t="s">
        <v>462</v>
      </c>
      <c r="Q69">
        <v>12109.718467660299</v>
      </c>
      <c r="R69" s="95">
        <v>45917</v>
      </c>
      <c r="S69">
        <v>15</v>
      </c>
      <c r="T69">
        <v>23302.081466574</v>
      </c>
      <c r="U69" s="95">
        <v>45858</v>
      </c>
      <c r="V69">
        <v>15</v>
      </c>
      <c r="W69">
        <v>27593.837738541599</v>
      </c>
      <c r="X69" s="95">
        <v>45918</v>
      </c>
      <c r="Y69">
        <v>15</v>
      </c>
      <c r="Z69">
        <v>42045.692883140502</v>
      </c>
      <c r="AA69" s="95">
        <v>45918</v>
      </c>
      <c r="AB69">
        <v>15</v>
      </c>
    </row>
    <row r="70" spans="1:28">
      <c r="A70" s="37" t="s">
        <v>463</v>
      </c>
      <c r="B70">
        <v>31714.843146225601</v>
      </c>
      <c r="C70">
        <v>18864.7005553362</v>
      </c>
      <c r="D70">
        <v>1970.22259088942</v>
      </c>
      <c r="E70">
        <v>10879.92</v>
      </c>
      <c r="F70">
        <v>66727.046280124094</v>
      </c>
      <c r="G70">
        <v>46961.575505813496</v>
      </c>
      <c r="H70">
        <v>19765.470774310499</v>
      </c>
      <c r="I70">
        <v>3.20265382366971</v>
      </c>
      <c r="J70">
        <v>24.0607982081583</v>
      </c>
      <c r="K70">
        <v>9.4529587837754794E-3</v>
      </c>
      <c r="L70">
        <v>49.309592739958198</v>
      </c>
      <c r="M70" s="54"/>
      <c r="N70" s="54"/>
      <c r="O70" s="54"/>
      <c r="P70" s="37" t="s">
        <v>463</v>
      </c>
      <c r="Q70">
        <v>11742.258085972</v>
      </c>
      <c r="R70" s="95">
        <v>45858</v>
      </c>
      <c r="S70">
        <v>15</v>
      </c>
      <c r="T70">
        <v>23301.521659296999</v>
      </c>
      <c r="U70" s="95">
        <v>45858</v>
      </c>
      <c r="V70">
        <v>15</v>
      </c>
      <c r="W70">
        <v>9716.5832536913495</v>
      </c>
      <c r="X70" s="95">
        <v>45903</v>
      </c>
      <c r="Y70">
        <v>15</v>
      </c>
      <c r="Z70">
        <v>31843.633179142798</v>
      </c>
      <c r="AA70" s="95">
        <v>45858</v>
      </c>
      <c r="AB70">
        <v>15</v>
      </c>
    </row>
    <row r="71" spans="1:28">
      <c r="A71" s="37" t="s">
        <v>464</v>
      </c>
      <c r="B71">
        <v>32914.099228292398</v>
      </c>
      <c r="C71">
        <v>19938.271783343502</v>
      </c>
      <c r="D71">
        <v>2095.9074449488098</v>
      </c>
      <c r="E71">
        <v>10879.92</v>
      </c>
      <c r="F71">
        <v>70715.144306336995</v>
      </c>
      <c r="G71">
        <v>49874.050373546597</v>
      </c>
      <c r="H71">
        <v>20841.0939327903</v>
      </c>
      <c r="I71">
        <v>3.2093387084524099</v>
      </c>
      <c r="J71">
        <v>24.0606007835346</v>
      </c>
      <c r="K71">
        <v>9.3178402334153695E-3</v>
      </c>
      <c r="L71">
        <v>48.642082105241698</v>
      </c>
      <c r="M71" s="54"/>
      <c r="N71" s="54"/>
      <c r="O71" s="54"/>
      <c r="P71" s="37" t="s">
        <v>464</v>
      </c>
      <c r="Q71">
        <v>11745.081043239899</v>
      </c>
      <c r="R71" s="95">
        <v>45858</v>
      </c>
      <c r="S71">
        <v>15</v>
      </c>
      <c r="T71">
        <v>23302.081466469401</v>
      </c>
      <c r="U71" s="95">
        <v>45858</v>
      </c>
      <c r="V71">
        <v>15</v>
      </c>
      <c r="W71">
        <v>9717.0454335454397</v>
      </c>
      <c r="X71" s="95">
        <v>45903</v>
      </c>
      <c r="Y71">
        <v>15</v>
      </c>
      <c r="Z71">
        <v>31844.220048835599</v>
      </c>
      <c r="AA71" s="95">
        <v>45858</v>
      </c>
      <c r="AB71">
        <v>15</v>
      </c>
    </row>
    <row r="72" spans="1:28">
      <c r="A72" s="37" t="s">
        <v>465</v>
      </c>
      <c r="B72">
        <v>32326.418766218601</v>
      </c>
      <c r="C72">
        <v>19411.882430861799</v>
      </c>
      <c r="D72">
        <v>2034.6163353567899</v>
      </c>
      <c r="E72">
        <v>10879.92</v>
      </c>
      <c r="F72">
        <v>68817.909754422406</v>
      </c>
      <c r="G72">
        <v>48451.107691436999</v>
      </c>
      <c r="H72">
        <v>20366.802062985302</v>
      </c>
      <c r="I72">
        <v>3.2088179289582102</v>
      </c>
      <c r="J72">
        <v>24.058805342141898</v>
      </c>
      <c r="K72">
        <v>9.3641508496044995E-3</v>
      </c>
      <c r="L72">
        <v>48.8766824991988</v>
      </c>
      <c r="M72" s="54"/>
      <c r="N72" s="54"/>
      <c r="O72" s="54"/>
      <c r="P72" s="37" t="s">
        <v>465</v>
      </c>
      <c r="Q72">
        <v>11742.258085972</v>
      </c>
      <c r="R72" s="95">
        <v>45858</v>
      </c>
      <c r="S72">
        <v>15</v>
      </c>
      <c r="T72">
        <v>23301.521659296999</v>
      </c>
      <c r="U72" s="95">
        <v>45858</v>
      </c>
      <c r="V72">
        <v>15</v>
      </c>
      <c r="W72">
        <v>9716.5832536913495</v>
      </c>
      <c r="X72" s="95">
        <v>45903</v>
      </c>
      <c r="Y72">
        <v>15</v>
      </c>
      <c r="Z72">
        <v>31843.633179142798</v>
      </c>
      <c r="AA72" s="95">
        <v>45858</v>
      </c>
      <c r="AB72">
        <v>15</v>
      </c>
    </row>
    <row r="73" spans="1:28">
      <c r="A73" s="38" t="s">
        <v>466</v>
      </c>
      <c r="B73">
        <v>33260.872979215499</v>
      </c>
      <c r="C73">
        <v>20246.920787938299</v>
      </c>
      <c r="D73">
        <v>2134.0321912772001</v>
      </c>
      <c r="E73">
        <v>10879.92</v>
      </c>
      <c r="F73">
        <v>71968.907912113893</v>
      </c>
      <c r="G73">
        <v>50631.152015204003</v>
      </c>
      <c r="H73">
        <v>21337.755896909799</v>
      </c>
      <c r="I73">
        <v>3.2156319696908802</v>
      </c>
      <c r="J73">
        <v>24.062707832196299</v>
      </c>
      <c r="K73">
        <v>9.23506477529807E-3</v>
      </c>
      <c r="L73">
        <v>48.2241907877426</v>
      </c>
      <c r="M73" s="54"/>
      <c r="N73" s="54"/>
      <c r="O73" s="54"/>
      <c r="P73" s="38" t="s">
        <v>466</v>
      </c>
      <c r="Q73">
        <v>11742.016753022999</v>
      </c>
      <c r="R73" s="95">
        <v>45858</v>
      </c>
      <c r="S73">
        <v>15</v>
      </c>
      <c r="T73">
        <v>23301.044565955199</v>
      </c>
      <c r="U73" s="95">
        <v>45858</v>
      </c>
      <c r="V73">
        <v>15</v>
      </c>
      <c r="W73">
        <v>9717.1825628315892</v>
      </c>
      <c r="X73" s="95">
        <v>45903</v>
      </c>
      <c r="Y73">
        <v>15</v>
      </c>
      <c r="Z73">
        <v>31842.0163202888</v>
      </c>
      <c r="AA73" s="95">
        <v>45858</v>
      </c>
      <c r="AB73">
        <v>15</v>
      </c>
    </row>
    <row r="74" spans="1:28">
      <c r="A74" s="37" t="s">
        <v>473</v>
      </c>
      <c r="B74">
        <v>23415.821739032901</v>
      </c>
      <c r="C74">
        <v>18727.242418538</v>
      </c>
      <c r="D74">
        <v>2007.5408692726601</v>
      </c>
      <c r="E74">
        <v>2681.0384512221999</v>
      </c>
      <c r="F74">
        <v>66663.841042903005</v>
      </c>
      <c r="G74">
        <v>48055.298758801</v>
      </c>
      <c r="H74">
        <v>18608.542284102001</v>
      </c>
      <c r="I74">
        <v>3.2150729582060502</v>
      </c>
      <c r="J74">
        <v>20.191797207967699</v>
      </c>
      <c r="K74">
        <v>9.6427907936643097E-3</v>
      </c>
      <c r="L74">
        <v>65.277228595594906</v>
      </c>
      <c r="M74" s="69"/>
      <c r="N74" s="54"/>
      <c r="O74" s="54"/>
      <c r="P74" s="37" t="s">
        <v>474</v>
      </c>
      <c r="Q74">
        <v>10499.553312063599</v>
      </c>
      <c r="R74" s="95">
        <v>45858</v>
      </c>
      <c r="S74">
        <v>15</v>
      </c>
      <c r="T74">
        <v>19816.855055501299</v>
      </c>
      <c r="U74" s="95">
        <v>45858</v>
      </c>
      <c r="V74">
        <v>15</v>
      </c>
      <c r="W74">
        <v>7731.1938259426997</v>
      </c>
      <c r="X74" s="95">
        <v>45837</v>
      </c>
      <c r="Y74">
        <v>16</v>
      </c>
      <c r="Z74">
        <v>27473.2921956922</v>
      </c>
      <c r="AA74" s="95">
        <v>45858</v>
      </c>
      <c r="AB74">
        <v>16</v>
      </c>
    </row>
    <row r="75" spans="1:28">
      <c r="A75" s="37" t="s">
        <v>475</v>
      </c>
      <c r="B75">
        <v>17878.014590110401</v>
      </c>
      <c r="C75">
        <v>14348.689800001001</v>
      </c>
      <c r="D75">
        <v>1511.1749791904899</v>
      </c>
      <c r="E75">
        <v>2018.1498109189099</v>
      </c>
      <c r="F75">
        <v>49874.122633529798</v>
      </c>
      <c r="G75">
        <v>35961.1856236647</v>
      </c>
      <c r="H75">
        <v>13912.937009865</v>
      </c>
      <c r="I75">
        <v>3.1446751487418498</v>
      </c>
      <c r="J75">
        <v>25.014284549325399</v>
      </c>
      <c r="K75">
        <v>1.11760323507779E-2</v>
      </c>
      <c r="L75">
        <v>56.368415852774</v>
      </c>
      <c r="M75" s="69"/>
      <c r="N75" s="54"/>
      <c r="O75" s="54"/>
      <c r="P75" s="37" t="s">
        <v>476</v>
      </c>
      <c r="Q75">
        <v>11526.2740662451</v>
      </c>
      <c r="R75" s="95">
        <v>45858</v>
      </c>
      <c r="S75">
        <v>15</v>
      </c>
      <c r="T75">
        <v>22291.705442646598</v>
      </c>
      <c r="U75" s="95">
        <v>45858</v>
      </c>
      <c r="V75">
        <v>15</v>
      </c>
      <c r="W75">
        <v>8726.9131980665607</v>
      </c>
      <c r="X75" s="95">
        <v>45825</v>
      </c>
      <c r="Y75">
        <v>14</v>
      </c>
      <c r="Z75">
        <v>30897.794366144699</v>
      </c>
      <c r="AA75" s="95">
        <v>45858</v>
      </c>
      <c r="AB75">
        <v>16</v>
      </c>
    </row>
    <row r="76" spans="1:28">
      <c r="A76" s="37" t="s">
        <v>477</v>
      </c>
      <c r="B76">
        <v>35631.947108549801</v>
      </c>
      <c r="C76">
        <v>28542.152528994298</v>
      </c>
      <c r="D76">
        <v>3035.68552439533</v>
      </c>
      <c r="E76">
        <v>4054.1090551602101</v>
      </c>
      <c r="F76">
        <v>112315.285849156</v>
      </c>
      <c r="G76">
        <v>80954.061312890699</v>
      </c>
      <c r="H76">
        <v>31361.224536265701</v>
      </c>
      <c r="I76">
        <v>3.5567756620722801</v>
      </c>
      <c r="J76">
        <v>25.085325834669199</v>
      </c>
      <c r="K76">
        <v>1.1220788569015899E-2</v>
      </c>
      <c r="L76">
        <v>56.351717236165001</v>
      </c>
      <c r="M76" s="69"/>
      <c r="N76" s="54"/>
      <c r="O76" s="54"/>
      <c r="P76" s="37" t="s">
        <v>478</v>
      </c>
      <c r="Q76">
        <v>11179.506574802999</v>
      </c>
      <c r="R76" s="95">
        <v>45858</v>
      </c>
      <c r="S76">
        <v>15</v>
      </c>
      <c r="T76">
        <v>20264.624258754699</v>
      </c>
      <c r="U76" s="95">
        <v>45837</v>
      </c>
      <c r="V76">
        <v>16</v>
      </c>
      <c r="W76">
        <v>7779.2362866859003</v>
      </c>
      <c r="X76" s="95">
        <v>45837</v>
      </c>
      <c r="Y76">
        <v>16</v>
      </c>
      <c r="Z76">
        <v>28043.860545440599</v>
      </c>
      <c r="AA76" s="95">
        <v>45837</v>
      </c>
      <c r="AB76">
        <v>16</v>
      </c>
    </row>
    <row r="77" spans="1:28">
      <c r="A77" s="37" t="s">
        <v>478</v>
      </c>
      <c r="B77">
        <v>26565.5797922766</v>
      </c>
      <c r="C77">
        <v>20764.586834365098</v>
      </c>
      <c r="D77">
        <v>2483.8505759013201</v>
      </c>
      <c r="E77">
        <v>3317.14238201015</v>
      </c>
      <c r="F77">
        <v>67410.831765184004</v>
      </c>
      <c r="G77">
        <v>48808.689021555103</v>
      </c>
      <c r="H77">
        <v>18602.1427436288</v>
      </c>
      <c r="I77">
        <v>2.89958548936348</v>
      </c>
      <c r="J77">
        <v>13.532604540454701</v>
      </c>
      <c r="K77">
        <v>6.61824462430526E-3</v>
      </c>
      <c r="L77">
        <v>69.075090643703902</v>
      </c>
      <c r="M77" s="69"/>
      <c r="N77" s="54"/>
      <c r="O77" s="54"/>
      <c r="P77" s="37" t="s">
        <v>479</v>
      </c>
      <c r="Q77">
        <v>11040.6876657542</v>
      </c>
      <c r="R77" s="95">
        <v>45858</v>
      </c>
      <c r="S77">
        <v>15</v>
      </c>
      <c r="T77">
        <v>19969.615712861101</v>
      </c>
      <c r="U77" s="95">
        <v>45858</v>
      </c>
      <c r="V77">
        <v>15</v>
      </c>
      <c r="W77">
        <v>7690.12398323252</v>
      </c>
      <c r="X77" s="95">
        <v>45837</v>
      </c>
      <c r="Y77">
        <v>16</v>
      </c>
      <c r="Z77">
        <v>27603.998126478498</v>
      </c>
      <c r="AA77" s="95">
        <v>45858</v>
      </c>
      <c r="AB77">
        <v>15</v>
      </c>
    </row>
    <row r="78" spans="1:28">
      <c r="A78" s="37" t="s">
        <v>479</v>
      </c>
      <c r="B78">
        <v>24963.7616692232</v>
      </c>
      <c r="C78">
        <v>19731.2442599401</v>
      </c>
      <c r="D78">
        <v>2240.4425371239699</v>
      </c>
      <c r="E78">
        <v>2992.0748721591199</v>
      </c>
      <c r="F78">
        <v>67026.033111671306</v>
      </c>
      <c r="G78">
        <v>48421.664922037198</v>
      </c>
      <c r="H78">
        <v>18604.3681896341</v>
      </c>
      <c r="I78">
        <v>3.05056383384398</v>
      </c>
      <c r="J78">
        <v>16.889022070842898</v>
      </c>
      <c r="K78">
        <v>7.8722078147350008E-3</v>
      </c>
      <c r="L78">
        <v>66.457035195176204</v>
      </c>
      <c r="M78" s="69"/>
      <c r="N78" s="54"/>
      <c r="O78" s="54"/>
      <c r="P78" s="37" t="s">
        <v>480</v>
      </c>
      <c r="Q78">
        <v>9724.4052748253107</v>
      </c>
      <c r="R78" s="95">
        <v>45858</v>
      </c>
      <c r="S78">
        <v>15</v>
      </c>
      <c r="T78">
        <v>19605.540572956401</v>
      </c>
      <c r="U78" s="95">
        <v>45812</v>
      </c>
      <c r="V78">
        <v>16</v>
      </c>
      <c r="W78">
        <v>7770.0708402579803</v>
      </c>
      <c r="X78" s="95">
        <v>45837</v>
      </c>
      <c r="Y78">
        <v>16</v>
      </c>
      <c r="Z78">
        <v>27322.136295056898</v>
      </c>
      <c r="AA78" s="95">
        <v>45837</v>
      </c>
      <c r="AB78">
        <v>16</v>
      </c>
    </row>
    <row r="79" spans="1:28">
      <c r="A79" s="37" t="s">
        <v>480</v>
      </c>
      <c r="B79">
        <v>21327.736360083101</v>
      </c>
      <c r="C79">
        <v>17364.505012381102</v>
      </c>
      <c r="D79">
        <v>1696.9636986016601</v>
      </c>
      <c r="E79">
        <v>2266.2676491002899</v>
      </c>
      <c r="F79">
        <v>66129.012559719602</v>
      </c>
      <c r="G79">
        <v>47534.301965314997</v>
      </c>
      <c r="H79">
        <v>18594.7105944045</v>
      </c>
      <c r="I79">
        <v>3.4692506418257998</v>
      </c>
      <c r="J79">
        <v>26.7927803736677</v>
      </c>
      <c r="K79">
        <v>1.2673990442342201E-2</v>
      </c>
      <c r="L79">
        <v>57.581117457252098</v>
      </c>
      <c r="M79" s="69"/>
      <c r="N79" s="54"/>
      <c r="O79" s="54"/>
      <c r="P79" s="37" t="s">
        <v>481</v>
      </c>
      <c r="Q79">
        <v>7991.36328364979</v>
      </c>
      <c r="R79" s="95">
        <v>45858</v>
      </c>
      <c r="S79">
        <v>15</v>
      </c>
      <c r="T79">
        <v>19544.479046042099</v>
      </c>
      <c r="U79" s="95">
        <v>45858</v>
      </c>
      <c r="V79">
        <v>15</v>
      </c>
      <c r="W79">
        <v>60.287675330990403</v>
      </c>
      <c r="X79" s="95">
        <v>45726</v>
      </c>
      <c r="Y79">
        <v>10</v>
      </c>
      <c r="Z79">
        <v>19544.479046042099</v>
      </c>
      <c r="AA79" s="95">
        <v>45858</v>
      </c>
      <c r="AB79">
        <v>15</v>
      </c>
    </row>
    <row r="80" spans="1:28">
      <c r="A80" s="37" t="s">
        <v>481</v>
      </c>
      <c r="B80">
        <v>17828.530679019299</v>
      </c>
      <c r="C80">
        <v>14135.565644607599</v>
      </c>
      <c r="D80">
        <v>1581.24193462379</v>
      </c>
      <c r="E80">
        <v>2111.7230997879001</v>
      </c>
      <c r="F80">
        <v>47499.232982780799</v>
      </c>
      <c r="G80">
        <v>47499.016574167603</v>
      </c>
      <c r="H80">
        <v>0.21640861318839899</v>
      </c>
      <c r="I80">
        <v>3.0221934539395501</v>
      </c>
      <c r="J80">
        <v>20.184244672429202</v>
      </c>
      <c r="K80">
        <v>5.3124778956772697E-3</v>
      </c>
      <c r="L80">
        <v>41.163095954922902</v>
      </c>
      <c r="M80" s="69"/>
      <c r="N80" s="54"/>
      <c r="O80" s="54"/>
      <c r="P80" s="37" t="s">
        <v>482</v>
      </c>
      <c r="Q80">
        <v>9149.7233896904909</v>
      </c>
      <c r="R80" s="95">
        <v>45858</v>
      </c>
      <c r="S80">
        <v>15</v>
      </c>
      <c r="T80">
        <v>19819.261179581099</v>
      </c>
      <c r="U80" s="95">
        <v>45858</v>
      </c>
      <c r="V80">
        <v>15</v>
      </c>
      <c r="W80">
        <v>639.88334587254701</v>
      </c>
      <c r="X80" s="95">
        <v>45726</v>
      </c>
      <c r="Y80">
        <v>10</v>
      </c>
      <c r="Z80">
        <v>19819.261179581099</v>
      </c>
      <c r="AA80" s="95">
        <v>45858</v>
      </c>
      <c r="AB80">
        <v>15</v>
      </c>
    </row>
    <row r="81" spans="1:41">
      <c r="A81" s="37" t="s">
        <v>482</v>
      </c>
      <c r="B81">
        <v>20797.798844479901</v>
      </c>
      <c r="C81">
        <v>16118.5508116042</v>
      </c>
      <c r="D81">
        <v>2003.5454284412799</v>
      </c>
      <c r="E81">
        <v>2675.7026044344898</v>
      </c>
      <c r="F81">
        <v>48155.659915804797</v>
      </c>
      <c r="G81">
        <v>48153.827241049497</v>
      </c>
      <c r="H81">
        <v>1.83267475526702</v>
      </c>
      <c r="I81">
        <v>2.6572897129523199</v>
      </c>
      <c r="J81">
        <v>13.500779798734101</v>
      </c>
      <c r="K81">
        <v>3.1270432940108499E-3</v>
      </c>
      <c r="L81">
        <v>34.8959090099642</v>
      </c>
      <c r="M81" s="69"/>
      <c r="N81" s="54"/>
      <c r="O81" s="54"/>
      <c r="P81" s="38" t="s">
        <v>483</v>
      </c>
      <c r="Q81">
        <v>7423.0682386142198</v>
      </c>
      <c r="R81" s="95">
        <v>45858</v>
      </c>
      <c r="S81">
        <v>15</v>
      </c>
      <c r="T81">
        <v>19400.093492260799</v>
      </c>
      <c r="U81" s="95">
        <v>45858</v>
      </c>
      <c r="V81">
        <v>15</v>
      </c>
      <c r="W81">
        <v>7.4655367804054302</v>
      </c>
      <c r="X81" s="95" t="s">
        <v>2231</v>
      </c>
      <c r="Y81">
        <v>5</v>
      </c>
      <c r="Z81">
        <v>19400.093492260799</v>
      </c>
      <c r="AA81" s="95">
        <v>45858</v>
      </c>
      <c r="AB81">
        <v>15</v>
      </c>
    </row>
    <row r="82" spans="1:41">
      <c r="A82" s="38" t="s">
        <v>483</v>
      </c>
      <c r="B82">
        <v>16321.899816709099</v>
      </c>
      <c r="C82">
        <v>13166.6506698217</v>
      </c>
      <c r="D82">
        <v>1351.0044689710901</v>
      </c>
      <c r="E82">
        <v>1804.2446779162301</v>
      </c>
      <c r="F82">
        <v>47102.3410322985</v>
      </c>
      <c r="G82">
        <v>47102.320876940998</v>
      </c>
      <c r="H82">
        <v>2.0155357547137799E-2</v>
      </c>
      <c r="I82">
        <v>3.2444868390925898</v>
      </c>
      <c r="J82">
        <v>26.789591187889702</v>
      </c>
      <c r="K82">
        <v>5.6439435181404301E-3</v>
      </c>
      <c r="L82">
        <v>34.825110696653503</v>
      </c>
      <c r="M82" s="69"/>
      <c r="N82" s="54"/>
      <c r="O82" s="54"/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>
      <c r="A89" s="37" t="s">
        <v>157</v>
      </c>
      <c r="B89">
        <v>1906.4846110578601</v>
      </c>
      <c r="C89">
        <v>238.773411454811</v>
      </c>
      <c r="D89">
        <v>7573.8861084154496</v>
      </c>
      <c r="E89">
        <v>5854.41316924889</v>
      </c>
      <c r="F89">
        <v>1719.4729391665501</v>
      </c>
      <c r="G89">
        <v>9.0696818906097695E-3</v>
      </c>
      <c r="H89">
        <v>3.5305245471332101</v>
      </c>
      <c r="I89">
        <v>17.8</v>
      </c>
      <c r="J89">
        <v>23.920511728529</v>
      </c>
      <c r="K89">
        <v>17.096138653281599</v>
      </c>
      <c r="L89">
        <v>1.1071298342557399E-2</v>
      </c>
      <c r="P89" s="37" t="s">
        <v>445</v>
      </c>
      <c r="Q89">
        <v>3.9736681008978199</v>
      </c>
      <c r="R89" s="95" t="s">
        <v>2231</v>
      </c>
      <c r="S89">
        <v>5</v>
      </c>
      <c r="T89">
        <v>2.7988749769824102</v>
      </c>
      <c r="U89" s="95">
        <v>45821</v>
      </c>
      <c r="V89">
        <v>17</v>
      </c>
      <c r="W89">
        <v>25.089731253190401</v>
      </c>
      <c r="X89" s="95" t="s">
        <v>2239</v>
      </c>
      <c r="Y89">
        <v>15</v>
      </c>
      <c r="Z89">
        <v>7.4667305479369297</v>
      </c>
      <c r="AA89" t="s">
        <v>160</v>
      </c>
      <c r="AB89">
        <v>5</v>
      </c>
      <c r="AC89">
        <v>1.3797763197429E-2</v>
      </c>
      <c r="AD89" s="95">
        <v>45977</v>
      </c>
      <c r="AE89">
        <v>16</v>
      </c>
      <c r="AF89">
        <v>1.86202873549909E-3</v>
      </c>
      <c r="AG89" s="95" t="s">
        <v>162</v>
      </c>
      <c r="AH89">
        <v>2</v>
      </c>
      <c r="AI89">
        <v>69.364567511764307</v>
      </c>
      <c r="AJ89" s="95">
        <v>45977</v>
      </c>
      <c r="AK89">
        <v>17</v>
      </c>
      <c r="AL89">
        <v>13.107655537656001</v>
      </c>
      <c r="AM89" s="95">
        <v>45967</v>
      </c>
      <c r="AN89">
        <v>6</v>
      </c>
      <c r="AO89" s="84" t="s">
        <v>445</v>
      </c>
    </row>
    <row r="90" spans="1:41">
      <c r="A90" s="37" t="s">
        <v>164</v>
      </c>
      <c r="B90">
        <v>1991.1525973237201</v>
      </c>
      <c r="C90">
        <v>246.716600459262</v>
      </c>
      <c r="D90">
        <v>7842.9975864166699</v>
      </c>
      <c r="E90">
        <v>6023.0537187216496</v>
      </c>
      <c r="F90">
        <v>1819.9438676950101</v>
      </c>
      <c r="G90">
        <v>9.17487481671647E-3</v>
      </c>
      <c r="H90">
        <v>3.50467203095987</v>
      </c>
      <c r="I90">
        <v>18.3</v>
      </c>
      <c r="J90">
        <v>23.995448854563701</v>
      </c>
      <c r="K90">
        <v>17.2417310460885</v>
      </c>
      <c r="L90">
        <v>1.1431451455345101E-2</v>
      </c>
      <c r="P90" s="37" t="s">
        <v>446</v>
      </c>
      <c r="Q90">
        <v>4.3206626654662896</v>
      </c>
      <c r="R90" s="95" t="s">
        <v>2231</v>
      </c>
      <c r="S90">
        <v>5</v>
      </c>
      <c r="T90">
        <v>2.8856311906798502</v>
      </c>
      <c r="U90" s="95" t="s">
        <v>166</v>
      </c>
      <c r="V90">
        <v>15</v>
      </c>
      <c r="W90">
        <v>26.276377859150799</v>
      </c>
      <c r="X90" s="95">
        <v>45858</v>
      </c>
      <c r="Y90">
        <v>15</v>
      </c>
      <c r="Z90">
        <v>7.4667445834311597</v>
      </c>
      <c r="AA90" t="s">
        <v>160</v>
      </c>
      <c r="AB90">
        <v>5</v>
      </c>
      <c r="AC90">
        <v>1.5823941837571801E-2</v>
      </c>
      <c r="AD90" s="95">
        <v>45931</v>
      </c>
      <c r="AE90">
        <v>8</v>
      </c>
      <c r="AF90">
        <v>1.86476601269523E-3</v>
      </c>
      <c r="AG90" s="95" t="s">
        <v>162</v>
      </c>
      <c r="AH90">
        <v>2</v>
      </c>
      <c r="AI90">
        <v>79.309312785206103</v>
      </c>
      <c r="AJ90" s="95">
        <v>45931</v>
      </c>
      <c r="AK90">
        <v>9</v>
      </c>
      <c r="AL90">
        <v>13.108288651286699</v>
      </c>
      <c r="AM90" s="95">
        <v>45967</v>
      </c>
      <c r="AN90">
        <v>6</v>
      </c>
      <c r="AO90" s="84" t="s">
        <v>446</v>
      </c>
    </row>
    <row r="91" spans="1:41">
      <c r="A91" s="37" t="s">
        <v>167</v>
      </c>
      <c r="B91">
        <v>1905.4810327186001</v>
      </c>
      <c r="C91">
        <v>238.66559676516101</v>
      </c>
      <c r="D91">
        <v>7568.9115021096504</v>
      </c>
      <c r="E91">
        <v>5854.3763023731299</v>
      </c>
      <c r="F91">
        <v>1714.5351997365101</v>
      </c>
      <c r="G91">
        <v>9.0606004948700497E-3</v>
      </c>
      <c r="H91">
        <v>3.5300344659413398</v>
      </c>
      <c r="I91">
        <v>17.8</v>
      </c>
      <c r="J91">
        <v>23.920511479857598</v>
      </c>
      <c r="K91">
        <v>17.088648949741799</v>
      </c>
      <c r="L91">
        <v>1.1060196685524E-2</v>
      </c>
      <c r="P91" s="37" t="s">
        <v>447</v>
      </c>
      <c r="Q91">
        <v>4.0512926701389702</v>
      </c>
      <c r="R91" s="95" t="s">
        <v>2231</v>
      </c>
      <c r="S91">
        <v>5</v>
      </c>
      <c r="T91">
        <v>2.8280972129445101</v>
      </c>
      <c r="U91" s="95">
        <v>45747</v>
      </c>
      <c r="V91">
        <v>15</v>
      </c>
      <c r="W91">
        <v>32.2739289753642</v>
      </c>
      <c r="X91" s="95">
        <v>45858</v>
      </c>
      <c r="Y91">
        <v>15</v>
      </c>
      <c r="Z91">
        <v>8.1808283767398695</v>
      </c>
      <c r="AA91" t="s">
        <v>160</v>
      </c>
      <c r="AB91">
        <v>5</v>
      </c>
      <c r="AC91">
        <v>1.8204983126852401E-2</v>
      </c>
      <c r="AD91" s="95">
        <v>45932</v>
      </c>
      <c r="AE91">
        <v>9</v>
      </c>
      <c r="AF91">
        <v>1.8629294906586001E-3</v>
      </c>
      <c r="AG91" s="95" t="s">
        <v>162</v>
      </c>
      <c r="AH91">
        <v>2</v>
      </c>
      <c r="AI91">
        <v>83.375211216429804</v>
      </c>
      <c r="AJ91" s="95" t="s">
        <v>2232</v>
      </c>
      <c r="AK91">
        <v>19</v>
      </c>
      <c r="AL91">
        <v>13.1080082620085</v>
      </c>
      <c r="AM91" s="95">
        <v>45967</v>
      </c>
      <c r="AN91">
        <v>6</v>
      </c>
      <c r="AO91" s="84" t="s">
        <v>447</v>
      </c>
    </row>
    <row r="92" spans="1:41">
      <c r="A92" s="37" t="s">
        <v>169</v>
      </c>
      <c r="B92">
        <v>1902.5385741446901</v>
      </c>
      <c r="C92">
        <v>238.349582419077</v>
      </c>
      <c r="D92">
        <v>7554.3209526932997</v>
      </c>
      <c r="E92">
        <v>5854.2900214142901</v>
      </c>
      <c r="F92">
        <v>1700.03093127901</v>
      </c>
      <c r="G92">
        <v>9.0294963142096094E-3</v>
      </c>
      <c r="H92">
        <v>3.5285920609782502</v>
      </c>
      <c r="I92">
        <v>17.8</v>
      </c>
      <c r="J92">
        <v>23.92050839749</v>
      </c>
      <c r="K92">
        <v>17.066563564175201</v>
      </c>
      <c r="L92">
        <v>1.1060196685524E-2</v>
      </c>
      <c r="P92" s="37" t="s">
        <v>448</v>
      </c>
      <c r="Q92">
        <v>4.1094212437425304</v>
      </c>
      <c r="R92" s="95">
        <v>45825</v>
      </c>
      <c r="S92">
        <v>16</v>
      </c>
      <c r="T92">
        <v>2.8373529930139698</v>
      </c>
      <c r="U92" s="95">
        <v>45747</v>
      </c>
      <c r="V92">
        <v>15</v>
      </c>
      <c r="W92">
        <v>32.1151737042834</v>
      </c>
      <c r="X92" s="95">
        <v>45858</v>
      </c>
      <c r="Y92">
        <v>15</v>
      </c>
      <c r="Z92">
        <v>7.4667305479369297</v>
      </c>
      <c r="AA92" t="s">
        <v>160</v>
      </c>
      <c r="AB92">
        <v>5</v>
      </c>
      <c r="AC92">
        <v>1.7686717835491E-2</v>
      </c>
      <c r="AD92" s="95">
        <v>45848</v>
      </c>
      <c r="AE92">
        <v>12</v>
      </c>
      <c r="AF92">
        <v>1.86202873549909E-3</v>
      </c>
      <c r="AG92" s="95" t="s">
        <v>162</v>
      </c>
      <c r="AH92">
        <v>2</v>
      </c>
      <c r="AI92">
        <v>77.784797936962704</v>
      </c>
      <c r="AJ92" s="95" t="s">
        <v>134</v>
      </c>
      <c r="AK92">
        <v>13</v>
      </c>
      <c r="AL92">
        <v>13.107655537656001</v>
      </c>
      <c r="AM92" s="95">
        <v>45967</v>
      </c>
      <c r="AN92">
        <v>6</v>
      </c>
      <c r="AO92" s="84" t="s">
        <v>448</v>
      </c>
    </row>
    <row r="93" spans="1:41">
      <c r="A93" s="37" t="s">
        <v>171</v>
      </c>
      <c r="B93">
        <v>1773.6253787238099</v>
      </c>
      <c r="C93">
        <v>225.63322275406301</v>
      </c>
      <c r="D93">
        <v>7085.3289315214497</v>
      </c>
      <c r="E93">
        <v>5650.5112574322602</v>
      </c>
      <c r="F93">
        <v>1434.8176740891799</v>
      </c>
      <c r="G93">
        <v>8.6443332337170706E-3</v>
      </c>
      <c r="H93">
        <v>3.5439782158665598</v>
      </c>
      <c r="I93">
        <v>17.2</v>
      </c>
      <c r="J93">
        <v>23.831267296575302</v>
      </c>
      <c r="K93">
        <v>16.642626633247001</v>
      </c>
      <c r="L93">
        <v>1.01446217181004E-2</v>
      </c>
      <c r="P93" s="37" t="s">
        <v>449</v>
      </c>
      <c r="Q93">
        <v>3.9927472069248302</v>
      </c>
      <c r="R93" s="95">
        <v>45916</v>
      </c>
      <c r="S93">
        <v>16</v>
      </c>
      <c r="T93">
        <v>2.8373529930139698</v>
      </c>
      <c r="U93" s="95">
        <v>45747</v>
      </c>
      <c r="V93">
        <v>15</v>
      </c>
      <c r="W93">
        <v>32.129675635507503</v>
      </c>
      <c r="X93" s="95">
        <v>45858</v>
      </c>
      <c r="Y93">
        <v>15</v>
      </c>
      <c r="Z93">
        <v>7.4667305479369297</v>
      </c>
      <c r="AA93" t="s">
        <v>160</v>
      </c>
      <c r="AB93">
        <v>5</v>
      </c>
      <c r="AC93">
        <v>1.7986903998114499E-2</v>
      </c>
      <c r="AD93" s="95">
        <v>45848</v>
      </c>
      <c r="AE93">
        <v>12</v>
      </c>
      <c r="AF93">
        <v>1.86202873549909E-3</v>
      </c>
      <c r="AG93" s="95" t="s">
        <v>162</v>
      </c>
      <c r="AH93">
        <v>2</v>
      </c>
      <c r="AI93">
        <v>80.764885083796401</v>
      </c>
      <c r="AJ93" s="95" t="s">
        <v>2232</v>
      </c>
      <c r="AK93">
        <v>19</v>
      </c>
      <c r="AL93">
        <v>13.107655537656001</v>
      </c>
      <c r="AM93" s="95">
        <v>45967</v>
      </c>
      <c r="AN93">
        <v>6</v>
      </c>
      <c r="AO93" s="84" t="s">
        <v>449</v>
      </c>
    </row>
    <row r="94" spans="1:41">
      <c r="A94" s="37" t="s">
        <v>172</v>
      </c>
      <c r="B94">
        <v>2100.8784611441702</v>
      </c>
      <c r="C94">
        <v>255.759679054949</v>
      </c>
      <c r="D94">
        <v>8044.2354319578799</v>
      </c>
      <c r="E94">
        <v>6391.8220244086397</v>
      </c>
      <c r="F94">
        <v>1652.41340754924</v>
      </c>
      <c r="G94">
        <v>8.8405721456739205E-3</v>
      </c>
      <c r="H94">
        <v>3.4134368339121299</v>
      </c>
      <c r="I94">
        <v>19.399999999999999</v>
      </c>
      <c r="J94">
        <v>24.160337729482698</v>
      </c>
      <c r="K94">
        <v>17.000633601255299</v>
      </c>
      <c r="L94">
        <v>1.0948294003555599E-2</v>
      </c>
      <c r="P94" s="37" t="s">
        <v>450</v>
      </c>
      <c r="Q94">
        <v>4.1713903800156</v>
      </c>
      <c r="R94" s="95" t="s">
        <v>2231</v>
      </c>
      <c r="S94">
        <v>5</v>
      </c>
      <c r="T94">
        <v>2.79887498551162</v>
      </c>
      <c r="U94" s="95">
        <v>45821</v>
      </c>
      <c r="V94">
        <v>17</v>
      </c>
      <c r="W94">
        <v>35.010606915397297</v>
      </c>
      <c r="X94" s="95" t="s">
        <v>2231</v>
      </c>
      <c r="Y94">
        <v>5</v>
      </c>
      <c r="Z94">
        <v>7.4667305479369297</v>
      </c>
      <c r="AA94" t="s">
        <v>160</v>
      </c>
      <c r="AB94">
        <v>5</v>
      </c>
      <c r="AC94">
        <v>1.6760027425386199E-2</v>
      </c>
      <c r="AD94" s="95">
        <v>45931</v>
      </c>
      <c r="AE94">
        <v>8</v>
      </c>
      <c r="AF94">
        <v>1.86202873549909E-3</v>
      </c>
      <c r="AG94" s="95" t="s">
        <v>162</v>
      </c>
      <c r="AH94">
        <v>2</v>
      </c>
      <c r="AI94">
        <v>69.364567511764307</v>
      </c>
      <c r="AJ94" s="95">
        <v>45977</v>
      </c>
      <c r="AK94">
        <v>17</v>
      </c>
      <c r="AL94">
        <v>13.107655537656001</v>
      </c>
      <c r="AM94" s="95">
        <v>45967</v>
      </c>
      <c r="AN94">
        <v>6</v>
      </c>
      <c r="AO94" s="84" t="s">
        <v>450</v>
      </c>
    </row>
    <row r="95" spans="1:41">
      <c r="A95" s="37" t="s">
        <v>174</v>
      </c>
      <c r="B95">
        <v>3083.4378841374401</v>
      </c>
      <c r="C95">
        <v>337.05271973836801</v>
      </c>
      <c r="D95">
        <v>10688.2719244609</v>
      </c>
      <c r="E95">
        <v>8267.8808043489007</v>
      </c>
      <c r="F95">
        <v>2420.39112011209</v>
      </c>
      <c r="G95">
        <v>9.6593471660791803E-3</v>
      </c>
      <c r="H95">
        <v>3.12477745512586</v>
      </c>
      <c r="I95">
        <v>25</v>
      </c>
      <c r="J95">
        <v>25</v>
      </c>
      <c r="K95">
        <v>18.1201581116885</v>
      </c>
      <c r="L95">
        <v>1.3073396679694701E-2</v>
      </c>
      <c r="P95" s="38" t="s">
        <v>451</v>
      </c>
      <c r="Q95">
        <v>4.6579423573948704</v>
      </c>
      <c r="R95" s="95" t="s">
        <v>2231</v>
      </c>
      <c r="S95">
        <v>5</v>
      </c>
      <c r="T95">
        <v>2.8373556717685098</v>
      </c>
      <c r="U95" s="95">
        <v>45747</v>
      </c>
      <c r="V95">
        <v>15</v>
      </c>
      <c r="W95">
        <v>33.610918216832602</v>
      </c>
      <c r="X95" s="95">
        <v>45858</v>
      </c>
      <c r="Y95">
        <v>15</v>
      </c>
      <c r="Z95">
        <v>7.4668714965563598</v>
      </c>
      <c r="AA95" t="s">
        <v>160</v>
      </c>
      <c r="AB95">
        <v>5</v>
      </c>
      <c r="AC95">
        <v>1.37977358003138E-2</v>
      </c>
      <c r="AD95" s="95">
        <v>45977</v>
      </c>
      <c r="AE95">
        <v>16</v>
      </c>
      <c r="AF95">
        <v>1.8620287471959999E-3</v>
      </c>
      <c r="AG95" s="95" t="s">
        <v>162</v>
      </c>
      <c r="AH95">
        <v>2</v>
      </c>
      <c r="AI95">
        <v>69.364432768719993</v>
      </c>
      <c r="AJ95" s="95">
        <v>45977</v>
      </c>
      <c r="AK95">
        <v>17</v>
      </c>
      <c r="AL95">
        <v>13.107655520064</v>
      </c>
      <c r="AM95" s="95">
        <v>45967</v>
      </c>
      <c r="AN95">
        <v>6</v>
      </c>
      <c r="AO95" s="499" t="s">
        <v>451</v>
      </c>
    </row>
    <row r="96" spans="1:41">
      <c r="A96" s="37" t="s">
        <v>176</v>
      </c>
      <c r="B96">
        <v>3303.0850334480801</v>
      </c>
      <c r="C96">
        <v>350.52010728146001</v>
      </c>
      <c r="D96">
        <v>10847.467203173799</v>
      </c>
      <c r="E96">
        <v>9002.0565609657297</v>
      </c>
      <c r="F96">
        <v>1845.4106422080699</v>
      </c>
      <c r="G96">
        <v>9.1082999141880207E-3</v>
      </c>
      <c r="H96">
        <v>2.9689763357974099</v>
      </c>
      <c r="I96">
        <v>27.2</v>
      </c>
      <c r="J96">
        <v>25.3299416428531</v>
      </c>
      <c r="K96">
        <v>17.600549325081001</v>
      </c>
      <c r="L96">
        <v>1.10183928172774E-2</v>
      </c>
      <c r="P96" s="37" t="s">
        <v>462</v>
      </c>
      <c r="Q96">
        <v>4.1156149828912802</v>
      </c>
      <c r="R96" s="95">
        <v>45954</v>
      </c>
      <c r="S96">
        <v>16</v>
      </c>
      <c r="T96">
        <v>2.7982046524545501</v>
      </c>
      <c r="U96" s="95" t="s">
        <v>2233</v>
      </c>
      <c r="V96">
        <v>14</v>
      </c>
      <c r="W96">
        <v>28.869297274079599</v>
      </c>
      <c r="X96" s="95" t="s">
        <v>2240</v>
      </c>
      <c r="Y96">
        <v>16</v>
      </c>
      <c r="Z96">
        <v>7.4667305479369297</v>
      </c>
      <c r="AA96" t="s">
        <v>160</v>
      </c>
      <c r="AB96">
        <v>5</v>
      </c>
      <c r="AC96">
        <v>1.6793054456806601E-2</v>
      </c>
      <c r="AD96" s="95" t="s">
        <v>175</v>
      </c>
      <c r="AE96">
        <v>22</v>
      </c>
      <c r="AF96">
        <v>1.86202873549909E-3</v>
      </c>
      <c r="AG96" s="95" t="s">
        <v>162</v>
      </c>
      <c r="AH96">
        <v>2</v>
      </c>
      <c r="AI96">
        <v>84.026666955178399</v>
      </c>
      <c r="AJ96" s="95" t="s">
        <v>175</v>
      </c>
      <c r="AK96">
        <v>23</v>
      </c>
      <c r="AL96">
        <v>13.316283926024701</v>
      </c>
      <c r="AM96" s="95">
        <v>45967</v>
      </c>
      <c r="AN96">
        <v>6</v>
      </c>
      <c r="AO96" s="84" t="s">
        <v>462</v>
      </c>
    </row>
    <row r="97" spans="1:41">
      <c r="A97" s="37" t="s">
        <v>178</v>
      </c>
      <c r="B97">
        <v>4517.7524114418902</v>
      </c>
      <c r="C97">
        <v>463.72611328990598</v>
      </c>
      <c r="D97">
        <v>14827.384966764201</v>
      </c>
      <c r="E97">
        <v>11911.7846489779</v>
      </c>
      <c r="F97">
        <v>2915.6003177863399</v>
      </c>
      <c r="G97">
        <v>9.7690288954817208E-3</v>
      </c>
      <c r="H97">
        <v>2.9765028380931402</v>
      </c>
      <c r="I97">
        <v>28.9</v>
      </c>
      <c r="J97">
        <v>25.5846661569208</v>
      </c>
      <c r="K97">
        <v>18.2510495779423</v>
      </c>
      <c r="L97">
        <v>1.1922423470539E-2</v>
      </c>
      <c r="P97" s="37" t="s">
        <v>463</v>
      </c>
      <c r="Q97">
        <v>3.8974657496392102</v>
      </c>
      <c r="R97" s="95" t="s">
        <v>165</v>
      </c>
      <c r="S97">
        <v>15</v>
      </c>
      <c r="T97">
        <v>2.7988863786742599</v>
      </c>
      <c r="U97" s="95">
        <v>45821</v>
      </c>
      <c r="V97">
        <v>17</v>
      </c>
      <c r="W97">
        <v>25.089843110459899</v>
      </c>
      <c r="X97" s="95" t="s">
        <v>2241</v>
      </c>
      <c r="Y97">
        <v>15</v>
      </c>
      <c r="Z97">
        <v>7.4667305479369297</v>
      </c>
      <c r="AA97" t="s">
        <v>160</v>
      </c>
      <c r="AB97">
        <v>5</v>
      </c>
      <c r="AC97">
        <v>1.6774077466374201E-2</v>
      </c>
      <c r="AD97" s="95" t="s">
        <v>180</v>
      </c>
      <c r="AE97">
        <v>5</v>
      </c>
      <c r="AF97">
        <v>1.86202873549909E-3</v>
      </c>
      <c r="AG97" s="95" t="s">
        <v>162</v>
      </c>
      <c r="AH97">
        <v>2</v>
      </c>
      <c r="AI97">
        <v>83.933980182213702</v>
      </c>
      <c r="AJ97" s="95" t="s">
        <v>180</v>
      </c>
      <c r="AK97">
        <v>6</v>
      </c>
      <c r="AL97">
        <v>13.3162838680568</v>
      </c>
      <c r="AM97" s="95">
        <v>45967</v>
      </c>
      <c r="AN97">
        <v>6</v>
      </c>
      <c r="AO97" s="84" t="s">
        <v>463</v>
      </c>
    </row>
    <row r="98" spans="1:41">
      <c r="A98" s="37" t="s">
        <v>181</v>
      </c>
      <c r="B98">
        <v>4624.6995595579901</v>
      </c>
      <c r="C98">
        <v>472.84469155205801</v>
      </c>
      <c r="D98">
        <v>15279.6873526696</v>
      </c>
      <c r="E98">
        <v>11911.254676959699</v>
      </c>
      <c r="F98">
        <v>3368.4326757099002</v>
      </c>
      <c r="G98">
        <v>1.0151328742062701E-2</v>
      </c>
      <c r="H98">
        <v>2.99746046330884</v>
      </c>
      <c r="I98">
        <v>28.9</v>
      </c>
      <c r="J98">
        <v>25.584631810889899</v>
      </c>
      <c r="K98">
        <v>18.601096509417399</v>
      </c>
      <c r="L98">
        <v>1.26955079999664E-2</v>
      </c>
      <c r="P98" s="37" t="s">
        <v>464</v>
      </c>
      <c r="Q98">
        <v>3.7821930808008499</v>
      </c>
      <c r="R98" s="95">
        <v>45798</v>
      </c>
      <c r="S98">
        <v>15</v>
      </c>
      <c r="T98">
        <v>2.7988791868777501</v>
      </c>
      <c r="U98" s="95">
        <v>45821</v>
      </c>
      <c r="V98">
        <v>17</v>
      </c>
      <c r="W98">
        <v>25.075337003081501</v>
      </c>
      <c r="X98" s="95">
        <v>45903</v>
      </c>
      <c r="Y98">
        <v>15</v>
      </c>
      <c r="Z98">
        <v>7.4667305479369297</v>
      </c>
      <c r="AA98" t="s">
        <v>160</v>
      </c>
      <c r="AB98">
        <v>5</v>
      </c>
      <c r="AC98">
        <v>1.40146149265826E-2</v>
      </c>
      <c r="AD98" s="95" t="s">
        <v>2234</v>
      </c>
      <c r="AE98">
        <v>3</v>
      </c>
      <c r="AF98">
        <v>1.86202873549909E-3</v>
      </c>
      <c r="AG98" s="95" t="s">
        <v>162</v>
      </c>
      <c r="AH98">
        <v>2</v>
      </c>
      <c r="AI98">
        <v>70.560046805124998</v>
      </c>
      <c r="AJ98" s="95" t="s">
        <v>2234</v>
      </c>
      <c r="AK98">
        <v>4</v>
      </c>
      <c r="AL98">
        <v>13.316305323222</v>
      </c>
      <c r="AM98" s="95">
        <v>45967</v>
      </c>
      <c r="AN98">
        <v>6</v>
      </c>
      <c r="AO98" s="84" t="s">
        <v>464</v>
      </c>
    </row>
    <row r="99" spans="1:41">
      <c r="A99" s="37" t="s">
        <v>184</v>
      </c>
      <c r="B99">
        <v>5276.3607687657704</v>
      </c>
      <c r="C99">
        <v>517.07343026985495</v>
      </c>
      <c r="D99">
        <v>16944.6896829369</v>
      </c>
      <c r="E99">
        <v>12638.253704503901</v>
      </c>
      <c r="F99">
        <v>4306.4359784329899</v>
      </c>
      <c r="G99">
        <v>1.08533664899161E-2</v>
      </c>
      <c r="H99">
        <v>2.92480920655965</v>
      </c>
      <c r="I99">
        <v>31.1</v>
      </c>
      <c r="J99">
        <v>25.9145283345979</v>
      </c>
      <c r="K99">
        <v>19.4076719549501</v>
      </c>
      <c r="L99">
        <v>1.47341274751383E-2</v>
      </c>
      <c r="P99" s="37" t="s">
        <v>465</v>
      </c>
      <c r="Q99">
        <v>3.8938080972431401</v>
      </c>
      <c r="R99" s="95" t="s">
        <v>165</v>
      </c>
      <c r="S99">
        <v>15</v>
      </c>
      <c r="T99">
        <v>2.7988863783866398</v>
      </c>
      <c r="U99" s="95">
        <v>45821</v>
      </c>
      <c r="V99">
        <v>17</v>
      </c>
      <c r="W99">
        <v>25.089843110459899</v>
      </c>
      <c r="X99" s="95" t="s">
        <v>2241</v>
      </c>
      <c r="Y99">
        <v>15</v>
      </c>
      <c r="Z99">
        <v>7.4667305479369297</v>
      </c>
      <c r="AA99" t="s">
        <v>160</v>
      </c>
      <c r="AB99">
        <v>5</v>
      </c>
      <c r="AC99">
        <v>1.6774077383959099E-2</v>
      </c>
      <c r="AD99" s="95" t="s">
        <v>180</v>
      </c>
      <c r="AE99">
        <v>5</v>
      </c>
      <c r="AF99">
        <v>1.86202873549909E-3</v>
      </c>
      <c r="AG99" s="95" t="s">
        <v>162</v>
      </c>
      <c r="AH99">
        <v>2</v>
      </c>
      <c r="AI99">
        <v>83.933979780261396</v>
      </c>
      <c r="AJ99" s="95" t="s">
        <v>180</v>
      </c>
      <c r="AK99">
        <v>6</v>
      </c>
      <c r="AL99">
        <v>13.316283887635599</v>
      </c>
      <c r="AM99" s="95">
        <v>45967</v>
      </c>
      <c r="AN99">
        <v>6</v>
      </c>
      <c r="AO99" s="84" t="s">
        <v>465</v>
      </c>
    </row>
    <row r="100" spans="1:41">
      <c r="A100" s="37" t="s">
        <v>185</v>
      </c>
      <c r="B100">
        <v>5044.9512866422501</v>
      </c>
      <c r="C100">
        <v>500.41098721947998</v>
      </c>
      <c r="D100">
        <v>16234.0940227464</v>
      </c>
      <c r="E100">
        <v>12474.2717852654</v>
      </c>
      <c r="F100">
        <v>3759.8222374810698</v>
      </c>
      <c r="G100">
        <v>1.0559060580917899E-2</v>
      </c>
      <c r="H100">
        <v>2.9275082890916599</v>
      </c>
      <c r="I100">
        <v>30.6</v>
      </c>
      <c r="J100">
        <v>25.839376623155101</v>
      </c>
      <c r="K100">
        <v>19.012408263191599</v>
      </c>
      <c r="L100">
        <v>1.3186176175767301E-2</v>
      </c>
      <c r="P100" s="38" t="s">
        <v>466</v>
      </c>
      <c r="Q100">
        <v>3.7593005962152199</v>
      </c>
      <c r="R100" s="95">
        <v>45927</v>
      </c>
      <c r="S100">
        <v>15</v>
      </c>
      <c r="T100">
        <v>2.7988749769824102</v>
      </c>
      <c r="U100" s="95">
        <v>45821</v>
      </c>
      <c r="V100">
        <v>17</v>
      </c>
      <c r="W100">
        <v>25.089731253190401</v>
      </c>
      <c r="X100" s="95" t="s">
        <v>2239</v>
      </c>
      <c r="Y100">
        <v>15</v>
      </c>
      <c r="Z100">
        <v>7.4667305479369297</v>
      </c>
      <c r="AA100" t="s">
        <v>160</v>
      </c>
      <c r="AB100">
        <v>5</v>
      </c>
      <c r="AC100">
        <v>1.3797763197429E-2</v>
      </c>
      <c r="AD100" s="95">
        <v>45977</v>
      </c>
      <c r="AE100">
        <v>16</v>
      </c>
      <c r="AF100">
        <v>1.86202873549909E-3</v>
      </c>
      <c r="AG100" s="95" t="s">
        <v>162</v>
      </c>
      <c r="AH100">
        <v>2</v>
      </c>
      <c r="AI100">
        <v>69.364567511764307</v>
      </c>
      <c r="AJ100" s="95">
        <v>45977</v>
      </c>
      <c r="AK100">
        <v>17</v>
      </c>
      <c r="AL100">
        <v>13.316283887604</v>
      </c>
      <c r="AM100" s="95">
        <v>45967</v>
      </c>
      <c r="AN100">
        <v>6</v>
      </c>
      <c r="AO100" s="499" t="s">
        <v>466</v>
      </c>
    </row>
    <row r="101" spans="1:41">
      <c r="A101" s="37" t="s">
        <v>189</v>
      </c>
      <c r="B101">
        <v>6348.5629753436297</v>
      </c>
      <c r="C101">
        <v>631.50701088175197</v>
      </c>
      <c r="D101">
        <v>20754.780083018501</v>
      </c>
      <c r="E101">
        <v>17332.968330699499</v>
      </c>
      <c r="F101">
        <v>3421.8117523190299</v>
      </c>
      <c r="G101">
        <v>9.5077433391054893E-3</v>
      </c>
      <c r="H101">
        <v>2.9734343816002502</v>
      </c>
      <c r="I101">
        <v>31.1</v>
      </c>
      <c r="J101">
        <v>25.9156171867753</v>
      </c>
      <c r="K101">
        <v>18.104099154679599</v>
      </c>
      <c r="L101">
        <v>1.12723182673676E-2</v>
      </c>
      <c r="P101" s="37" t="s">
        <v>474</v>
      </c>
      <c r="Q101">
        <v>4.4802789705307102</v>
      </c>
      <c r="R101" s="95" t="s">
        <v>2236</v>
      </c>
      <c r="S101">
        <v>19</v>
      </c>
      <c r="T101">
        <v>2.6796425905204302</v>
      </c>
      <c r="U101" s="95">
        <v>45867</v>
      </c>
      <c r="V101">
        <v>12</v>
      </c>
      <c r="W101">
        <v>25.089998848207799</v>
      </c>
      <c r="X101" s="95">
        <v>45808</v>
      </c>
      <c r="Y101">
        <v>14</v>
      </c>
      <c r="Z101">
        <v>5.6073031197476997</v>
      </c>
      <c r="AA101" t="s">
        <v>2235</v>
      </c>
      <c r="AB101">
        <v>8</v>
      </c>
      <c r="AC101">
        <v>1.15459247087873E-2</v>
      </c>
      <c r="AD101" s="95">
        <v>45858</v>
      </c>
      <c r="AE101">
        <v>15</v>
      </c>
      <c r="AF101">
        <v>5.6392084894629898E-3</v>
      </c>
      <c r="AG101" s="95" t="s">
        <v>2235</v>
      </c>
      <c r="AH101">
        <v>9</v>
      </c>
      <c r="AI101">
        <v>100</v>
      </c>
      <c r="AJ101" s="95" t="s">
        <v>2237</v>
      </c>
      <c r="AK101">
        <v>23</v>
      </c>
      <c r="AL101">
        <v>47.187322379321998</v>
      </c>
      <c r="AM101" s="95">
        <v>45726</v>
      </c>
      <c r="AN101">
        <v>11</v>
      </c>
      <c r="AO101" s="84" t="s">
        <v>474</v>
      </c>
    </row>
    <row r="102" spans="1:41">
      <c r="A102" s="37" t="s">
        <v>192</v>
      </c>
      <c r="B102">
        <v>6462.9182014545804</v>
      </c>
      <c r="C102">
        <v>637.07595568320301</v>
      </c>
      <c r="D102">
        <v>20884.879023109901</v>
      </c>
      <c r="E102">
        <v>17532.141230415898</v>
      </c>
      <c r="F102">
        <v>3352.7377926940799</v>
      </c>
      <c r="G102">
        <v>9.4281480424314706E-3</v>
      </c>
      <c r="H102">
        <v>2.94153467747772</v>
      </c>
      <c r="I102">
        <v>31.7</v>
      </c>
      <c r="J102">
        <v>26.0055213976717</v>
      </c>
      <c r="K102">
        <v>18.128939054251099</v>
      </c>
      <c r="L102">
        <v>1.1682196108430401E-2</v>
      </c>
      <c r="P102" s="37" t="s">
        <v>476</v>
      </c>
      <c r="Q102">
        <v>5.0791748811680701</v>
      </c>
      <c r="R102" s="95" t="s">
        <v>2231</v>
      </c>
      <c r="S102">
        <v>5</v>
      </c>
      <c r="T102">
        <v>2.8918181198515001</v>
      </c>
      <c r="U102" s="95">
        <v>45747</v>
      </c>
      <c r="V102">
        <v>15</v>
      </c>
      <c r="W102">
        <v>25.089998218593902</v>
      </c>
      <c r="X102" s="95" t="s">
        <v>165</v>
      </c>
      <c r="Y102">
        <v>8</v>
      </c>
      <c r="Z102">
        <v>5.6073031197476997</v>
      </c>
      <c r="AA102" t="s">
        <v>2235</v>
      </c>
      <c r="AB102">
        <v>8</v>
      </c>
      <c r="AC102">
        <v>1.15448833045135E-2</v>
      </c>
      <c r="AD102" s="95">
        <v>45858</v>
      </c>
      <c r="AE102">
        <v>15</v>
      </c>
      <c r="AF102">
        <v>5.6392084894629898E-3</v>
      </c>
      <c r="AG102" s="95" t="s">
        <v>2235</v>
      </c>
      <c r="AH102">
        <v>9</v>
      </c>
      <c r="AI102">
        <v>100</v>
      </c>
      <c r="AJ102" s="95" t="s">
        <v>2237</v>
      </c>
      <c r="AK102">
        <v>23</v>
      </c>
      <c r="AL102">
        <v>47.185898772538302</v>
      </c>
      <c r="AM102" s="95">
        <v>45726</v>
      </c>
      <c r="AN102">
        <v>11</v>
      </c>
      <c r="AO102" s="84" t="s">
        <v>476</v>
      </c>
    </row>
    <row r="103" spans="1:41">
      <c r="A103" s="37" t="s">
        <v>77</v>
      </c>
      <c r="B103">
        <v>7945.7359491399002</v>
      </c>
      <c r="C103">
        <v>777.68579720144396</v>
      </c>
      <c r="D103">
        <v>26473.6324896648</v>
      </c>
      <c r="E103">
        <v>22387.172814252801</v>
      </c>
      <c r="F103">
        <v>4086.4596754120298</v>
      </c>
      <c r="G103">
        <v>9.2527843279471694E-3</v>
      </c>
      <c r="H103">
        <v>3.0347761760765501</v>
      </c>
      <c r="I103">
        <v>32.200000000000003</v>
      </c>
      <c r="J103">
        <v>26.0840469787675</v>
      </c>
      <c r="K103">
        <v>18.113457241384801</v>
      </c>
      <c r="L103">
        <v>1.2330405874731099E-2</v>
      </c>
      <c r="P103" s="37" t="s">
        <v>478</v>
      </c>
      <c r="Q103">
        <v>4.1626263006744102</v>
      </c>
      <c r="R103" s="95" t="s">
        <v>92</v>
      </c>
      <c r="S103">
        <v>1</v>
      </c>
      <c r="T103">
        <v>2.4259498845923999</v>
      </c>
      <c r="U103" s="95">
        <v>45867</v>
      </c>
      <c r="V103">
        <v>12</v>
      </c>
      <c r="W103">
        <v>17.267328665743101</v>
      </c>
      <c r="X103" s="95">
        <v>45812</v>
      </c>
      <c r="Y103">
        <v>16</v>
      </c>
      <c r="Z103">
        <v>5.4178909464027303</v>
      </c>
      <c r="AA103" t="s">
        <v>2235</v>
      </c>
      <c r="AB103">
        <v>8</v>
      </c>
      <c r="AC103">
        <v>7.5891469589189102E-3</v>
      </c>
      <c r="AD103" s="95">
        <v>45812</v>
      </c>
      <c r="AE103">
        <v>16</v>
      </c>
      <c r="AF103">
        <v>5.5269178790752398E-3</v>
      </c>
      <c r="AG103" s="95">
        <v>45689</v>
      </c>
      <c r="AH103">
        <v>16</v>
      </c>
      <c r="AI103">
        <v>100</v>
      </c>
      <c r="AJ103" s="95" t="s">
        <v>160</v>
      </c>
      <c r="AK103">
        <v>6</v>
      </c>
      <c r="AL103">
        <v>50.2425242235445</v>
      </c>
      <c r="AM103" s="95" t="s">
        <v>92</v>
      </c>
      <c r="AN103">
        <v>1</v>
      </c>
      <c r="AO103" s="84" t="s">
        <v>478</v>
      </c>
    </row>
    <row r="104" spans="1:41">
      <c r="A104" s="37" t="s">
        <v>196</v>
      </c>
      <c r="B104">
        <v>8159.1722450033503</v>
      </c>
      <c r="C104">
        <v>794.57736380174697</v>
      </c>
      <c r="D104">
        <v>27461.143520688802</v>
      </c>
      <c r="E104">
        <v>22385.524054863199</v>
      </c>
      <c r="F104">
        <v>5075.61946582561</v>
      </c>
      <c r="G104">
        <v>9.5990884839350608E-3</v>
      </c>
      <c r="H104">
        <v>3.06699927075061</v>
      </c>
      <c r="I104">
        <v>32.200000000000003</v>
      </c>
      <c r="J104">
        <v>26.082708922669401</v>
      </c>
      <c r="K104">
        <v>18.570480802153501</v>
      </c>
      <c r="L104">
        <v>1.4190283546148199E-2</v>
      </c>
      <c r="P104" s="37" t="s">
        <v>479</v>
      </c>
      <c r="Q104">
        <v>4.2059392336743198</v>
      </c>
      <c r="R104" s="95" t="s">
        <v>2236</v>
      </c>
      <c r="S104">
        <v>19</v>
      </c>
      <c r="T104">
        <v>2.5472457989242598</v>
      </c>
      <c r="U104" s="95">
        <v>45867</v>
      </c>
      <c r="V104">
        <v>12</v>
      </c>
      <c r="W104">
        <v>20.089967900674001</v>
      </c>
      <c r="X104" s="95">
        <v>45811</v>
      </c>
      <c r="Y104">
        <v>15</v>
      </c>
      <c r="Z104">
        <v>5.6073031197476997</v>
      </c>
      <c r="AA104" t="s">
        <v>2235</v>
      </c>
      <c r="AB104">
        <v>8</v>
      </c>
      <c r="AC104">
        <v>8.7730433476652207E-3</v>
      </c>
      <c r="AD104" s="95">
        <v>45858</v>
      </c>
      <c r="AE104">
        <v>15</v>
      </c>
      <c r="AF104">
        <v>5.6392084894629898E-3</v>
      </c>
      <c r="AG104" s="95" t="s">
        <v>2235</v>
      </c>
      <c r="AH104">
        <v>9</v>
      </c>
      <c r="AI104">
        <v>100</v>
      </c>
      <c r="AJ104" s="95" t="s">
        <v>2237</v>
      </c>
      <c r="AK104">
        <v>23</v>
      </c>
      <c r="AL104">
        <v>50.2425242235445</v>
      </c>
      <c r="AM104" s="95" t="s">
        <v>92</v>
      </c>
      <c r="AN104">
        <v>1</v>
      </c>
      <c r="AO104" s="84" t="s">
        <v>479</v>
      </c>
    </row>
    <row r="105" spans="1:41">
      <c r="A105" s="37" t="s">
        <v>199</v>
      </c>
      <c r="B105">
        <v>5359.4736518051504</v>
      </c>
      <c r="C105">
        <v>520.956712407807</v>
      </c>
      <c r="D105">
        <v>16985.898678874</v>
      </c>
      <c r="E105">
        <v>12836.5862824326</v>
      </c>
      <c r="F105">
        <v>4149.3123964414099</v>
      </c>
      <c r="G105">
        <v>1.07383253949125E-2</v>
      </c>
      <c r="H105">
        <v>2.8885468625300801</v>
      </c>
      <c r="I105">
        <v>31.7</v>
      </c>
      <c r="J105">
        <v>26.004532150543199</v>
      </c>
      <c r="K105">
        <v>19.355908863323201</v>
      </c>
      <c r="L105">
        <v>1.46864514332161E-2</v>
      </c>
      <c r="P105" s="37" t="s">
        <v>480</v>
      </c>
      <c r="Q105">
        <v>4.8988074377255604</v>
      </c>
      <c r="R105" s="95" t="s">
        <v>2236</v>
      </c>
      <c r="S105">
        <v>19</v>
      </c>
      <c r="T105">
        <v>2.8886167964292802</v>
      </c>
      <c r="U105" s="95">
        <v>45867</v>
      </c>
      <c r="V105">
        <v>12</v>
      </c>
      <c r="W105">
        <v>35.089976726161403</v>
      </c>
      <c r="X105" s="95">
        <v>45806</v>
      </c>
      <c r="Y105">
        <v>15</v>
      </c>
      <c r="Z105">
        <v>5.6073031197476997</v>
      </c>
      <c r="AA105" t="s">
        <v>2235</v>
      </c>
      <c r="AB105">
        <v>8</v>
      </c>
      <c r="AC105">
        <v>1.62914553449604E-2</v>
      </c>
      <c r="AD105" s="95">
        <v>45858</v>
      </c>
      <c r="AE105">
        <v>15</v>
      </c>
      <c r="AF105">
        <v>5.6392084894629898E-3</v>
      </c>
      <c r="AG105" s="95" t="s">
        <v>2235</v>
      </c>
      <c r="AH105">
        <v>9</v>
      </c>
      <c r="AI105">
        <v>100</v>
      </c>
      <c r="AJ105" s="95">
        <v>45973</v>
      </c>
      <c r="AK105">
        <v>8</v>
      </c>
      <c r="AL105">
        <v>30.712208733467001</v>
      </c>
      <c r="AM105" s="95">
        <v>45726</v>
      </c>
      <c r="AN105">
        <v>11</v>
      </c>
      <c r="AO105" s="84" t="s">
        <v>480</v>
      </c>
    </row>
    <row r="106" spans="1:41">
      <c r="A106" s="37" t="s">
        <v>202</v>
      </c>
      <c r="B106">
        <v>5409.3861806267396</v>
      </c>
      <c r="C106">
        <v>527.946217692755</v>
      </c>
      <c r="D106">
        <v>17496.198489582301</v>
      </c>
      <c r="E106">
        <v>12635.095302383501</v>
      </c>
      <c r="F106">
        <v>4861.1031871988298</v>
      </c>
      <c r="G106">
        <v>1.12113533687459E-2</v>
      </c>
      <c r="H106">
        <v>2.9468113482301299</v>
      </c>
      <c r="I106">
        <v>31.1</v>
      </c>
      <c r="J106">
        <v>25.914427930591099</v>
      </c>
      <c r="K106">
        <v>19.740692204346502</v>
      </c>
      <c r="L106">
        <v>1.5637056135235299E-2</v>
      </c>
      <c r="P106" s="37" t="s">
        <v>481</v>
      </c>
      <c r="Q106">
        <v>4.0814985910053201</v>
      </c>
      <c r="R106" s="95" t="s">
        <v>2236</v>
      </c>
      <c r="S106">
        <v>19</v>
      </c>
      <c r="T106">
        <v>2.5725758926103199</v>
      </c>
      <c r="U106" s="95">
        <v>45867</v>
      </c>
      <c r="V106">
        <v>12</v>
      </c>
      <c r="W106">
        <v>25</v>
      </c>
      <c r="X106" s="95" t="s">
        <v>2231</v>
      </c>
      <c r="Y106">
        <v>4</v>
      </c>
      <c r="Z106">
        <v>5.6073031197476997</v>
      </c>
      <c r="AA106" t="s">
        <v>2235</v>
      </c>
      <c r="AB106">
        <v>8</v>
      </c>
      <c r="AC106">
        <v>7.3000000000000001E-3</v>
      </c>
      <c r="AD106" s="95" t="s">
        <v>92</v>
      </c>
      <c r="AE106">
        <v>1</v>
      </c>
      <c r="AF106">
        <v>5.1756954684163596E-3</v>
      </c>
      <c r="AG106" s="95" t="s">
        <v>2231</v>
      </c>
      <c r="AH106">
        <v>5</v>
      </c>
      <c r="AI106">
        <v>100</v>
      </c>
      <c r="AJ106" s="95" t="s">
        <v>2237</v>
      </c>
      <c r="AK106">
        <v>23</v>
      </c>
      <c r="AL106">
        <v>26.377146639801001</v>
      </c>
      <c r="AM106" s="95" t="s">
        <v>2231</v>
      </c>
      <c r="AN106">
        <v>6</v>
      </c>
      <c r="AO106" s="84" t="s">
        <v>481</v>
      </c>
    </row>
    <row r="107" spans="1:41">
      <c r="A107" s="37" t="s">
        <v>204</v>
      </c>
      <c r="B107">
        <v>4769.5639583775501</v>
      </c>
      <c r="C107">
        <v>488.00426986260101</v>
      </c>
      <c r="D107">
        <v>16188.0244588973</v>
      </c>
      <c r="E107">
        <v>11708.2000202126</v>
      </c>
      <c r="F107">
        <v>4479.82443868466</v>
      </c>
      <c r="G107">
        <v>1.0965729157274499E-2</v>
      </c>
      <c r="H107">
        <v>3.0789946523082601</v>
      </c>
      <c r="I107">
        <v>28.3</v>
      </c>
      <c r="J107">
        <v>25.4947007549126</v>
      </c>
      <c r="K107">
        <v>19.319324163021101</v>
      </c>
      <c r="L107">
        <v>1.4494377907057701E-2</v>
      </c>
      <c r="P107" s="37" t="s">
        <v>482</v>
      </c>
      <c r="Q107">
        <v>4.1626263006744102</v>
      </c>
      <c r="R107" s="95" t="s">
        <v>92</v>
      </c>
      <c r="S107">
        <v>1</v>
      </c>
      <c r="T107">
        <v>2.2561551589284998</v>
      </c>
      <c r="U107" s="95">
        <v>45867</v>
      </c>
      <c r="V107">
        <v>12</v>
      </c>
      <c r="W107">
        <v>15.043431365415801</v>
      </c>
      <c r="X107" s="95">
        <v>45689</v>
      </c>
      <c r="Y107">
        <v>7</v>
      </c>
      <c r="Z107">
        <v>5.4178909464027303</v>
      </c>
      <c r="AA107" t="s">
        <v>2235</v>
      </c>
      <c r="AB107">
        <v>8</v>
      </c>
      <c r="AC107">
        <v>6.5470177428389002E-3</v>
      </c>
      <c r="AD107" s="95" t="s">
        <v>92</v>
      </c>
      <c r="AE107">
        <v>1</v>
      </c>
      <c r="AF107">
        <v>2.5415826499665698E-3</v>
      </c>
      <c r="AG107" s="95" t="s">
        <v>2231</v>
      </c>
      <c r="AH107">
        <v>5</v>
      </c>
      <c r="AI107">
        <v>100</v>
      </c>
      <c r="AJ107" s="95" t="s">
        <v>160</v>
      </c>
      <c r="AK107">
        <v>6</v>
      </c>
      <c r="AL107">
        <v>24.133367490979001</v>
      </c>
      <c r="AM107" s="95" t="s">
        <v>2234</v>
      </c>
      <c r="AN107">
        <v>2</v>
      </c>
      <c r="AO107" s="84" t="s">
        <v>482</v>
      </c>
    </row>
    <row r="108" spans="1:41">
      <c r="A108" s="37" t="s">
        <v>205</v>
      </c>
      <c r="B108">
        <v>4803.3095783845201</v>
      </c>
      <c r="C108">
        <v>496.39389677067697</v>
      </c>
      <c r="D108">
        <v>16888.690307682798</v>
      </c>
      <c r="E108">
        <v>11342.1203069291</v>
      </c>
      <c r="F108">
        <v>5546.5700007536998</v>
      </c>
      <c r="G108">
        <v>1.15118454674794E-2</v>
      </c>
      <c r="H108">
        <v>3.1867236321534498</v>
      </c>
      <c r="I108">
        <v>27.2</v>
      </c>
      <c r="J108">
        <v>25.329723704907899</v>
      </c>
      <c r="K108">
        <v>19.881396008595502</v>
      </c>
      <c r="L108">
        <v>1.68087900754566E-2</v>
      </c>
      <c r="P108" s="38" t="s">
        <v>483</v>
      </c>
      <c r="Q108">
        <v>4.4216056735172504</v>
      </c>
      <c r="R108" s="95" t="s">
        <v>2236</v>
      </c>
      <c r="S108">
        <v>19</v>
      </c>
      <c r="T108">
        <v>2.7581624240194902</v>
      </c>
      <c r="U108" s="95">
        <v>45867</v>
      </c>
      <c r="V108">
        <v>12</v>
      </c>
      <c r="W108">
        <v>35</v>
      </c>
      <c r="X108" s="95" t="s">
        <v>2231</v>
      </c>
      <c r="Y108">
        <v>15</v>
      </c>
      <c r="Z108">
        <v>5.6073031197476997</v>
      </c>
      <c r="AA108" t="s">
        <v>2235</v>
      </c>
      <c r="AB108">
        <v>8</v>
      </c>
      <c r="AC108">
        <v>7.3000000000000001E-3</v>
      </c>
      <c r="AD108" s="95" t="s">
        <v>92</v>
      </c>
      <c r="AE108">
        <v>1</v>
      </c>
      <c r="AF108">
        <v>5.5916550362789599E-3</v>
      </c>
      <c r="AG108" s="95" t="s">
        <v>2231</v>
      </c>
      <c r="AH108">
        <v>6</v>
      </c>
      <c r="AI108">
        <v>100</v>
      </c>
      <c r="AJ108" s="95" t="s">
        <v>2237</v>
      </c>
      <c r="AK108">
        <v>23</v>
      </c>
      <c r="AL108">
        <v>16.037004554127002</v>
      </c>
      <c r="AM108" s="95" t="s">
        <v>2231</v>
      </c>
      <c r="AN108">
        <v>7</v>
      </c>
      <c r="AO108" s="499" t="s">
        <v>483</v>
      </c>
    </row>
    <row r="109" spans="1:41">
      <c r="A109" s="37" t="s">
        <v>206</v>
      </c>
      <c r="B109">
        <v>3903.9937653554798</v>
      </c>
      <c r="C109">
        <v>403.53175196710401</v>
      </c>
      <c r="D109">
        <v>13375.546344972199</v>
      </c>
      <c r="E109">
        <v>8997.3958387227594</v>
      </c>
      <c r="F109">
        <v>4378.1505062494798</v>
      </c>
      <c r="G109">
        <v>1.14882811476657E-2</v>
      </c>
      <c r="H109">
        <v>3.1051577735715998</v>
      </c>
      <c r="I109">
        <v>27.2</v>
      </c>
      <c r="J109">
        <v>25.3299831211155</v>
      </c>
      <c r="K109">
        <v>19.866511186179199</v>
      </c>
      <c r="L109">
        <v>1.68087900754566E-2</v>
      </c>
      <c r="P109" s="35" t="s">
        <v>2227</v>
      </c>
    </row>
    <row r="110" spans="1:41">
      <c r="A110" s="37" t="s">
        <v>207</v>
      </c>
      <c r="B110">
        <v>3807.7609464174102</v>
      </c>
      <c r="C110">
        <v>396.89654614702499</v>
      </c>
      <c r="D110">
        <v>13169.502767508</v>
      </c>
      <c r="E110">
        <v>8831.6255873059908</v>
      </c>
      <c r="F110">
        <v>4337.8771802020501</v>
      </c>
      <c r="G110">
        <v>1.14703922255325E-2</v>
      </c>
      <c r="H110">
        <v>3.1321226023277999</v>
      </c>
      <c r="I110">
        <v>26.7</v>
      </c>
      <c r="J110">
        <v>25.2549850421454</v>
      </c>
      <c r="K110">
        <v>19.823888552891301</v>
      </c>
      <c r="L110">
        <v>1.6745282641354501E-2</v>
      </c>
    </row>
    <row r="111" spans="1:41">
      <c r="A111" s="37" t="s">
        <v>208</v>
      </c>
      <c r="B111">
        <v>3707.6609628261299</v>
      </c>
      <c r="C111">
        <v>390.18212833317602</v>
      </c>
      <c r="D111">
        <v>12982.0034298091</v>
      </c>
      <c r="E111">
        <v>8632.4745197730699</v>
      </c>
      <c r="F111">
        <v>4349.5289100360596</v>
      </c>
      <c r="G111">
        <v>1.1492810332134401E-2</v>
      </c>
      <c r="H111">
        <v>3.1680089112773699</v>
      </c>
      <c r="I111">
        <v>26.1</v>
      </c>
      <c r="J111">
        <v>25.164988802649699</v>
      </c>
      <c r="K111">
        <v>19.816753346888799</v>
      </c>
      <c r="L111">
        <v>1.6802543947690901E-2</v>
      </c>
    </row>
    <row r="112" spans="1:41">
      <c r="A112" s="38" t="s">
        <v>209</v>
      </c>
      <c r="B112">
        <v>3751.9014334846802</v>
      </c>
      <c r="C112">
        <v>394.15645186016297</v>
      </c>
      <c r="D112">
        <v>13174.4694465185</v>
      </c>
      <c r="E112">
        <v>8632.3860885632894</v>
      </c>
      <c r="F112">
        <v>4542.08335795529</v>
      </c>
      <c r="G112">
        <v>1.16265608474056E-2</v>
      </c>
      <c r="H112">
        <v>3.17758936581339</v>
      </c>
      <c r="I112">
        <v>26.1</v>
      </c>
      <c r="J112">
        <v>25.1649899236231</v>
      </c>
      <c r="K112">
        <v>19.950480608452299</v>
      </c>
      <c r="L112">
        <v>1.7239715954557401E-2</v>
      </c>
    </row>
    <row r="113" spans="1:39">
      <c r="R113" s="95"/>
      <c r="U113" s="95"/>
      <c r="X113" s="95"/>
      <c r="AD113" s="95"/>
      <c r="AG113" s="95"/>
      <c r="AJ113" s="95"/>
      <c r="AM113" s="95"/>
    </row>
    <row r="114" spans="1:39">
      <c r="R114" s="95"/>
      <c r="U114" s="95"/>
      <c r="X114" s="95"/>
      <c r="AD114" s="95"/>
      <c r="AG114" s="95"/>
      <c r="AJ114" s="95"/>
      <c r="AM114" s="95"/>
    </row>
    <row r="115" spans="1:39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R115" s="95"/>
      <c r="AM115" s="95"/>
    </row>
    <row r="116" spans="1:39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39">
      <c r="A117" s="37"/>
      <c r="B117" s="925" t="s">
        <v>141</v>
      </c>
      <c r="C117" s="926"/>
      <c r="D117" s="926"/>
      <c r="E117" s="927"/>
      <c r="F117" s="37" t="s">
        <v>142</v>
      </c>
      <c r="I117" s="44" t="s">
        <v>292</v>
      </c>
      <c r="J117" s="83"/>
      <c r="K117" s="34"/>
      <c r="L117" s="36"/>
      <c r="U117" s="95"/>
      <c r="X117" s="95"/>
      <c r="AD117" s="95"/>
      <c r="AJ117" s="95"/>
      <c r="AM117" s="95"/>
    </row>
    <row r="118" spans="1:39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39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39">
      <c r="A120" s="92" t="s">
        <v>212</v>
      </c>
      <c r="B120">
        <v>4008.9500118978699</v>
      </c>
      <c r="C120">
        <v>3103.29592975688</v>
      </c>
      <c r="D120">
        <v>387.780062795177</v>
      </c>
      <c r="E120">
        <v>517.87401934581703</v>
      </c>
      <c r="F120">
        <v>13617.1167857704</v>
      </c>
      <c r="G120">
        <v>9807.1618994926102</v>
      </c>
      <c r="H120">
        <v>3809.9548862778302</v>
      </c>
      <c r="I120">
        <v>1.08625771549433E-2</v>
      </c>
      <c r="J120">
        <v>3.9005500925277699</v>
      </c>
      <c r="K120">
        <v>16.883333333333301</v>
      </c>
      <c r="L120">
        <v>25.013457975589301</v>
      </c>
    </row>
    <row r="121" spans="1:39">
      <c r="A121" s="93" t="s">
        <v>213</v>
      </c>
      <c r="B121">
        <v>5229.2844173795702</v>
      </c>
      <c r="C121">
        <v>4238.2331775046296</v>
      </c>
      <c r="D121">
        <v>424.345144145348</v>
      </c>
      <c r="E121">
        <v>566.70609572959404</v>
      </c>
      <c r="F121">
        <v>13690.8156002711</v>
      </c>
      <c r="G121">
        <v>9876.8785223344694</v>
      </c>
      <c r="H121">
        <v>3813.93707793672</v>
      </c>
      <c r="I121">
        <v>1.1296988706123201E-2</v>
      </c>
      <c r="J121">
        <v>2.9363186322683199</v>
      </c>
      <c r="K121">
        <v>29.516666666666602</v>
      </c>
      <c r="L121">
        <v>25.014599980026301</v>
      </c>
    </row>
    <row r="124" spans="1:39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39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39">
      <c r="A126" s="37"/>
      <c r="B126" s="925" t="s">
        <v>141</v>
      </c>
      <c r="C126" s="926"/>
      <c r="D126" s="926"/>
      <c r="E126" s="927"/>
      <c r="F126" s="37" t="s">
        <v>142</v>
      </c>
      <c r="I126" s="44" t="s">
        <v>292</v>
      </c>
      <c r="J126" s="83"/>
      <c r="K126" s="34"/>
      <c r="L126" s="36"/>
    </row>
    <row r="127" spans="1:39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39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>
        <v>3111.5830400186501</v>
      </c>
      <c r="C129">
        <v>2388.36417178188</v>
      </c>
      <c r="D129">
        <v>309.66553750469501</v>
      </c>
      <c r="E129">
        <v>413.55333073207601</v>
      </c>
      <c r="F129">
        <v>9706.2151868076799</v>
      </c>
      <c r="G129">
        <v>9706.2151868076799</v>
      </c>
      <c r="H129">
        <v>0</v>
      </c>
      <c r="I129">
        <v>5.1756954684163596E-3</v>
      </c>
      <c r="J129">
        <v>3.5975197579919298</v>
      </c>
      <c r="K129">
        <v>16.883333333333301</v>
      </c>
      <c r="L129">
        <v>25</v>
      </c>
    </row>
    <row r="130" spans="1:12">
      <c r="A130" s="93" t="s">
        <v>213</v>
      </c>
      <c r="B130">
        <v>3945.2016689668599</v>
      </c>
      <c r="C130">
        <v>3170.29041935949</v>
      </c>
      <c r="D130">
        <v>331.79901571586299</v>
      </c>
      <c r="E130">
        <v>443.11223389150803</v>
      </c>
      <c r="F130">
        <v>9755.1391616230794</v>
      </c>
      <c r="G130">
        <v>9755.1391616230794</v>
      </c>
      <c r="H130">
        <v>0</v>
      </c>
      <c r="I130">
        <v>5.1756954684163596E-3</v>
      </c>
      <c r="J130">
        <v>2.7855197140084398</v>
      </c>
      <c r="K130">
        <v>29.516666666666602</v>
      </c>
      <c r="L130">
        <v>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>
      <selection activeCell="A11" sqref="A11"/>
    </sheetView>
  </sheetViews>
  <sheetFormatPr baseColWidth="10" defaultColWidth="8.85546875" defaultRowHeight="16"/>
  <cols>
    <col min="1" max="1" width="74.85546875" style="559" customWidth="1"/>
    <col min="2" max="2" width="52.85546875" style="558" customWidth="1"/>
    <col min="3" max="16384" width="8.85546875" style="558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76" t="s">
        <v>2213</v>
      </c>
      <c r="B5" s="659" t="s">
        <v>663</v>
      </c>
    </row>
    <row r="6" spans="1:2">
      <c r="A6" s="777" t="str">
        <f>IF(B21="Comparison","","Informative Annex B16, Section B16.5.2")</f>
        <v>Informative Annex B16, Section B16.5.2</v>
      </c>
      <c r="B6" s="773" t="s">
        <v>664</v>
      </c>
    </row>
    <row r="7" spans="1:2">
      <c r="A7" s="777"/>
      <c r="B7" s="773" t="s">
        <v>2154</v>
      </c>
    </row>
    <row r="8" spans="1:2">
      <c r="A8" s="766" t="str">
        <f>IF(B21="Comparison","Test Results Comparison","Example Results")</f>
        <v>Example Results</v>
      </c>
      <c r="B8" s="773" t="s">
        <v>665</v>
      </c>
    </row>
    <row r="9" spans="1:2">
      <c r="A9" s="766" t="s">
        <v>550</v>
      </c>
      <c r="B9" s="773" t="s">
        <v>666</v>
      </c>
    </row>
    <row r="10" spans="1:2">
      <c r="A10" s="766" t="s">
        <v>2214</v>
      </c>
      <c r="B10" t="s">
        <v>2157</v>
      </c>
    </row>
    <row r="11" spans="1:2">
      <c r="A11" s="67"/>
      <c r="B11" t="s">
        <v>2158</v>
      </c>
    </row>
    <row r="12" spans="1:2">
      <c r="A12" s="67"/>
      <c r="B12" t="s">
        <v>2159</v>
      </c>
    </row>
    <row r="13" spans="1:2">
      <c r="A13" s="67" t="str">
        <f>IF(B21="Comparison","Results for "&amp;YourData!$F$2,"")</f>
        <v/>
      </c>
      <c r="B13" s="773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4" t="s">
        <v>668</v>
      </c>
    </row>
    <row r="16" spans="1:2">
      <c r="A16" s="67" t="str">
        <f>IF(B21="Comparison","Informative Annex B16, Section B16.5.2 Example Results","")</f>
        <v/>
      </c>
      <c r="B16" s="774" t="s">
        <v>669</v>
      </c>
    </row>
    <row r="17" spans="1:2">
      <c r="A17" s="67"/>
      <c r="B17" s="774" t="s">
        <v>2155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2153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4"/>
    </row>
    <row r="28" spans="1:2">
      <c r="A28"/>
      <c r="B28"/>
    </row>
    <row r="29" spans="1:2">
      <c r="A29"/>
      <c r="B29" s="774" t="s">
        <v>671</v>
      </c>
    </row>
    <row r="30" spans="1:2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140-2023, Informative Annex B16, Section B16.5.2</v>
      </c>
    </row>
    <row r="31" spans="1:2">
      <c r="A31"/>
      <c r="B31" s="774" t="s">
        <v>742</v>
      </c>
    </row>
    <row r="32" spans="1:2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9 - HVAC Equipment Performance Tests CE300 through CE545</v>
      </c>
    </row>
    <row r="33" spans="1:2">
      <c r="A33" s="67"/>
      <c r="B33" s="774" t="s">
        <v>741</v>
      </c>
    </row>
    <row r="34" spans="1:2">
      <c r="A34" s="67"/>
      <c r="B34" s="775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4" t="s">
        <v>551</v>
      </c>
    </row>
    <row r="37" spans="1:2" ht="40">
      <c r="B37" s="560" t="str">
        <f>$B$30&amp;"
"&amp;$B$32</f>
        <v>ASHRAE Standard 140-2023, Informative Annex B16, Section B16.5.2
Example Results for Section 9 -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workbookViewId="0">
      <selection activeCell="A5" sqref="A5"/>
    </sheetView>
  </sheetViews>
  <sheetFormatPr baseColWidth="10" defaultColWidth="8.85546875" defaultRowHeight="16"/>
  <cols>
    <col min="1" max="1" width="18.85546875" style="558" customWidth="1"/>
    <col min="2" max="2" width="24.85546875" style="558" customWidth="1"/>
    <col min="3" max="3" width="18.85546875" style="558" customWidth="1"/>
    <col min="4" max="4" width="14.42578125" style="558" customWidth="1"/>
    <col min="5" max="16384" width="8.85546875" style="558"/>
  </cols>
  <sheetData>
    <row r="1" spans="1:4">
      <c r="A1" s="561" t="str">
        <f>'Title Page'!$A$5</f>
        <v>ASHRAE Standard 140-2023</v>
      </c>
      <c r="B1" s="561"/>
      <c r="C1" s="562"/>
      <c r="D1" s="562"/>
    </row>
    <row r="2" spans="1:4">
      <c r="A2" s="561" t="s">
        <v>743</v>
      </c>
      <c r="B2" s="561"/>
      <c r="C2" s="562"/>
      <c r="D2" s="562"/>
    </row>
    <row r="3" spans="1:4">
      <c r="A3" s="561" t="s">
        <v>553</v>
      </c>
      <c r="B3" s="561"/>
      <c r="C3" s="562"/>
      <c r="D3" s="562"/>
    </row>
    <row r="4" spans="1:4">
      <c r="A4" s="561" t="s">
        <v>2214</v>
      </c>
      <c r="B4" s="561"/>
      <c r="C4" s="562"/>
      <c r="D4" s="562"/>
    </row>
    <row r="6" spans="1:4">
      <c r="A6" s="563" t="s">
        <v>554</v>
      </c>
      <c r="B6" s="563"/>
      <c r="C6" s="563"/>
    </row>
    <row r="7" spans="1:4">
      <c r="A7" s="563" t="s">
        <v>564</v>
      </c>
      <c r="B7" s="563"/>
      <c r="C7" s="563"/>
    </row>
    <row r="8" spans="1:4">
      <c r="A8" s="563" t="s">
        <v>555</v>
      </c>
      <c r="B8" s="563"/>
      <c r="C8" s="563"/>
    </row>
    <row r="9" spans="1:4">
      <c r="A9" s="563"/>
      <c r="B9" s="563"/>
      <c r="C9" s="563"/>
    </row>
    <row r="10" spans="1:4">
      <c r="A10" s="829" t="s">
        <v>802</v>
      </c>
      <c r="B10" s="563"/>
      <c r="C10" s="563"/>
    </row>
    <row r="11" spans="1:4">
      <c r="A11" s="829" t="s">
        <v>2177</v>
      </c>
      <c r="B11" s="563"/>
      <c r="C11" s="563"/>
    </row>
    <row r="12" spans="1:4">
      <c r="A12" s="829"/>
    </row>
    <row r="13" spans="1:4">
      <c r="A13" s="829" t="s">
        <v>803</v>
      </c>
    </row>
    <row r="14" spans="1:4">
      <c r="A14" s="829" t="s">
        <v>2178</v>
      </c>
    </row>
    <row r="15" spans="1:4">
      <c r="A15" s="563"/>
    </row>
    <row r="16" spans="1:4">
      <c r="A16" s="563" t="s">
        <v>556</v>
      </c>
    </row>
    <row r="17" spans="1:4">
      <c r="A17" s="563" t="s">
        <v>557</v>
      </c>
    </row>
    <row r="18" spans="1:4">
      <c r="A18" s="563"/>
    </row>
    <row r="19" spans="1:4">
      <c r="A19" s="815" t="s">
        <v>744</v>
      </c>
    </row>
    <row r="20" spans="1:4">
      <c r="A20" s="563"/>
    </row>
    <row r="21" spans="1:4">
      <c r="A21" s="561" t="s">
        <v>593</v>
      </c>
      <c r="B21" s="561"/>
      <c r="C21" s="562"/>
      <c r="D21" s="562"/>
    </row>
    <row r="22" spans="1:4">
      <c r="A22" s="561" t="s">
        <v>552</v>
      </c>
      <c r="B22" s="561"/>
      <c r="C22" s="562"/>
      <c r="D22" s="562"/>
    </row>
    <row r="23" spans="1:4" ht="17" thickBot="1"/>
    <row r="24" spans="1:4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ht="29" thickTop="1">
      <c r="A25" s="568" t="s">
        <v>565</v>
      </c>
      <c r="B25" s="917" t="s">
        <v>2205</v>
      </c>
      <c r="C25" s="771" t="s">
        <v>2205</v>
      </c>
      <c r="D25" s="569" t="s">
        <v>436</v>
      </c>
    </row>
    <row r="26" spans="1:4" ht="30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>
      <c r="A27" s="570" t="s">
        <v>570</v>
      </c>
      <c r="B27" s="571" t="s">
        <v>571</v>
      </c>
      <c r="C27" s="918" t="s">
        <v>2206</v>
      </c>
      <c r="D27" s="569" t="s">
        <v>435</v>
      </c>
    </row>
    <row r="28" spans="1:4" ht="39" customHeight="1">
      <c r="A28" s="570" t="s">
        <v>572</v>
      </c>
      <c r="B28" s="920" t="s">
        <v>2209</v>
      </c>
      <c r="C28" s="572" t="s">
        <v>573</v>
      </c>
      <c r="D28" s="569" t="s">
        <v>548</v>
      </c>
    </row>
    <row r="29" spans="1:4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ht="43" thickBot="1">
      <c r="A30" s="574" t="s">
        <v>563</v>
      </c>
      <c r="B30" s="919" t="s">
        <v>2207</v>
      </c>
      <c r="C30" s="772" t="s">
        <v>562</v>
      </c>
      <c r="D30" s="916" t="s">
        <v>434</v>
      </c>
    </row>
    <row r="31" spans="1:4" ht="17" thickTop="1">
      <c r="A31" s="563"/>
      <c r="B31" s="563"/>
      <c r="C31" s="563"/>
    </row>
    <row r="32" spans="1:4">
      <c r="A32" s="575" t="s">
        <v>577</v>
      </c>
      <c r="B32" s="563"/>
      <c r="C32" s="563"/>
    </row>
    <row r="33" spans="1:3">
      <c r="A33" s="575" t="s">
        <v>578</v>
      </c>
      <c r="B33" s="563"/>
      <c r="C33" s="563"/>
    </row>
    <row r="34" spans="1:3">
      <c r="A34" s="575" t="s">
        <v>2208</v>
      </c>
      <c r="B34" s="563"/>
      <c r="C34" s="563"/>
    </row>
    <row r="35" spans="1:3">
      <c r="A35" s="575" t="s">
        <v>579</v>
      </c>
      <c r="B35" s="563"/>
      <c r="C35" s="563"/>
    </row>
    <row r="36" spans="1:3">
      <c r="A36" s="575" t="s">
        <v>580</v>
      </c>
      <c r="B36" s="563"/>
      <c r="C36" s="563"/>
    </row>
    <row r="37" spans="1:3">
      <c r="A37" s="575" t="s">
        <v>581</v>
      </c>
      <c r="B37" s="563"/>
      <c r="C37" s="563"/>
    </row>
    <row r="38" spans="1:3">
      <c r="A38" s="575" t="s">
        <v>582</v>
      </c>
      <c r="B38" s="563"/>
      <c r="C38" s="563"/>
    </row>
    <row r="39" spans="1:3">
      <c r="A39" s="575" t="s">
        <v>583</v>
      </c>
      <c r="B39" s="563"/>
      <c r="C39" s="563"/>
    </row>
    <row r="40" spans="1:3">
      <c r="A40" s="575" t="s">
        <v>584</v>
      </c>
      <c r="B40" s="563"/>
      <c r="C40" s="563"/>
    </row>
    <row r="41" spans="1:3">
      <c r="A41" s="575" t="s">
        <v>2199</v>
      </c>
      <c r="B41" s="563"/>
      <c r="C41" s="563"/>
    </row>
    <row r="42" spans="1:3">
      <c r="A42" s="575" t="s">
        <v>2200</v>
      </c>
      <c r="B42" s="563"/>
      <c r="C42" s="563"/>
    </row>
    <row r="43" spans="1:3">
      <c r="A43" s="575" t="s">
        <v>585</v>
      </c>
      <c r="B43" s="563"/>
      <c r="C43" s="563"/>
    </row>
    <row r="44" spans="1:3">
      <c r="A44" s="575" t="s">
        <v>586</v>
      </c>
      <c r="B44" s="563"/>
      <c r="C44" s="563"/>
    </row>
    <row r="45" spans="1:3">
      <c r="A45" s="563"/>
      <c r="B45" s="563"/>
      <c r="C45" s="563"/>
    </row>
    <row r="46" spans="1:3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3"/>
  <sheetViews>
    <sheetView workbookViewId="0">
      <selection activeCell="A2" sqref="A2:F2"/>
    </sheetView>
  </sheetViews>
  <sheetFormatPr baseColWidth="10" defaultColWidth="8.85546875" defaultRowHeight="16"/>
  <cols>
    <col min="1" max="1" width="0.42578125" customWidth="1"/>
    <col min="3" max="3" width="48.42578125" customWidth="1"/>
    <col min="4" max="4" width="7.7109375" customWidth="1"/>
    <col min="5" max="5" width="10.85546875" style="67" customWidth="1"/>
    <col min="6" max="6" width="0.42578125" customWidth="1"/>
  </cols>
  <sheetData>
    <row r="1" spans="1:6" ht="12.75" customHeight="1">
      <c r="A1" s="935" t="str">
        <f>IF('Title Page'!$B$21="Example",'Title Page'!$B$30,"ASHRAE Standard 140-2023 Section 9 - HVAC Equipment Performance Tests CE300-CE545")</f>
        <v>ASHRAE Standard 140-2023, Informative Annex B16, Section B16.5.2</v>
      </c>
      <c r="B1" s="935"/>
      <c r="C1" s="935"/>
      <c r="D1" s="935"/>
      <c r="E1" s="935"/>
      <c r="F1" s="935"/>
    </row>
    <row r="2" spans="1:6" ht="12.75" customHeight="1">
      <c r="A2" s="935" t="str">
        <f>'Title Page'!$B$32</f>
        <v>Example Results for Section 9 - HVAC Equipment Performance Tests CE300 through CE545</v>
      </c>
      <c r="B2" s="935"/>
      <c r="C2" s="935"/>
      <c r="D2" s="935"/>
      <c r="E2" s="935"/>
      <c r="F2" s="935"/>
    </row>
    <row r="3" spans="1:6" ht="12.75" customHeight="1">
      <c r="A3" s="935" t="str">
        <f>'Title Page'!$B$34</f>
        <v/>
      </c>
      <c r="B3" s="935"/>
      <c r="C3" s="935"/>
      <c r="D3" s="935"/>
      <c r="E3" s="935"/>
      <c r="F3" s="935"/>
    </row>
    <row r="4" spans="1:6" ht="8.25" customHeight="1"/>
    <row r="5" spans="1:6" ht="18">
      <c r="B5" s="936" t="s">
        <v>672</v>
      </c>
      <c r="C5" s="936"/>
      <c r="D5" s="936"/>
      <c r="E5" s="936"/>
    </row>
    <row r="6" spans="1:6" ht="6.75" customHeight="1" thickBot="1"/>
    <row r="7" spans="1:6" ht="18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1:6" ht="18" thickTop="1" thickBot="1">
      <c r="B8" s="834" t="s">
        <v>680</v>
      </c>
      <c r="C8" s="830" t="s">
        <v>869</v>
      </c>
      <c r="D8" s="937" t="s">
        <v>805</v>
      </c>
      <c r="E8" s="837" t="s">
        <v>804</v>
      </c>
    </row>
    <row r="9" spans="1:6" ht="17" thickBot="1">
      <c r="B9" s="834" t="s">
        <v>681</v>
      </c>
      <c r="C9" s="830" t="s">
        <v>870</v>
      </c>
      <c r="D9" s="929"/>
      <c r="E9" s="837" t="s">
        <v>806</v>
      </c>
    </row>
    <row r="10" spans="1:6" ht="17" thickBot="1">
      <c r="B10" s="834" t="s">
        <v>682</v>
      </c>
      <c r="C10" s="830" t="s">
        <v>807</v>
      </c>
      <c r="D10" s="929"/>
      <c r="E10" s="837" t="s">
        <v>808</v>
      </c>
    </row>
    <row r="11" spans="1:6" ht="17" thickBot="1">
      <c r="B11" s="834" t="s">
        <v>683</v>
      </c>
      <c r="C11" s="830" t="s">
        <v>809</v>
      </c>
      <c r="D11" s="929"/>
      <c r="E11" s="837" t="s">
        <v>810</v>
      </c>
    </row>
    <row r="12" spans="1:6" ht="17" thickBot="1">
      <c r="B12" s="834" t="s">
        <v>684</v>
      </c>
      <c r="C12" s="830" t="s">
        <v>811</v>
      </c>
      <c r="D12" s="929"/>
      <c r="E12" s="837" t="s">
        <v>812</v>
      </c>
    </row>
    <row r="13" spans="1:6" ht="17" thickBot="1">
      <c r="B13" s="834" t="s">
        <v>685</v>
      </c>
      <c r="C13" s="830" t="s">
        <v>813</v>
      </c>
      <c r="D13" s="929"/>
      <c r="E13" s="837" t="s">
        <v>814</v>
      </c>
    </row>
    <row r="14" spans="1:6" ht="17" thickBot="1">
      <c r="B14" s="834" t="s">
        <v>686</v>
      </c>
      <c r="C14" s="830" t="s">
        <v>815</v>
      </c>
      <c r="D14" s="929"/>
      <c r="E14" s="837" t="s">
        <v>816</v>
      </c>
    </row>
    <row r="15" spans="1:6" ht="26.25" customHeight="1" thickBot="1">
      <c r="B15" s="834" t="s">
        <v>687</v>
      </c>
      <c r="C15" s="830" t="s">
        <v>2210</v>
      </c>
      <c r="D15" s="929"/>
      <c r="E15" s="837" t="s">
        <v>817</v>
      </c>
    </row>
    <row r="16" spans="1:6" ht="29" thickBot="1">
      <c r="B16" s="834" t="s">
        <v>688</v>
      </c>
      <c r="C16" s="830" t="s">
        <v>2211</v>
      </c>
      <c r="D16" s="930"/>
      <c r="E16" s="837" t="s">
        <v>818</v>
      </c>
    </row>
    <row r="17" spans="2:5" ht="26.25" customHeight="1" thickBot="1">
      <c r="B17" s="834" t="s">
        <v>689</v>
      </c>
      <c r="C17" s="830" t="s">
        <v>819</v>
      </c>
      <c r="D17" s="928" t="s">
        <v>871</v>
      </c>
      <c r="E17" s="837" t="s">
        <v>820</v>
      </c>
    </row>
    <row r="18" spans="2:5" ht="17" thickBot="1">
      <c r="B18" s="834" t="s">
        <v>690</v>
      </c>
      <c r="C18" s="830" t="s">
        <v>821</v>
      </c>
      <c r="D18" s="929"/>
      <c r="E18" s="837" t="s">
        <v>822</v>
      </c>
    </row>
    <row r="19" spans="2:5" ht="17" thickBot="1">
      <c r="B19" s="834" t="s">
        <v>691</v>
      </c>
      <c r="C19" s="830" t="s">
        <v>823</v>
      </c>
      <c r="D19" s="929"/>
      <c r="E19" s="837" t="s">
        <v>824</v>
      </c>
    </row>
    <row r="20" spans="2:5" ht="17" thickBot="1">
      <c r="B20" s="834" t="s">
        <v>692</v>
      </c>
      <c r="C20" s="830" t="s">
        <v>825</v>
      </c>
      <c r="D20" s="929"/>
      <c r="E20" s="837" t="s">
        <v>826</v>
      </c>
    </row>
    <row r="21" spans="2:5" ht="17" thickBot="1">
      <c r="B21" s="834" t="s">
        <v>693</v>
      </c>
      <c r="C21" s="830" t="s">
        <v>827</v>
      </c>
      <c r="D21" s="929"/>
      <c r="E21" s="837" t="s">
        <v>828</v>
      </c>
    </row>
    <row r="22" spans="2:5" ht="17" thickBot="1">
      <c r="B22" s="834" t="s">
        <v>694</v>
      </c>
      <c r="C22" s="830" t="s">
        <v>829</v>
      </c>
      <c r="D22" s="930"/>
      <c r="E22" s="837" t="s">
        <v>830</v>
      </c>
    </row>
    <row r="23" spans="2:5" ht="17" thickBot="1">
      <c r="B23" s="932" t="s">
        <v>695</v>
      </c>
      <c r="C23" s="830" t="s">
        <v>2212</v>
      </c>
      <c r="D23" s="928" t="s">
        <v>832</v>
      </c>
      <c r="E23" s="837" t="s">
        <v>831</v>
      </c>
    </row>
    <row r="24" spans="2:5" ht="17" thickBot="1">
      <c r="B24" s="933"/>
      <c r="C24" s="830" t="s">
        <v>833</v>
      </c>
      <c r="D24" s="929"/>
      <c r="E24" s="837" t="s">
        <v>834</v>
      </c>
    </row>
    <row r="25" spans="2:5" ht="17" thickBot="1">
      <c r="B25" s="933"/>
      <c r="C25" s="830" t="s">
        <v>835</v>
      </c>
      <c r="D25" s="929"/>
      <c r="E25" s="837" t="s">
        <v>836</v>
      </c>
    </row>
    <row r="26" spans="2:5" ht="17" thickBot="1">
      <c r="B26" s="933"/>
      <c r="C26" s="830" t="s">
        <v>837</v>
      </c>
      <c r="D26" s="929"/>
      <c r="E26" s="837" t="s">
        <v>838</v>
      </c>
    </row>
    <row r="27" spans="2:5" ht="17" thickBot="1">
      <c r="B27" s="933"/>
      <c r="C27" s="830" t="s">
        <v>839</v>
      </c>
      <c r="D27" s="929"/>
      <c r="E27" s="837" t="s">
        <v>840</v>
      </c>
    </row>
    <row r="28" spans="2:5" ht="17" thickBot="1">
      <c r="B28" s="933"/>
      <c r="C28" s="830" t="s">
        <v>841</v>
      </c>
      <c r="D28" s="929"/>
      <c r="E28" s="837" t="s">
        <v>842</v>
      </c>
    </row>
    <row r="29" spans="2:5" ht="17" thickBot="1">
      <c r="B29" s="933"/>
      <c r="C29" s="830" t="s">
        <v>843</v>
      </c>
      <c r="D29" s="929"/>
      <c r="E29" s="837" t="s">
        <v>844</v>
      </c>
    </row>
    <row r="30" spans="2:5" ht="17" thickBot="1">
      <c r="B30" s="934"/>
      <c r="C30" s="830" t="s">
        <v>2197</v>
      </c>
      <c r="D30" s="930"/>
      <c r="E30" s="837" t="s">
        <v>845</v>
      </c>
    </row>
    <row r="31" spans="2:5" ht="17" thickBot="1">
      <c r="B31" s="834" t="s">
        <v>696</v>
      </c>
      <c r="C31" s="830" t="s">
        <v>846</v>
      </c>
      <c r="D31" s="928" t="s">
        <v>848</v>
      </c>
      <c r="E31" s="837" t="s">
        <v>847</v>
      </c>
    </row>
    <row r="32" spans="2:5" ht="17" thickBot="1">
      <c r="B32" s="834" t="s">
        <v>697</v>
      </c>
      <c r="C32" s="830" t="s">
        <v>849</v>
      </c>
      <c r="D32" s="929"/>
      <c r="E32" s="837" t="s">
        <v>850</v>
      </c>
    </row>
    <row r="33" spans="2:5" ht="17" thickBot="1">
      <c r="B33" s="834" t="s">
        <v>698</v>
      </c>
      <c r="C33" s="830" t="s">
        <v>851</v>
      </c>
      <c r="D33" s="929"/>
      <c r="E33" s="837" t="s">
        <v>852</v>
      </c>
    </row>
    <row r="34" spans="2:5" ht="17" thickBot="1">
      <c r="B34" s="834" t="s">
        <v>699</v>
      </c>
      <c r="C34" s="830" t="s">
        <v>853</v>
      </c>
      <c r="D34" s="929"/>
      <c r="E34" s="837" t="s">
        <v>854</v>
      </c>
    </row>
    <row r="35" spans="2:5" ht="17" thickBot="1">
      <c r="B35" s="834" t="s">
        <v>700</v>
      </c>
      <c r="C35" s="830" t="s">
        <v>855</v>
      </c>
      <c r="D35" s="929"/>
      <c r="E35" s="837" t="s">
        <v>856</v>
      </c>
    </row>
    <row r="36" spans="2:5" ht="17" thickBot="1">
      <c r="B36" s="834" t="s">
        <v>701</v>
      </c>
      <c r="C36" s="830" t="s">
        <v>857</v>
      </c>
      <c r="D36" s="929"/>
      <c r="E36" s="837" t="s">
        <v>858</v>
      </c>
    </row>
    <row r="37" spans="2:5" ht="17" thickBot="1">
      <c r="B37" s="834" t="s">
        <v>702</v>
      </c>
      <c r="C37" s="830" t="s">
        <v>2202</v>
      </c>
      <c r="D37" s="929"/>
      <c r="E37" s="837" t="s">
        <v>859</v>
      </c>
    </row>
    <row r="38" spans="2:5" ht="17" thickBot="1">
      <c r="B38" s="834" t="s">
        <v>703</v>
      </c>
      <c r="C38" s="830" t="s">
        <v>2203</v>
      </c>
      <c r="D38" s="929"/>
      <c r="E38" s="837" t="s">
        <v>860</v>
      </c>
    </row>
    <row r="39" spans="2:5" ht="17" thickBot="1">
      <c r="B39" s="834" t="s">
        <v>704</v>
      </c>
      <c r="C39" s="830" t="s">
        <v>861</v>
      </c>
      <c r="D39" s="929"/>
      <c r="E39" s="837" t="s">
        <v>862</v>
      </c>
    </row>
    <row r="40" spans="2:5" ht="17" thickBot="1">
      <c r="B40" s="834" t="s">
        <v>705</v>
      </c>
      <c r="C40" s="830" t="s">
        <v>863</v>
      </c>
      <c r="D40" s="929"/>
      <c r="E40" s="837" t="s">
        <v>864</v>
      </c>
    </row>
    <row r="41" spans="2:5" ht="17" thickBot="1">
      <c r="B41" s="834" t="s">
        <v>706</v>
      </c>
      <c r="C41" s="830" t="s">
        <v>865</v>
      </c>
      <c r="D41" s="929"/>
      <c r="E41" s="837" t="s">
        <v>866</v>
      </c>
    </row>
    <row r="42" spans="2:5" ht="17" thickBot="1">
      <c r="B42" s="835" t="s">
        <v>707</v>
      </c>
      <c r="C42" s="831" t="s">
        <v>867</v>
      </c>
      <c r="D42" s="931"/>
      <c r="E42" s="838" t="s">
        <v>868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60"/>
  <sheetViews>
    <sheetView zoomScaleNormal="100" workbookViewId="0">
      <selection activeCell="A2" sqref="A2:E2"/>
    </sheetView>
  </sheetViews>
  <sheetFormatPr baseColWidth="10" defaultColWidth="8.85546875" defaultRowHeight="16"/>
  <cols>
    <col min="1" max="1" width="0.42578125" customWidth="1"/>
    <col min="2" max="2" width="7.85546875" customWidth="1"/>
    <col min="3" max="3" width="55" customWidth="1"/>
    <col min="4" max="4" width="19.42578125" customWidth="1"/>
    <col min="5" max="5" width="0.140625" customWidth="1"/>
  </cols>
  <sheetData>
    <row r="1" spans="1:5" ht="12.75" customHeight="1">
      <c r="A1" s="935" t="str">
        <f>IF('Title Page'!$B$21="Example",'Title Page'!$B$30,"ASHRAE Standard 140-2023 Section 9 - HVAC Equipment Performance Tests CE300-CE545")</f>
        <v>ASHRAE Standard 140-2023, Informative Annex B16, Section B16.5.2</v>
      </c>
      <c r="B1" s="935"/>
      <c r="C1" s="935"/>
      <c r="D1" s="935"/>
      <c r="E1" s="935"/>
    </row>
    <row r="2" spans="1:5" ht="12.75" customHeight="1">
      <c r="A2" s="935" t="str">
        <f>'Title Page'!$B$32</f>
        <v>Example Results for Section 9 - HVAC Equipment Performance Tests CE300 through CE545</v>
      </c>
      <c r="B2" s="935"/>
      <c r="C2" s="935"/>
      <c r="D2" s="935"/>
      <c r="E2" s="935"/>
    </row>
    <row r="3" spans="1:5" ht="12.75" customHeight="1">
      <c r="A3" s="935" t="str">
        <f>'Title Page'!$B$34</f>
        <v/>
      </c>
      <c r="B3" s="935"/>
      <c r="C3" s="935"/>
      <c r="D3" s="935"/>
      <c r="E3" s="935"/>
    </row>
    <row r="4" spans="1:5" ht="30" customHeight="1"/>
    <row r="5" spans="1:5" ht="18">
      <c r="B5" s="938" t="s">
        <v>677</v>
      </c>
      <c r="C5" s="938"/>
      <c r="D5" s="938"/>
    </row>
    <row r="6" spans="1:5" ht="6.75" customHeight="1" thickBot="1"/>
    <row r="7" spans="1:5" ht="14.25" customHeight="1" thickTop="1" thickBot="1">
      <c r="B7" s="778" t="s">
        <v>678</v>
      </c>
      <c r="C7" s="779" t="s">
        <v>679</v>
      </c>
      <c r="D7" s="780" t="s">
        <v>675</v>
      </c>
    </row>
    <row r="8" spans="1:5" ht="17" thickTop="1">
      <c r="B8" s="785" t="s">
        <v>680</v>
      </c>
      <c r="C8" s="786" t="s">
        <v>778</v>
      </c>
      <c r="D8" s="787" t="s">
        <v>600</v>
      </c>
    </row>
    <row r="9" spans="1:5" ht="28">
      <c r="B9" s="781" t="s">
        <v>681</v>
      </c>
      <c r="C9" s="782" t="s">
        <v>2198</v>
      </c>
      <c r="D9" s="788" t="s">
        <v>601</v>
      </c>
    </row>
    <row r="10" spans="1:5">
      <c r="B10" s="781" t="s">
        <v>682</v>
      </c>
      <c r="C10" s="782" t="s">
        <v>779</v>
      </c>
      <c r="D10" s="788" t="s">
        <v>602</v>
      </c>
    </row>
    <row r="11" spans="1:5" ht="23.25" customHeight="1">
      <c r="B11" s="781" t="s">
        <v>683</v>
      </c>
      <c r="C11" s="782" t="s">
        <v>794</v>
      </c>
      <c r="D11" s="788" t="s">
        <v>603</v>
      </c>
    </row>
    <row r="12" spans="1:5">
      <c r="B12" s="781" t="s">
        <v>684</v>
      </c>
      <c r="C12" s="782" t="s">
        <v>780</v>
      </c>
      <c r="D12" s="788" t="s">
        <v>604</v>
      </c>
    </row>
    <row r="13" spans="1:5" ht="27" customHeight="1">
      <c r="B13" s="781" t="s">
        <v>685</v>
      </c>
      <c r="C13" s="782" t="s">
        <v>793</v>
      </c>
      <c r="D13" s="788" t="s">
        <v>605</v>
      </c>
    </row>
    <row r="14" spans="1:5">
      <c r="B14" s="781" t="s">
        <v>686</v>
      </c>
      <c r="C14" s="782" t="s">
        <v>792</v>
      </c>
      <c r="D14" s="788" t="s">
        <v>606</v>
      </c>
    </row>
    <row r="15" spans="1:5" ht="28">
      <c r="B15" s="781" t="s">
        <v>687</v>
      </c>
      <c r="C15" s="782" t="s">
        <v>790</v>
      </c>
      <c r="D15" s="788" t="s">
        <v>607</v>
      </c>
    </row>
    <row r="16" spans="1:5" ht="24.75" customHeight="1">
      <c r="B16" s="781" t="s">
        <v>688</v>
      </c>
      <c r="C16" s="782" t="s">
        <v>791</v>
      </c>
      <c r="D16" s="788" t="s">
        <v>608</v>
      </c>
    </row>
    <row r="17" spans="2:4" ht="28">
      <c r="B17" s="781" t="s">
        <v>689</v>
      </c>
      <c r="C17" s="782" t="s">
        <v>652</v>
      </c>
      <c r="D17" s="788" t="s">
        <v>609</v>
      </c>
    </row>
    <row r="18" spans="2:4">
      <c r="B18" s="781" t="s">
        <v>690</v>
      </c>
      <c r="C18" s="782" t="s">
        <v>752</v>
      </c>
      <c r="D18" s="788" t="s">
        <v>610</v>
      </c>
    </row>
    <row r="19" spans="2:4">
      <c r="B19" s="781" t="s">
        <v>691</v>
      </c>
      <c r="C19" s="782" t="s">
        <v>753</v>
      </c>
      <c r="D19" s="788" t="s">
        <v>611</v>
      </c>
    </row>
    <row r="20" spans="2:4">
      <c r="B20" s="781" t="s">
        <v>692</v>
      </c>
      <c r="C20" s="782" t="s">
        <v>781</v>
      </c>
      <c r="D20" s="788" t="s">
        <v>612</v>
      </c>
    </row>
    <row r="21" spans="2:4">
      <c r="B21" s="781" t="s">
        <v>693</v>
      </c>
      <c r="C21" s="782" t="s">
        <v>754</v>
      </c>
      <c r="D21" s="788" t="s">
        <v>613</v>
      </c>
    </row>
    <row r="22" spans="2:4">
      <c r="B22" s="781" t="s">
        <v>694</v>
      </c>
      <c r="C22" s="782" t="s">
        <v>782</v>
      </c>
      <c r="D22" s="788" t="s">
        <v>614</v>
      </c>
    </row>
    <row r="23" spans="2:4">
      <c r="B23" s="781" t="s">
        <v>695</v>
      </c>
      <c r="C23" s="782" t="s">
        <v>755</v>
      </c>
      <c r="D23" s="788" t="s">
        <v>615</v>
      </c>
    </row>
    <row r="24" spans="2:4">
      <c r="B24" s="781" t="s">
        <v>696</v>
      </c>
      <c r="C24" s="782" t="s">
        <v>756</v>
      </c>
      <c r="D24" s="788" t="s">
        <v>616</v>
      </c>
    </row>
    <row r="25" spans="2:4">
      <c r="B25" s="781" t="s">
        <v>697</v>
      </c>
      <c r="C25" s="782" t="s">
        <v>757</v>
      </c>
      <c r="D25" s="788" t="s">
        <v>617</v>
      </c>
    </row>
    <row r="26" spans="2:4">
      <c r="B26" s="781" t="s">
        <v>698</v>
      </c>
      <c r="C26" s="782" t="s">
        <v>758</v>
      </c>
      <c r="D26" s="788" t="s">
        <v>618</v>
      </c>
    </row>
    <row r="27" spans="2:4">
      <c r="B27" s="781" t="s">
        <v>699</v>
      </c>
      <c r="C27" s="782" t="s">
        <v>783</v>
      </c>
      <c r="D27" s="788" t="s">
        <v>619</v>
      </c>
    </row>
    <row r="28" spans="2:4">
      <c r="B28" s="781" t="s">
        <v>700</v>
      </c>
      <c r="C28" s="782" t="s">
        <v>759</v>
      </c>
      <c r="D28" s="788" t="s">
        <v>620</v>
      </c>
    </row>
    <row r="29" spans="2:4">
      <c r="B29" s="781" t="s">
        <v>701</v>
      </c>
      <c r="C29" s="782" t="s">
        <v>760</v>
      </c>
      <c r="D29" s="788" t="s">
        <v>621</v>
      </c>
    </row>
    <row r="30" spans="2:4">
      <c r="B30" s="781" t="s">
        <v>702</v>
      </c>
      <c r="C30" s="782" t="s">
        <v>761</v>
      </c>
      <c r="D30" s="788" t="s">
        <v>622</v>
      </c>
    </row>
    <row r="31" spans="2:4">
      <c r="B31" s="781" t="s">
        <v>703</v>
      </c>
      <c r="C31" s="782" t="s">
        <v>762</v>
      </c>
      <c r="D31" s="788" t="s">
        <v>623</v>
      </c>
    </row>
    <row r="32" spans="2:4">
      <c r="B32" s="781" t="s">
        <v>704</v>
      </c>
      <c r="C32" s="782" t="s">
        <v>763</v>
      </c>
      <c r="D32" s="788" t="s">
        <v>624</v>
      </c>
    </row>
    <row r="33" spans="2:4">
      <c r="B33" s="781" t="s">
        <v>705</v>
      </c>
      <c r="C33" s="782" t="s">
        <v>764</v>
      </c>
      <c r="D33" s="788" t="s">
        <v>625</v>
      </c>
    </row>
    <row r="34" spans="2:4">
      <c r="B34" s="781" t="s">
        <v>706</v>
      </c>
      <c r="C34" s="782" t="s">
        <v>784</v>
      </c>
      <c r="D34" s="788" t="s">
        <v>626</v>
      </c>
    </row>
    <row r="35" spans="2:4">
      <c r="B35" s="781" t="s">
        <v>707</v>
      </c>
      <c r="C35" s="782" t="s">
        <v>765</v>
      </c>
      <c r="D35" s="788" t="s">
        <v>627</v>
      </c>
    </row>
    <row r="36" spans="2:4">
      <c r="B36" s="781" t="s">
        <v>708</v>
      </c>
      <c r="C36" s="782" t="s">
        <v>785</v>
      </c>
      <c r="D36" s="788" t="s">
        <v>628</v>
      </c>
    </row>
    <row r="37" spans="2:4">
      <c r="B37" s="781" t="s">
        <v>709</v>
      </c>
      <c r="C37" s="782" t="s">
        <v>766</v>
      </c>
      <c r="D37" s="788" t="s">
        <v>629</v>
      </c>
    </row>
    <row r="38" spans="2:4">
      <c r="B38" s="781" t="s">
        <v>710</v>
      </c>
      <c r="C38" s="782" t="s">
        <v>767</v>
      </c>
      <c r="D38" s="788" t="s">
        <v>630</v>
      </c>
    </row>
    <row r="39" spans="2:4">
      <c r="B39" s="781" t="s">
        <v>711</v>
      </c>
      <c r="C39" s="782" t="s">
        <v>768</v>
      </c>
      <c r="D39" s="788" t="s">
        <v>631</v>
      </c>
    </row>
    <row r="40" spans="2:4">
      <c r="B40" s="781" t="s">
        <v>712</v>
      </c>
      <c r="C40" s="782" t="s">
        <v>769</v>
      </c>
      <c r="D40" s="788" t="s">
        <v>632</v>
      </c>
    </row>
    <row r="41" spans="2:4">
      <c r="B41" s="781" t="s">
        <v>713</v>
      </c>
      <c r="C41" s="782" t="s">
        <v>770</v>
      </c>
      <c r="D41" s="788" t="s">
        <v>633</v>
      </c>
    </row>
    <row r="42" spans="2:4">
      <c r="B42" s="781" t="s">
        <v>714</v>
      </c>
      <c r="C42" s="782" t="s">
        <v>786</v>
      </c>
      <c r="D42" s="788" t="s">
        <v>634</v>
      </c>
    </row>
    <row r="43" spans="2:4">
      <c r="B43" s="781" t="s">
        <v>715</v>
      </c>
      <c r="C43" s="782" t="s">
        <v>771</v>
      </c>
      <c r="D43" s="788" t="s">
        <v>635</v>
      </c>
    </row>
    <row r="44" spans="2:4">
      <c r="B44" s="781" t="s">
        <v>716</v>
      </c>
      <c r="C44" s="782" t="s">
        <v>772</v>
      </c>
      <c r="D44" s="788" t="s">
        <v>636</v>
      </c>
    </row>
    <row r="45" spans="2:4">
      <c r="B45" s="781" t="s">
        <v>717</v>
      </c>
      <c r="C45" s="782" t="s">
        <v>773</v>
      </c>
      <c r="D45" s="788" t="s">
        <v>637</v>
      </c>
    </row>
    <row r="46" spans="2:4">
      <c r="B46" s="781" t="s">
        <v>718</v>
      </c>
      <c r="C46" s="782" t="s">
        <v>774</v>
      </c>
      <c r="D46" s="788" t="s">
        <v>638</v>
      </c>
    </row>
    <row r="47" spans="2:4">
      <c r="B47" s="781" t="s">
        <v>719</v>
      </c>
      <c r="C47" s="782" t="s">
        <v>787</v>
      </c>
      <c r="D47" s="788" t="s">
        <v>639</v>
      </c>
    </row>
    <row r="48" spans="2:4">
      <c r="B48" s="781" t="s">
        <v>720</v>
      </c>
      <c r="C48" s="782" t="s">
        <v>788</v>
      </c>
      <c r="D48" s="788" t="s">
        <v>640</v>
      </c>
    </row>
    <row r="49" spans="2:4">
      <c r="B49" s="781" t="s">
        <v>721</v>
      </c>
      <c r="C49" s="782" t="s">
        <v>789</v>
      </c>
      <c r="D49" s="788" t="s">
        <v>641</v>
      </c>
    </row>
    <row r="50" spans="2:4">
      <c r="B50" s="781" t="s">
        <v>722</v>
      </c>
      <c r="C50" s="782" t="s">
        <v>776</v>
      </c>
      <c r="D50" s="788" t="s">
        <v>642</v>
      </c>
    </row>
    <row r="51" spans="2:4">
      <c r="B51" s="781" t="s">
        <v>723</v>
      </c>
      <c r="C51" s="782" t="s">
        <v>775</v>
      </c>
      <c r="D51" s="788" t="s">
        <v>643</v>
      </c>
    </row>
    <row r="52" spans="2:4">
      <c r="B52" s="781" t="s">
        <v>724</v>
      </c>
      <c r="C52" s="782" t="s">
        <v>777</v>
      </c>
      <c r="D52" s="788" t="s">
        <v>644</v>
      </c>
    </row>
    <row r="53" spans="2:4">
      <c r="B53" s="781" t="s">
        <v>725</v>
      </c>
      <c r="C53" s="782" t="s">
        <v>751</v>
      </c>
      <c r="D53" s="788" t="s">
        <v>645</v>
      </c>
    </row>
    <row r="54" spans="2:4">
      <c r="B54" s="781" t="s">
        <v>726</v>
      </c>
      <c r="C54" s="782" t="s">
        <v>745</v>
      </c>
      <c r="D54" s="788" t="s">
        <v>646</v>
      </c>
    </row>
    <row r="55" spans="2:4">
      <c r="B55" s="781" t="s">
        <v>727</v>
      </c>
      <c r="C55" s="782" t="s">
        <v>746</v>
      </c>
      <c r="D55" s="788" t="s">
        <v>647</v>
      </c>
    </row>
    <row r="56" spans="2:4">
      <c r="B56" s="781" t="s">
        <v>728</v>
      </c>
      <c r="C56" s="782" t="s">
        <v>747</v>
      </c>
      <c r="D56" s="788" t="s">
        <v>648</v>
      </c>
    </row>
    <row r="57" spans="2:4">
      <c r="B57" s="781" t="s">
        <v>729</v>
      </c>
      <c r="C57" s="782" t="s">
        <v>748</v>
      </c>
      <c r="D57" s="788" t="s">
        <v>649</v>
      </c>
    </row>
    <row r="58" spans="2:4">
      <c r="B58" s="781" t="s">
        <v>730</v>
      </c>
      <c r="C58" s="782" t="s">
        <v>749</v>
      </c>
      <c r="D58" s="788" t="s">
        <v>650</v>
      </c>
    </row>
    <row r="59" spans="2:4" ht="17" thickBot="1">
      <c r="B59" s="783" t="s">
        <v>731</v>
      </c>
      <c r="C59" s="784" t="s">
        <v>750</v>
      </c>
      <c r="D59" s="789" t="s">
        <v>651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622"/>
  <sheetViews>
    <sheetView defaultGridColor="0" topLeftCell="A344" colorId="22" zoomScaleNormal="100" workbookViewId="0">
      <selection activeCell="C124" sqref="C124"/>
    </sheetView>
  </sheetViews>
  <sheetFormatPr baseColWidth="10" defaultColWidth="9.7109375" defaultRowHeight="16"/>
  <cols>
    <col min="1" max="1" width="0.85546875" style="385" customWidth="1"/>
    <col min="2" max="2" width="10.7109375" style="385" customWidth="1"/>
    <col min="3" max="3" width="6.85546875" style="385" bestFit="1" customWidth="1"/>
    <col min="4" max="4" width="6.85546875" style="385" customWidth="1"/>
    <col min="5" max="7" width="8" style="385" customWidth="1"/>
    <col min="8" max="8" width="7" style="385" customWidth="1"/>
    <col min="9" max="9" width="2.42578125" style="385" customWidth="1"/>
    <col min="10" max="12" width="6.85546875" style="385" customWidth="1"/>
    <col min="13" max="13" width="7.140625" style="385" customWidth="1"/>
    <col min="14" max="14" width="0.85546875" style="385" customWidth="1"/>
    <col min="15" max="15" width="9.85546875" style="616" customWidth="1"/>
    <col min="16" max="17" width="6.85546875" style="385" customWidth="1"/>
    <col min="18" max="18" width="24.85546875" style="385" bestFit="1" customWidth="1"/>
    <col min="19" max="16384" width="9.7109375" style="385"/>
  </cols>
  <sheetData>
    <row r="1" spans="2:15" ht="12.75" customHeight="1">
      <c r="B1" s="935" t="str">
        <f>'Title Page'!$B$30</f>
        <v>ASHRAE Standard 140-2023, Informative Annex B16, Section B16.5.2</v>
      </c>
      <c r="C1" s="935"/>
      <c r="D1" s="935"/>
      <c r="E1" s="935"/>
      <c r="F1" s="935"/>
      <c r="G1" s="935"/>
      <c r="H1" s="935"/>
      <c r="I1" s="935"/>
      <c r="J1" s="935"/>
      <c r="K1" s="935"/>
      <c r="L1" s="935"/>
      <c r="M1" s="935"/>
      <c r="N1" s="935"/>
      <c r="O1" s="935"/>
    </row>
    <row r="2" spans="2:15" ht="12.75" customHeight="1">
      <c r="B2" s="935" t="str">
        <f>'Title Page'!$B$32</f>
        <v>Example Results for Section 9 - HVAC Equipment Performance Tests CE300 through CE545</v>
      </c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935"/>
      <c r="O2" s="935"/>
    </row>
    <row r="3" spans="2:15" ht="12.75" customHeight="1">
      <c r="B3" s="935" t="str">
        <f>'Title Page'!$B$34</f>
        <v/>
      </c>
      <c r="C3" s="935"/>
      <c r="D3" s="935"/>
      <c r="E3" s="935"/>
      <c r="F3" s="935"/>
      <c r="G3" s="935"/>
      <c r="H3" s="935"/>
      <c r="I3" s="935"/>
      <c r="J3" s="935"/>
      <c r="K3" s="935"/>
      <c r="L3" s="935"/>
      <c r="M3" s="935"/>
      <c r="N3" s="935"/>
      <c r="O3" s="935"/>
    </row>
    <row r="4" spans="2:1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89" t="s">
        <v>594</v>
      </c>
    </row>
    <row r="6" spans="2:15" ht="8.25" customHeight="1"/>
    <row r="7" spans="2:15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39" t="s">
        <v>23</v>
      </c>
      <c r="K8" s="940"/>
      <c r="L8" s="940"/>
      <c r="M8" s="941"/>
      <c r="N8" s="623"/>
      <c r="O8" s="624"/>
    </row>
    <row r="9" spans="2:15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OpenSimula</v>
      </c>
    </row>
    <row r="10" spans="2:15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US</v>
      </c>
    </row>
    <row r="11" spans="2:15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>
        <f>A!H140</f>
        <v>34901.350400279298</v>
      </c>
    </row>
    <row r="12" spans="2:15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>
        <f>A!H141</f>
        <v>39301.745094572703</v>
      </c>
    </row>
    <row r="13" spans="2:15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>
        <f>A!H142</f>
        <v>39323.093960121798</v>
      </c>
    </row>
    <row r="14" spans="2:15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>
        <f>A!H143</f>
        <v>40117.295647914798</v>
      </c>
    </row>
    <row r="15" spans="2:15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>
        <f>A!H144</f>
        <v>39853.084382861402</v>
      </c>
    </row>
    <row r="16" spans="2:15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>
        <f>A!H145</f>
        <v>31377.646754474801</v>
      </c>
    </row>
    <row r="17" spans="2:17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>
        <f>A!H146</f>
        <v>55162.770783861401</v>
      </c>
    </row>
    <row r="18" spans="2:17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>
        <f>A!H147</f>
        <v>31097.825826840799</v>
      </c>
    </row>
    <row r="19" spans="2:17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>
        <f>A!H148</f>
        <v>31714.843146225601</v>
      </c>
    </row>
    <row r="20" spans="2:17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>
        <f>A!H149</f>
        <v>32914.099228292398</v>
      </c>
    </row>
    <row r="21" spans="2:17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>
        <f>A!H150</f>
        <v>32326.418766218601</v>
      </c>
    </row>
    <row r="22" spans="2:17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>
        <f>A!H151</f>
        <v>33260.872979215499</v>
      </c>
    </row>
    <row r="23" spans="2:17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>
        <f>A!H152</f>
        <v>23415.821739032901</v>
      </c>
    </row>
    <row r="24" spans="2:17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>
        <f>A!H153</f>
        <v>17878.014590110401</v>
      </c>
    </row>
    <row r="25" spans="2:17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>
        <f>A!H154</f>
        <v>35631.947108549801</v>
      </c>
    </row>
    <row r="26" spans="2:17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>
        <f>A!H155</f>
        <v>26565.5797922766</v>
      </c>
    </row>
    <row r="27" spans="2:17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>
        <f>A!H156</f>
        <v>24963.7616692232</v>
      </c>
    </row>
    <row r="28" spans="2:17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>
        <f>A!H157</f>
        <v>21327.736360083101</v>
      </c>
    </row>
    <row r="29" spans="2:17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>
        <f>A!H158</f>
        <v>17828.530679019299</v>
      </c>
    </row>
    <row r="30" spans="2:17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>
        <f>A!H159</f>
        <v>20797.798844479901</v>
      </c>
    </row>
    <row r="31" spans="2:17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>
        <f>A!H160</f>
        <v>16321.899816709099</v>
      </c>
    </row>
    <row r="32" spans="2:17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39" t="s">
        <v>23</v>
      </c>
      <c r="K32" s="940"/>
      <c r="L32" s="940"/>
      <c r="M32" s="941"/>
      <c r="N32" s="641"/>
      <c r="O32" s="650"/>
      <c r="P32" s="638"/>
      <c r="Q32" s="638"/>
    </row>
    <row r="33" spans="2:17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OpenSimula</v>
      </c>
      <c r="P33" s="638"/>
      <c r="Q33" s="638"/>
    </row>
    <row r="34" spans="2:17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US</v>
      </c>
      <c r="P34" s="638"/>
      <c r="Q34" s="638"/>
    </row>
    <row r="35" spans="2:17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>
        <f>A!H170</f>
        <v>21702.958010406099</v>
      </c>
      <c r="P35" s="638"/>
      <c r="Q35" s="638"/>
    </row>
    <row r="36" spans="2:17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>
        <f>A!H171</f>
        <v>25737.164476311998</v>
      </c>
      <c r="P36" s="638"/>
      <c r="Q36" s="638"/>
    </row>
    <row r="37" spans="2:17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>
        <f>A!H172</f>
        <v>25776.677005042598</v>
      </c>
      <c r="P37" s="638"/>
      <c r="Q37" s="638"/>
    </row>
    <row r="38" spans="2:17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>
        <f>A!H173</f>
        <v>26541.583650936602</v>
      </c>
      <c r="P38" s="638"/>
      <c r="Q38" s="638"/>
    </row>
    <row r="39" spans="2:17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>
        <f>A!H174</f>
        <v>26276.867814868201</v>
      </c>
      <c r="P39" s="638"/>
      <c r="Q39" s="638"/>
    </row>
    <row r="40" spans="2:17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>
        <f>A!H175</f>
        <v>18551.8589561218</v>
      </c>
      <c r="P40" s="638"/>
      <c r="Q40" s="638"/>
    </row>
    <row r="41" spans="2:17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>
        <f>A!H176</f>
        <v>39993.456563872001</v>
      </c>
      <c r="P41" s="638"/>
      <c r="Q41" s="638"/>
    </row>
    <row r="42" spans="2:17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>
        <f>A!H177</f>
        <v>18332.978998190301</v>
      </c>
      <c r="P42" s="638"/>
      <c r="Q42" s="638"/>
    </row>
    <row r="43" spans="2:17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>
        <f>A!H178</f>
        <v>18864.7005553362</v>
      </c>
      <c r="P43" s="638"/>
      <c r="Q43" s="638"/>
    </row>
    <row r="44" spans="2:17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>
        <f>A!H179</f>
        <v>19938.271783343502</v>
      </c>
      <c r="P44" s="638"/>
      <c r="Q44" s="638"/>
    </row>
    <row r="45" spans="2:17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>
        <f>A!H180</f>
        <v>19411.882430861799</v>
      </c>
      <c r="P45" s="638"/>
      <c r="Q45" s="638"/>
    </row>
    <row r="46" spans="2:17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>
        <f>A!H181</f>
        <v>20246.920787938299</v>
      </c>
      <c r="P46" s="638"/>
      <c r="Q46" s="638"/>
    </row>
    <row r="47" spans="2:17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>
        <f>A!H182</f>
        <v>18727.242418538</v>
      </c>
      <c r="P47" s="638"/>
      <c r="Q47" s="638"/>
    </row>
    <row r="48" spans="2:17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>
        <f>A!H183</f>
        <v>14348.689800001001</v>
      </c>
      <c r="P48" s="638"/>
      <c r="Q48" s="638"/>
    </row>
    <row r="49" spans="2:17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>
        <f>A!H184</f>
        <v>28542.152528994298</v>
      </c>
      <c r="P49" s="638"/>
      <c r="Q49" s="638"/>
    </row>
    <row r="50" spans="2:17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>
        <f>A!H185</f>
        <v>20764.586834365098</v>
      </c>
      <c r="P50" s="638"/>
      <c r="Q50" s="638"/>
    </row>
    <row r="51" spans="2:17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>
        <f>A!H186</f>
        <v>19731.2442599401</v>
      </c>
      <c r="P51" s="638"/>
      <c r="Q51" s="638"/>
    </row>
    <row r="52" spans="2:17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>
        <f>A!H187</f>
        <v>17364.505012381102</v>
      </c>
      <c r="P52" s="638"/>
      <c r="Q52" s="638"/>
    </row>
    <row r="53" spans="2:17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>
        <f>A!H188</f>
        <v>14135.565644607599</v>
      </c>
      <c r="P53" s="638"/>
      <c r="Q53" s="638"/>
    </row>
    <row r="54" spans="2:17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>
        <f>A!H189</f>
        <v>16118.5508116042</v>
      </c>
      <c r="P54" s="638"/>
      <c r="Q54" s="638"/>
    </row>
    <row r="55" spans="2:17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>
        <f>A!H190</f>
        <v>13166.6506698217</v>
      </c>
      <c r="P55" s="638"/>
      <c r="Q55" s="638"/>
    </row>
    <row r="56" spans="2:17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ht="15" customHeight="1" thickBot="1">
      <c r="B57" s="617" t="s">
        <v>873</v>
      </c>
      <c r="P57" s="638"/>
      <c r="Q57" s="638"/>
    </row>
    <row r="58" spans="2:17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39" t="s">
        <v>23</v>
      </c>
      <c r="K58" s="940"/>
      <c r="L58" s="940"/>
      <c r="M58" s="941"/>
      <c r="N58" s="641"/>
      <c r="O58" s="624"/>
      <c r="P58" s="638"/>
      <c r="Q58" s="638"/>
    </row>
    <row r="59" spans="2:17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OpenSimula</v>
      </c>
      <c r="P59" s="638"/>
      <c r="Q59" s="638"/>
    </row>
    <row r="60" spans="2:17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US</v>
      </c>
      <c r="P60" s="638"/>
      <c r="Q60" s="638"/>
    </row>
    <row r="61" spans="2:17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>
        <f>A!H230</f>
        <v>10879.92</v>
      </c>
      <c r="P61" s="638"/>
      <c r="Q61" s="638"/>
    </row>
    <row r="62" spans="2:17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>
        <f>A!H231</f>
        <v>10879.92</v>
      </c>
      <c r="P62" s="638"/>
      <c r="Q62" s="638"/>
    </row>
    <row r="63" spans="2:17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>
        <f>A!H232</f>
        <v>10879.92</v>
      </c>
      <c r="P63" s="638"/>
      <c r="Q63" s="638"/>
    </row>
    <row r="64" spans="2:17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>
        <f>A!H233</f>
        <v>10879.92</v>
      </c>
      <c r="P64" s="638"/>
      <c r="Q64" s="638"/>
    </row>
    <row r="65" spans="2:17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>
        <f>A!H234</f>
        <v>10879.92</v>
      </c>
      <c r="P65" s="638"/>
      <c r="Q65" s="638"/>
    </row>
    <row r="66" spans="2:17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>
        <f>A!H235</f>
        <v>10879.92</v>
      </c>
      <c r="P66" s="638"/>
      <c r="Q66" s="638"/>
    </row>
    <row r="67" spans="2:17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>
        <f>A!H236</f>
        <v>10879.92</v>
      </c>
      <c r="P67" s="638"/>
      <c r="Q67" s="638"/>
    </row>
    <row r="68" spans="2:17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>
        <f>A!H237</f>
        <v>10879.92</v>
      </c>
      <c r="P68" s="638"/>
      <c r="Q68" s="638"/>
    </row>
    <row r="69" spans="2:17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>
        <f>A!H238</f>
        <v>10879.92</v>
      </c>
      <c r="P69" s="638"/>
      <c r="Q69" s="638"/>
    </row>
    <row r="70" spans="2:17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>
        <f>A!H239</f>
        <v>10879.92</v>
      </c>
      <c r="P70" s="638"/>
      <c r="Q70" s="638"/>
    </row>
    <row r="71" spans="2:17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>
        <f>A!H240</f>
        <v>10879.92</v>
      </c>
      <c r="P71" s="638"/>
      <c r="Q71" s="638"/>
    </row>
    <row r="72" spans="2:17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>
        <f>A!H241</f>
        <v>10879.92</v>
      </c>
      <c r="P72" s="638"/>
      <c r="Q72" s="638"/>
    </row>
    <row r="73" spans="2:17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>
        <f>A!H242</f>
        <v>2681.0384512221999</v>
      </c>
      <c r="P73" s="638"/>
      <c r="Q73" s="638"/>
    </row>
    <row r="74" spans="2:17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>
        <f>A!H243</f>
        <v>2018.1498109189099</v>
      </c>
      <c r="P74" s="638"/>
      <c r="Q74" s="638"/>
    </row>
    <row r="75" spans="2:17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>
        <f>A!H244</f>
        <v>4054.1090551602101</v>
      </c>
      <c r="P75" s="638"/>
      <c r="Q75" s="638"/>
    </row>
    <row r="76" spans="2:17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>
        <f>A!H245</f>
        <v>3317.14238201015</v>
      </c>
      <c r="P76" s="638"/>
      <c r="Q76" s="638"/>
    </row>
    <row r="77" spans="2:17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>
        <f>A!H246</f>
        <v>2992.0748721591199</v>
      </c>
      <c r="P77" s="638"/>
      <c r="Q77" s="638"/>
    </row>
    <row r="78" spans="2:17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>
        <f>A!H247</f>
        <v>2266.2676491002899</v>
      </c>
      <c r="P78" s="638"/>
      <c r="Q78" s="638"/>
    </row>
    <row r="79" spans="2:17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>
        <f>A!H248</f>
        <v>2111.7230997879001</v>
      </c>
      <c r="P79" s="638"/>
      <c r="Q79" s="638"/>
    </row>
    <row r="80" spans="2:17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>
        <f>A!H249</f>
        <v>2675.7026044344898</v>
      </c>
      <c r="P80" s="638"/>
      <c r="Q80" s="638"/>
    </row>
    <row r="81" spans="2:17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>
        <f>A!H250</f>
        <v>1804.2446779162301</v>
      </c>
      <c r="P81" s="638"/>
      <c r="Q81" s="638"/>
    </row>
    <row r="82" spans="2:17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39" t="s">
        <v>23</v>
      </c>
      <c r="K82" s="940"/>
      <c r="L82" s="940"/>
      <c r="M82" s="941"/>
      <c r="N82" s="658"/>
      <c r="O82" s="650"/>
    </row>
    <row r="83" spans="2:17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OpenSimula</v>
      </c>
    </row>
    <row r="84" spans="2:17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US</v>
      </c>
    </row>
    <row r="85" spans="2:17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>
        <f>A!H200</f>
        <v>2318.4723898731299</v>
      </c>
    </row>
    <row r="86" spans="2:17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>
        <f>A!H201</f>
        <v>2684.6606182607002</v>
      </c>
    </row>
    <row r="87" spans="2:17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>
        <f>A!H202</f>
        <v>2666.4969550791302</v>
      </c>
    </row>
    <row r="88" spans="2:17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>
        <f>A!H203</f>
        <v>2695.7919969782001</v>
      </c>
    </row>
    <row r="89" spans="2:17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>
        <f>A!H204</f>
        <v>2696.2965679931899</v>
      </c>
    </row>
    <row r="90" spans="2:17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>
        <f>A!H205</f>
        <v>1945.8677983529899</v>
      </c>
    </row>
    <row r="91" spans="2:17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>
        <f>A!H206</f>
        <v>4289.39421998941</v>
      </c>
    </row>
    <row r="92" spans="2:17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>
        <f>A!H207</f>
        <v>1884.9268286504901</v>
      </c>
    </row>
    <row r="93" spans="2:17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>
        <f>A!H208</f>
        <v>1970.22259088942</v>
      </c>
    </row>
    <row r="94" spans="2:17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>
        <f>A!H209</f>
        <v>2095.9074449488098</v>
      </c>
    </row>
    <row r="95" spans="2:17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>
        <f>A!H210</f>
        <v>2034.6163353567899</v>
      </c>
    </row>
    <row r="96" spans="2:17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>
        <f>A!H211</f>
        <v>2134.0321912772001</v>
      </c>
    </row>
    <row r="97" spans="2:17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>
        <f>A!H212</f>
        <v>2007.5408692726601</v>
      </c>
    </row>
    <row r="98" spans="2:17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>
        <f>A!H213</f>
        <v>1511.1749791904899</v>
      </c>
    </row>
    <row r="99" spans="2:17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>
        <f>A!H214</f>
        <v>3035.68552439533</v>
      </c>
    </row>
    <row r="100" spans="2:17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>
        <f>A!H215</f>
        <v>2483.8505759013201</v>
      </c>
    </row>
    <row r="101" spans="2:17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>
        <f>A!H216</f>
        <v>2240.4425371239699</v>
      </c>
    </row>
    <row r="102" spans="2:17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>
        <f>A!H217</f>
        <v>1696.9636986016601</v>
      </c>
    </row>
    <row r="103" spans="2:17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>
        <f>A!H218</f>
        <v>1581.24193462379</v>
      </c>
    </row>
    <row r="104" spans="2:17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>
        <f>A!H219</f>
        <v>2003.5454284412799</v>
      </c>
    </row>
    <row r="105" spans="2:17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>
        <f>A!H220</f>
        <v>1351.0044689710901</v>
      </c>
    </row>
    <row r="106" spans="2:17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7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7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ht="15" customHeight="1" thickBot="1">
      <c r="B109" s="659" t="s">
        <v>732</v>
      </c>
      <c r="N109" s="623"/>
      <c r="Q109" s="660"/>
    </row>
    <row r="110" spans="2:17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39" t="s">
        <v>23</v>
      </c>
      <c r="K110" s="940"/>
      <c r="L110" s="940"/>
      <c r="M110" s="941"/>
      <c r="N110" s="635"/>
      <c r="O110" s="624"/>
      <c r="Q110" s="660"/>
    </row>
    <row r="111" spans="2:17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OpenSimula</v>
      </c>
      <c r="Q111" s="660"/>
    </row>
    <row r="112" spans="2:17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US</v>
      </c>
      <c r="Q112" s="660"/>
    </row>
    <row r="113" spans="2:17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>
        <f>A!H470</f>
        <v>19.914452054794499</v>
      </c>
      <c r="Q114" s="660"/>
    </row>
    <row r="115" spans="2:17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>
        <f>A!H471</f>
        <v>1.16046665798462E-2</v>
      </c>
      <c r="Q115" s="660"/>
    </row>
    <row r="116" spans="2:17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>
        <f>A!T1170</f>
        <v>35</v>
      </c>
      <c r="Q117" s="660"/>
    </row>
    <row r="118" spans="2:17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>
        <f>A!T1171</f>
        <v>2.2269339431007899E-2</v>
      </c>
      <c r="Q118" s="660"/>
    </row>
    <row r="119" spans="2:17" ht="12" customHeight="1" thickTop="1">
      <c r="B119" s="654" t="s">
        <v>800</v>
      </c>
      <c r="D119" s="641"/>
      <c r="N119" s="635"/>
      <c r="Q119" s="660"/>
    </row>
    <row r="120" spans="2:17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39" t="s">
        <v>23</v>
      </c>
      <c r="K121" s="940"/>
      <c r="L121" s="940"/>
      <c r="M121" s="941"/>
      <c r="O121" s="624"/>
      <c r="Q121" s="658"/>
    </row>
    <row r="122" spans="2:17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OpenSimula</v>
      </c>
      <c r="Q122" s="658"/>
    </row>
    <row r="123" spans="2:17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US</v>
      </c>
      <c r="Q123" s="658"/>
    </row>
    <row r="124" spans="2:17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>
        <f>A!H260</f>
        <v>77634.282494820494</v>
      </c>
      <c r="Q124" s="658"/>
    </row>
    <row r="125" spans="2:17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>
        <f>A!H261</f>
        <v>96531.929157172606</v>
      </c>
      <c r="Q125" s="658"/>
    </row>
    <row r="126" spans="2:17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>
        <f>A!H262</f>
        <v>96985.429458264902</v>
      </c>
      <c r="Q126" s="658"/>
    </row>
    <row r="127" spans="2:17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>
        <f>A!H263</f>
        <v>101787.50868686</v>
      </c>
      <c r="Q127" s="658"/>
    </row>
    <row r="128" spans="2:17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>
        <f>A!H264</f>
        <v>99793.931519261998</v>
      </c>
      <c r="Q128" s="658"/>
    </row>
    <row r="129" spans="2:17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>
        <f>A!H265</f>
        <v>66345.792987620502</v>
      </c>
      <c r="Q129" s="658"/>
    </row>
    <row r="130" spans="2:17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>
        <f>A!H266</f>
        <v>162837.84425253599</v>
      </c>
      <c r="Q130" s="658"/>
    </row>
    <row r="131" spans="2:17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>
        <f>A!H267</f>
        <v>65598.231256968094</v>
      </c>
      <c r="Q131" s="658"/>
    </row>
    <row r="132" spans="2:17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>
        <f>A!H268</f>
        <v>66727.046280124094</v>
      </c>
      <c r="Q132" s="658"/>
    </row>
    <row r="133" spans="2:17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>
        <f>A!H269</f>
        <v>70715.144306336995</v>
      </c>
      <c r="Q133" s="658"/>
    </row>
    <row r="134" spans="2:17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>
        <f>A!H270</f>
        <v>68817.909754422406</v>
      </c>
      <c r="Q134" s="658"/>
    </row>
    <row r="135" spans="2:17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>
        <f>A!H271</f>
        <v>71968.907912113893</v>
      </c>
      <c r="Q135" s="658"/>
    </row>
    <row r="136" spans="2:17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>
        <f>A!H272</f>
        <v>66663.841042903005</v>
      </c>
      <c r="Q136" s="658"/>
    </row>
    <row r="137" spans="2:17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>
        <f>A!H273</f>
        <v>49874.122633529798</v>
      </c>
      <c r="Q137" s="658"/>
    </row>
    <row r="138" spans="2:17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>
        <f>A!H274</f>
        <v>112315.285849156</v>
      </c>
      <c r="Q138" s="660"/>
    </row>
    <row r="139" spans="2:17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>
        <f>A!H275</f>
        <v>67410.831765184004</v>
      </c>
      <c r="Q139" s="660"/>
    </row>
    <row r="140" spans="2:17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>
        <f>A!H276</f>
        <v>67026.033111671306</v>
      </c>
      <c r="Q140" s="658"/>
    </row>
    <row r="141" spans="2:17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>
        <f>A!H277</f>
        <v>66129.012559719602</v>
      </c>
      <c r="Q141" s="658"/>
    </row>
    <row r="142" spans="2:17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>
        <f>A!H278</f>
        <v>47499.232982780799</v>
      </c>
      <c r="Q142" s="658"/>
    </row>
    <row r="143" spans="2:17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>
        <f>A!H279</f>
        <v>48155.659915804797</v>
      </c>
      <c r="Q143" s="658"/>
    </row>
    <row r="144" spans="2:17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>
        <f>A!H280</f>
        <v>47102.3410322985</v>
      </c>
      <c r="Q144" s="658"/>
    </row>
    <row r="145" spans="2:17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39" t="s">
        <v>23</v>
      </c>
      <c r="K145" s="940"/>
      <c r="L145" s="940"/>
      <c r="M145" s="941"/>
      <c r="O145" s="650"/>
      <c r="Q145" s="658"/>
    </row>
    <row r="146" spans="2:17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OpenSimula</v>
      </c>
      <c r="Q146" s="658"/>
    </row>
    <row r="147" spans="2:17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US</v>
      </c>
      <c r="Q147" s="658"/>
    </row>
    <row r="148" spans="2:17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>
        <f>A!H290</f>
        <v>55383.733787523299</v>
      </c>
      <c r="Q148" s="658"/>
    </row>
    <row r="149" spans="2:17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>
        <f>A!H291</f>
        <v>55392.131168155996</v>
      </c>
      <c r="Q149" s="658"/>
    </row>
    <row r="150" spans="2:17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>
        <f>A!H292</f>
        <v>62399.921050383899</v>
      </c>
      <c r="Q150" s="658"/>
    </row>
    <row r="151" spans="2:17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>
        <f>A!H293</f>
        <v>63341.8459308975</v>
      </c>
      <c r="Q151" s="658"/>
    </row>
    <row r="152" spans="2:17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>
        <f>A!H294</f>
        <v>63056.112352305201</v>
      </c>
      <c r="Q152" s="658"/>
    </row>
    <row r="153" spans="2:17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>
        <f>A!H295</f>
        <v>48639.8655031913</v>
      </c>
      <c r="Q153" s="658"/>
    </row>
    <row r="154" spans="2:17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>
        <f>A!H296</f>
        <v>135237.84672470001</v>
      </c>
      <c r="Q154" s="658"/>
    </row>
    <row r="155" spans="2:17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>
        <f>A!H297</f>
        <v>40651.961781540398</v>
      </c>
      <c r="Q155" s="658"/>
    </row>
    <row r="156" spans="2:17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>
        <f>A!H298</f>
        <v>46961.575505813496</v>
      </c>
      <c r="Q156" s="658"/>
    </row>
    <row r="157" spans="2:17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>
        <f>A!H299</f>
        <v>49874.050373546597</v>
      </c>
      <c r="Q157" s="658"/>
    </row>
    <row r="158" spans="2:17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>
        <f>A!H300</f>
        <v>48451.107691436999</v>
      </c>
      <c r="Q158" s="658"/>
    </row>
    <row r="159" spans="2:17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>
        <f>A!H301</f>
        <v>50631.152015204003</v>
      </c>
      <c r="Q159" s="658"/>
    </row>
    <row r="160" spans="2:17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>
        <f>A!H302</f>
        <v>48055.298758801</v>
      </c>
      <c r="Q160" s="658"/>
    </row>
    <row r="161" spans="2:17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>
        <f>A!H303</f>
        <v>35961.1856236647</v>
      </c>
      <c r="Q161" s="658"/>
    </row>
    <row r="162" spans="2:17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>
        <f>A!H304</f>
        <v>80954.061312890699</v>
      </c>
      <c r="Q162" s="658"/>
    </row>
    <row r="163" spans="2:17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>
        <f>A!H305</f>
        <v>48808.689021555103</v>
      </c>
      <c r="Q163" s="658"/>
    </row>
    <row r="164" spans="2:17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>
        <f>A!H306</f>
        <v>48421.664922037198</v>
      </c>
      <c r="Q164" s="658"/>
    </row>
    <row r="165" spans="2:17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>
        <f>A!H307</f>
        <v>47534.301965314997</v>
      </c>
    </row>
    <row r="166" spans="2:17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>
        <f>A!H308</f>
        <v>47499.016574167603</v>
      </c>
    </row>
    <row r="167" spans="2:17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>
        <f>A!H309</f>
        <v>48153.827241049497</v>
      </c>
      <c r="P167" s="658"/>
      <c r="Q167" s="658"/>
    </row>
    <row r="168" spans="2:17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>
        <f>A!H310</f>
        <v>47102.320876940998</v>
      </c>
      <c r="P168" s="658"/>
      <c r="Q168" s="658"/>
    </row>
    <row r="169" spans="2:17" ht="12" customHeight="1" thickTop="1">
      <c r="B169" s="654" t="s">
        <v>599</v>
      </c>
      <c r="D169" s="641"/>
      <c r="N169" s="635"/>
      <c r="Q169" s="660"/>
    </row>
    <row r="170" spans="2:17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39" t="s">
        <v>23</v>
      </c>
      <c r="K171" s="940"/>
      <c r="L171" s="940"/>
      <c r="M171" s="941"/>
      <c r="O171" s="624"/>
      <c r="Q171" s="658"/>
    </row>
    <row r="172" spans="2:17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OpenSimula</v>
      </c>
      <c r="P172" s="658"/>
      <c r="Q172" s="658"/>
    </row>
    <row r="173" spans="2:17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US</v>
      </c>
      <c r="P173" s="658"/>
      <c r="Q173" s="658"/>
    </row>
    <row r="174" spans="2:17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>
        <f>A!H320</f>
        <v>22250.548707297101</v>
      </c>
      <c r="P174" s="658"/>
      <c r="Q174" s="658"/>
    </row>
    <row r="175" spans="2:17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>
        <f>A!H321</f>
        <v>41139.797989016603</v>
      </c>
      <c r="P175" s="658"/>
      <c r="Q175" s="658"/>
    </row>
    <row r="176" spans="2:17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>
        <f>A!H322</f>
        <v>34585.508407880901</v>
      </c>
      <c r="P176" s="658"/>
      <c r="Q176" s="658"/>
    </row>
    <row r="177" spans="2:17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>
        <f>A!H323</f>
        <v>38445.662755963203</v>
      </c>
      <c r="P177" s="658"/>
      <c r="Q177" s="658"/>
    </row>
    <row r="178" spans="2:17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>
        <f>A!H324</f>
        <v>36737.819166956797</v>
      </c>
      <c r="P178" s="658"/>
      <c r="Q178" s="658"/>
    </row>
    <row r="179" spans="2:17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>
        <f>A!H325</f>
        <v>17705.927484429099</v>
      </c>
      <c r="P179" s="658"/>
      <c r="Q179" s="658"/>
    </row>
    <row r="180" spans="2:17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>
        <f>A!H326</f>
        <v>27599.997527836498</v>
      </c>
      <c r="P180" s="658"/>
      <c r="Q180" s="658"/>
    </row>
    <row r="181" spans="2:17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>
        <f>A!H327</f>
        <v>24946.269475427602</v>
      </c>
      <c r="P181" s="658"/>
      <c r="Q181" s="658"/>
    </row>
    <row r="182" spans="2:17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>
        <f>A!H328</f>
        <v>19765.470774310499</v>
      </c>
      <c r="P182" s="658"/>
      <c r="Q182" s="658"/>
    </row>
    <row r="183" spans="2:17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>
        <f>A!H329</f>
        <v>20841.0939327903</v>
      </c>
      <c r="P183" s="658"/>
      <c r="Q183" s="658"/>
    </row>
    <row r="184" spans="2:17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>
        <f>A!H330</f>
        <v>20366.802062985302</v>
      </c>
      <c r="Q184" s="658"/>
    </row>
    <row r="185" spans="2:17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>
        <f>A!H331</f>
        <v>21337.755896909799</v>
      </c>
    </row>
    <row r="186" spans="2:17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>
        <f>A!H332</f>
        <v>18608.542284102001</v>
      </c>
    </row>
    <row r="187" spans="2:17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>
        <f>A!H333</f>
        <v>13912.937009865</v>
      </c>
      <c r="P187" s="658"/>
      <c r="Q187" s="658"/>
    </row>
    <row r="188" spans="2:17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>
        <f>A!H334</f>
        <v>31361.224536265701</v>
      </c>
      <c r="P188" s="658"/>
      <c r="Q188" s="658"/>
    </row>
    <row r="189" spans="2:17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>
        <f>A!H335</f>
        <v>18602.1427436288</v>
      </c>
      <c r="P189" s="658"/>
      <c r="Q189" s="658"/>
    </row>
    <row r="190" spans="2:17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>
        <f>A!H336</f>
        <v>18604.3681896341</v>
      </c>
      <c r="P190" s="658"/>
      <c r="Q190" s="658"/>
    </row>
    <row r="191" spans="2:17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>
        <f>A!H337</f>
        <v>18594.7105944045</v>
      </c>
      <c r="P191" s="658"/>
      <c r="Q191" s="658"/>
    </row>
    <row r="192" spans="2:17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>
        <f>A!H338</f>
        <v>0.21640861318839899</v>
      </c>
      <c r="P192" s="658"/>
      <c r="Q192" s="658"/>
    </row>
    <row r="193" spans="2:18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>
        <f>A!H339</f>
        <v>1.83267475526702</v>
      </c>
      <c r="P193" s="658"/>
      <c r="Q193" s="658"/>
    </row>
    <row r="194" spans="2:18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>
        <f>A!H340</f>
        <v>2.0155357547137799E-2</v>
      </c>
      <c r="P194" s="658"/>
      <c r="Q194" s="658"/>
      <c r="R194" s="826"/>
    </row>
    <row r="195" spans="2:18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18" ht="15" customHeight="1" thickBot="1">
      <c r="B196" s="682" t="s">
        <v>735</v>
      </c>
    </row>
    <row r="197" spans="2:18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39" t="s">
        <v>23</v>
      </c>
      <c r="K197" s="940"/>
      <c r="L197" s="940"/>
      <c r="M197" s="941"/>
      <c r="O197" s="624"/>
    </row>
    <row r="198" spans="2:18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OpenSimula</v>
      </c>
    </row>
    <row r="199" spans="2:18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US</v>
      </c>
    </row>
    <row r="200" spans="2:18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>
        <f>A!H350</f>
        <v>3.2318759208409902</v>
      </c>
    </row>
    <row r="201" spans="2:18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>
        <f>A!H351</f>
        <v>3.3964014920211998</v>
      </c>
    </row>
    <row r="202" spans="2:18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>
        <f>A!H352</f>
        <v>3.4097963045277999</v>
      </c>
    </row>
    <row r="203" spans="2:18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>
        <f>A!H353</f>
        <v>3.4814174128559299</v>
      </c>
    </row>
    <row r="204" spans="2:18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>
        <f>A!H354</f>
        <v>3.44435734393904</v>
      </c>
    </row>
    <row r="205" spans="2:18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>
        <f>A!H355</f>
        <v>3.23673906781573</v>
      </c>
    </row>
    <row r="206" spans="2:18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>
        <f>A!H356</f>
        <v>3.6772213479959999</v>
      </c>
    </row>
    <row r="207" spans="2:18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>
        <f>A!H357</f>
        <v>3.2445611241240102</v>
      </c>
    </row>
    <row r="208" spans="2:18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>
        <f>A!H358</f>
        <v>3.20265382366971</v>
      </c>
    </row>
    <row r="209" spans="2:17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>
        <f>A!H359</f>
        <v>3.2093387084524099</v>
      </c>
    </row>
    <row r="210" spans="2:17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>
        <f>A!H360</f>
        <v>3.2088179289582102</v>
      </c>
    </row>
    <row r="211" spans="2:17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>
        <f>A!H361</f>
        <v>3.2156319696908802</v>
      </c>
    </row>
    <row r="212" spans="2:17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>
        <f>A!H362</f>
        <v>3.2150729582060502</v>
      </c>
    </row>
    <row r="213" spans="2:17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3.1616336680596278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3.1616336680596278</v>
      </c>
      <c r="L213" s="843">
        <f t="shared" si="30"/>
        <v>3.1484799319399328</v>
      </c>
      <c r="M213" s="640">
        <f t="shared" si="31"/>
        <v>9.2847820658148068E-3</v>
      </c>
      <c r="O213" s="685">
        <f>A!H363</f>
        <v>3.1446751487418498</v>
      </c>
    </row>
    <row r="214" spans="2:17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>
        <f>A!H364</f>
        <v>3.5567756620722801</v>
      </c>
    </row>
    <row r="215" spans="2:17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>
        <f>A!H365</f>
        <v>2.89958548936348</v>
      </c>
    </row>
    <row r="216" spans="2:17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>
        <f>A!H366</f>
        <v>3.05056383384398</v>
      </c>
    </row>
    <row r="217" spans="2:17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>
        <f>A!H367</f>
        <v>3.4692506418257998</v>
      </c>
    </row>
    <row r="218" spans="2:17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>
        <f>A!H368</f>
        <v>3.0221934539395501</v>
      </c>
    </row>
    <row r="219" spans="2:17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>
        <f>A!H369</f>
        <v>2.6572897129523199</v>
      </c>
    </row>
    <row r="220" spans="2:17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>
        <f>A!H370</f>
        <v>3.2444868390925898</v>
      </c>
    </row>
    <row r="221" spans="2:17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39" t="s">
        <v>23</v>
      </c>
      <c r="K221" s="940"/>
      <c r="L221" s="940"/>
      <c r="M221" s="941"/>
      <c r="O221" s="650"/>
      <c r="P221" s="663"/>
      <c r="Q221" s="663"/>
    </row>
    <row r="222" spans="2:17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OpenSimula</v>
      </c>
      <c r="P222" s="663"/>
      <c r="Q222" s="663"/>
    </row>
    <row r="223" spans="2:17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US</v>
      </c>
      <c r="P223" s="663"/>
      <c r="Q223" s="663"/>
    </row>
    <row r="224" spans="2:17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>
        <f>A!H380</f>
        <v>24.093000239794002</v>
      </c>
      <c r="P224" s="663"/>
      <c r="Q224" s="663"/>
    </row>
    <row r="225" spans="2:17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>
        <f>A!H381</f>
        <v>24.100604110469199</v>
      </c>
      <c r="P225" s="663"/>
      <c r="Q225" s="663"/>
    </row>
    <row r="226" spans="2:17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>
        <f>A!H382</f>
        <v>24.3513418929492</v>
      </c>
      <c r="P226" s="663"/>
      <c r="Q226" s="663"/>
    </row>
    <row r="227" spans="2:17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>
        <f>A!H383</f>
        <v>24.254626619627398</v>
      </c>
      <c r="P227" s="663"/>
      <c r="Q227" s="663"/>
    </row>
    <row r="228" spans="2:17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>
        <f>A!H384</f>
        <v>24.287214062422901</v>
      </c>
      <c r="P228" s="663"/>
      <c r="Q228" s="663"/>
    </row>
    <row r="229" spans="2:17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>
        <f>A!H385</f>
        <v>26.4908697435371</v>
      </c>
      <c r="P229" s="663"/>
      <c r="Q229" s="663"/>
    </row>
    <row r="230" spans="2:17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>
        <f>A!H386</f>
        <v>25.435012031244099</v>
      </c>
      <c r="P230" s="663"/>
      <c r="Q230" s="663"/>
    </row>
    <row r="231" spans="2:17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>
        <f>A!H387</f>
        <v>24.0707374864703</v>
      </c>
      <c r="P231" s="663"/>
      <c r="Q231" s="663"/>
    </row>
    <row r="232" spans="2:17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>
        <f>A!H388</f>
        <v>24.0607982081583</v>
      </c>
      <c r="P232" s="663"/>
      <c r="Q232" s="663"/>
    </row>
    <row r="233" spans="2:17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>
        <f>A!H389</f>
        <v>24.0606007835346</v>
      </c>
      <c r="P233" s="663"/>
      <c r="Q233" s="663"/>
    </row>
    <row r="234" spans="2:17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>
        <f>A!H390</f>
        <v>24.058805342141898</v>
      </c>
      <c r="P234" s="663"/>
      <c r="Q234" s="663"/>
    </row>
    <row r="235" spans="2:17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>
        <f>A!H391</f>
        <v>24.062707832196299</v>
      </c>
      <c r="P235" s="663"/>
      <c r="Q235" s="663"/>
    </row>
    <row r="236" spans="2:17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>
        <f>A!H392</f>
        <v>20.191797207967699</v>
      </c>
      <c r="P236" s="663"/>
      <c r="Q236" s="663"/>
    </row>
    <row r="237" spans="2:17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>
        <f>A!H393</f>
        <v>25.014284549325399</v>
      </c>
      <c r="P237" s="663"/>
      <c r="Q237" s="663"/>
    </row>
    <row r="238" spans="2:17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>
        <f>A!H394</f>
        <v>25.085325834669199</v>
      </c>
      <c r="P238" s="663"/>
      <c r="Q238" s="663"/>
    </row>
    <row r="239" spans="2:17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>
        <f>A!H395</f>
        <v>13.532604540454701</v>
      </c>
      <c r="P239" s="663"/>
      <c r="Q239" s="663"/>
    </row>
    <row r="240" spans="2:17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>
        <f>A!H396</f>
        <v>16.889022070842898</v>
      </c>
      <c r="P240" s="663"/>
      <c r="Q240" s="663"/>
    </row>
    <row r="241" spans="2:17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>
        <f>A!H397</f>
        <v>26.7927803736677</v>
      </c>
      <c r="P241" s="663"/>
      <c r="Q241" s="663"/>
    </row>
    <row r="242" spans="2:17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>
        <f>A!H398</f>
        <v>20.184244672429202</v>
      </c>
      <c r="P242" s="663"/>
      <c r="Q242" s="663"/>
    </row>
    <row r="243" spans="2:17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>
        <f>A!H399</f>
        <v>13.500779798734101</v>
      </c>
      <c r="P243" s="663"/>
      <c r="Q243" s="663"/>
    </row>
    <row r="244" spans="2:17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>
        <f>A!H400</f>
        <v>26.789591187889702</v>
      </c>
      <c r="P244" s="663"/>
      <c r="Q244" s="663"/>
    </row>
    <row r="245" spans="2:17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39" t="s">
        <v>23</v>
      </c>
      <c r="K247" s="940"/>
      <c r="L247" s="940"/>
      <c r="M247" s="941"/>
      <c r="O247" s="697"/>
      <c r="P247" s="663"/>
      <c r="Q247" s="663"/>
    </row>
    <row r="248" spans="2:17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OpenSimula</v>
      </c>
      <c r="P248" s="663"/>
      <c r="Q248" s="663"/>
    </row>
    <row r="249" spans="2:17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US</v>
      </c>
      <c r="P249" s="663"/>
      <c r="Q249" s="663"/>
    </row>
    <row r="250" spans="2:17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>
        <f>A!H410</f>
        <v>9.1485968247151904E-3</v>
      </c>
      <c r="P250" s="663"/>
      <c r="Q250" s="663"/>
    </row>
    <row r="251" spans="2:17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>
        <f>A!H411</f>
        <v>1.1274023058129299E-2</v>
      </c>
      <c r="P251" s="663"/>
      <c r="Q251" s="663"/>
    </row>
    <row r="252" spans="2:17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>
        <f>A!H412</f>
        <v>1.00564010438843E-2</v>
      </c>
      <c r="P252" s="663"/>
      <c r="Q252" s="663"/>
    </row>
    <row r="253" spans="2:17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>
        <f>A!H413</f>
        <v>9.8214608364254295E-3</v>
      </c>
      <c r="P253" s="663"/>
      <c r="Q253" s="663"/>
    </row>
    <row r="254" spans="2:17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>
        <f>A!H414</f>
        <v>9.8714180913637897E-3</v>
      </c>
      <c r="P254" s="663"/>
      <c r="Q254" s="663"/>
    </row>
    <row r="255" spans="2:17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>
        <f>A!H415</f>
        <v>9.7652559844366993E-3</v>
      </c>
      <c r="P255" s="663"/>
      <c r="Q255" s="663"/>
    </row>
    <row r="256" spans="2:17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>
        <f>A!H416</f>
        <v>8.3988773070263895E-3</v>
      </c>
      <c r="P256" s="663"/>
      <c r="Q256" s="663"/>
    </row>
    <row r="257" spans="2:17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>
        <f>A!H417</f>
        <v>9.9976962648723501E-3</v>
      </c>
      <c r="P257" s="663"/>
      <c r="Q257" s="663"/>
    </row>
    <row r="258" spans="2:17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>
        <f>A!H418</f>
        <v>9.4529587837754794E-3</v>
      </c>
      <c r="P258" s="663"/>
      <c r="Q258" s="663"/>
    </row>
    <row r="259" spans="2:17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>
        <f>A!H419</f>
        <v>9.3178402334153695E-3</v>
      </c>
      <c r="P259" s="663"/>
      <c r="Q259" s="663"/>
    </row>
    <row r="260" spans="2:17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>
        <f>A!H420</f>
        <v>9.3641508496044995E-3</v>
      </c>
      <c r="P260" s="663"/>
      <c r="Q260" s="663"/>
    </row>
    <row r="261" spans="2:17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>
        <f>A!H421</f>
        <v>9.23506477529807E-3</v>
      </c>
      <c r="P261" s="663"/>
      <c r="Q261" s="663"/>
    </row>
    <row r="262" spans="2:17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>
        <f>A!H422</f>
        <v>9.6427907936643097E-3</v>
      </c>
      <c r="P262" s="663"/>
      <c r="Q262" s="663"/>
    </row>
    <row r="263" spans="2:17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>
        <f>A!H423</f>
        <v>1.11760323507779E-2</v>
      </c>
      <c r="P263" s="663"/>
      <c r="Q263" s="663"/>
    </row>
    <row r="264" spans="2:17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>
        <f>A!H424</f>
        <v>1.1220788569015899E-2</v>
      </c>
      <c r="P264" s="663"/>
      <c r="Q264" s="663"/>
    </row>
    <row r="265" spans="2:17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>
        <f>A!H425</f>
        <v>6.61824462430526E-3</v>
      </c>
      <c r="P265" s="663"/>
      <c r="Q265" s="663"/>
    </row>
    <row r="266" spans="2:17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>
        <f>A!H426</f>
        <v>7.8722078147350008E-3</v>
      </c>
      <c r="P266" s="663"/>
      <c r="Q266" s="663"/>
    </row>
    <row r="267" spans="2:17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>
        <f>A!H427</f>
        <v>1.2673990442342201E-2</v>
      </c>
      <c r="P267" s="663"/>
      <c r="Q267" s="663"/>
    </row>
    <row r="268" spans="2:17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>
        <f>A!H428</f>
        <v>5.3124778956772697E-3</v>
      </c>
      <c r="P268" s="663"/>
      <c r="Q268" s="663"/>
    </row>
    <row r="269" spans="2:17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>
        <f>A!H429</f>
        <v>3.1270432940108499E-3</v>
      </c>
      <c r="P269" s="663"/>
      <c r="Q269" s="663"/>
    </row>
    <row r="270" spans="2:17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>
        <f>A!H430</f>
        <v>5.6439435181404301E-3</v>
      </c>
      <c r="P270" s="663"/>
      <c r="Q270" s="663"/>
    </row>
    <row r="271" spans="2:17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39" t="s">
        <v>23</v>
      </c>
      <c r="K271" s="940"/>
      <c r="L271" s="940"/>
      <c r="M271" s="941"/>
      <c r="O271" s="629"/>
    </row>
    <row r="272" spans="2:17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OpenSimula</v>
      </c>
    </row>
    <row r="273" spans="2:15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US</v>
      </c>
    </row>
    <row r="274" spans="2:15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>
        <f>A!H440</f>
        <v>47.7211598524989</v>
      </c>
    </row>
    <row r="275" spans="2:15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>
        <f>A!H441</f>
        <v>58.358345707206603</v>
      </c>
    </row>
    <row r="276" spans="2:15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>
        <f>A!H442</f>
        <v>51.172700524981799</v>
      </c>
    </row>
    <row r="277" spans="2:15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>
        <f>A!H443</f>
        <v>50.375340398269799</v>
      </c>
    </row>
    <row r="278" spans="2:15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>
        <f>A!H444</f>
        <v>50.4684664280257</v>
      </c>
    </row>
    <row r="279" spans="2:15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>
        <f>A!H445</f>
        <v>43.721497707024497</v>
      </c>
    </row>
    <row r="280" spans="2:15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>
        <f>A!H446</f>
        <v>40.3407137100832</v>
      </c>
    </row>
    <row r="281" spans="2:15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>
        <f>A!H447</f>
        <v>51.960352272506803</v>
      </c>
    </row>
    <row r="282" spans="2:15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>
        <f>A!H448</f>
        <v>49.309592739958198</v>
      </c>
    </row>
    <row r="283" spans="2:15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>
        <f>A!H449</f>
        <v>48.642082105241698</v>
      </c>
    </row>
    <row r="284" spans="2:15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>
        <f>A!H450</f>
        <v>48.8766824991988</v>
      </c>
    </row>
    <row r="285" spans="2:15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>
        <f>A!H451</f>
        <v>48.2241907877426</v>
      </c>
    </row>
    <row r="286" spans="2:15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>
        <f>A!H452</f>
        <v>65.277228595594906</v>
      </c>
    </row>
    <row r="287" spans="2:15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>
        <f>A!H453</f>
        <v>56.368415852774</v>
      </c>
    </row>
    <row r="288" spans="2:15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>
        <f>A!H454</f>
        <v>56.351717236165001</v>
      </c>
    </row>
    <row r="289" spans="2:17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>
        <f>A!H455</f>
        <v>69.075090643703902</v>
      </c>
    </row>
    <row r="290" spans="2:17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>
        <f>A!H456</f>
        <v>66.457035195176204</v>
      </c>
    </row>
    <row r="291" spans="2:17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>
        <f>A!H457</f>
        <v>57.581117457252098</v>
      </c>
    </row>
    <row r="292" spans="2:17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>
        <f>A!H458</f>
        <v>41.163095954922902</v>
      </c>
    </row>
    <row r="293" spans="2:17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>
        <f>A!H459</f>
        <v>34.8959090099642</v>
      </c>
    </row>
    <row r="294" spans="2:17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>
        <f>A!H460</f>
        <v>34.825110696653503</v>
      </c>
    </row>
    <row r="295" spans="2:17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ht="15" customHeight="1" thickBot="1">
      <c r="B296" s="659" t="s">
        <v>737</v>
      </c>
      <c r="P296" s="705"/>
      <c r="Q296" s="705"/>
    </row>
    <row r="297" spans="2:17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39" t="s">
        <v>23</v>
      </c>
      <c r="K297" s="940"/>
      <c r="L297" s="940"/>
      <c r="M297" s="941"/>
      <c r="O297" s="624"/>
      <c r="P297" s="705"/>
      <c r="Q297" s="705"/>
    </row>
    <row r="298" spans="2:17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OpenSimula</v>
      </c>
      <c r="P298" s="705"/>
      <c r="Q298" s="705"/>
    </row>
    <row r="299" spans="2:17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US</v>
      </c>
      <c r="P299" s="705"/>
      <c r="Q299" s="705"/>
    </row>
    <row r="300" spans="2:17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>
        <f>A!H830</f>
        <v>4008.9500118978699</v>
      </c>
      <c r="P301" s="705"/>
      <c r="Q301" s="705"/>
    </row>
    <row r="302" spans="2:17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>
        <f>A!H831</f>
        <v>5229.2844173795702</v>
      </c>
    </row>
    <row r="303" spans="2:17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>
        <f>IF(AND(ISNUMBER(O302),ISNUMBER(O301)),O302-O301,"")</f>
        <v>1220.3344054817003</v>
      </c>
    </row>
    <row r="304" spans="2:17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>
        <f>A!H839</f>
        <v>3111.5830400186501</v>
      </c>
    </row>
    <row r="305" spans="2:15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>
        <f>A!H840</f>
        <v>3945.2016689668599</v>
      </c>
    </row>
    <row r="306" spans="2:15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>
        <f>IF(AND(ISNUMBER(O305),ISNUMBER(O304)),O305-O304,"")</f>
        <v>833.61862894820979</v>
      </c>
    </row>
    <row r="307" spans="2:15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>
        <f>A!H850</f>
        <v>3103.29592975688</v>
      </c>
    </row>
    <row r="309" spans="2:15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>
        <f>A!H851</f>
        <v>4238.2331775046296</v>
      </c>
    </row>
    <row r="310" spans="2:15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>
        <f>IF(AND(ISNUMBER(O309),ISNUMBER(O308)),O309-O308,"")</f>
        <v>1134.9372477477496</v>
      </c>
    </row>
    <row r="311" spans="2:15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>
        <f>A!H859</f>
        <v>2388.36417178188</v>
      </c>
    </row>
    <row r="312" spans="2:15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>
        <f>A!H860</f>
        <v>3170.29041935949</v>
      </c>
    </row>
    <row r="313" spans="2:15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>
        <f>IF(AND(ISNUMBER(O312),ISNUMBER(O311)),O312-O311,"")</f>
        <v>781.92624757760996</v>
      </c>
    </row>
    <row r="314" spans="2:15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>
        <f>A!H870</f>
        <v>387.780062795177</v>
      </c>
    </row>
    <row r="316" spans="2:15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>
        <f>A!H871</f>
        <v>424.345144145348</v>
      </c>
    </row>
    <row r="317" spans="2:15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>
        <f>IF(AND(ISNUMBER(O316),ISNUMBER(O315)),O316-O315,"")</f>
        <v>36.565081350170999</v>
      </c>
    </row>
    <row r="318" spans="2:15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>
        <f>A!H879</f>
        <v>309.66553750469501</v>
      </c>
    </row>
    <row r="319" spans="2:15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>
        <f>A!H880</f>
        <v>331.79901571586299</v>
      </c>
    </row>
    <row r="320" spans="2:15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>
        <f>IF(AND(ISNUMBER(O319),ISNUMBER(O318)),O319-O318,"")</f>
        <v>22.133478211167983</v>
      </c>
    </row>
    <row r="321" spans="2:17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7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>
        <f>A!H890</f>
        <v>517.87401934581703</v>
      </c>
    </row>
    <row r="323" spans="2:17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>
        <f>A!H891</f>
        <v>566.70609572959404</v>
      </c>
      <c r="Q323" s="706"/>
    </row>
    <row r="324" spans="2:17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>
        <f>IF(AND(ISNUMBER(O323),ISNUMBER(O322)),O323-O322,"")</f>
        <v>48.832076383777007</v>
      </c>
      <c r="Q324" s="706"/>
    </row>
    <row r="325" spans="2:17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>
        <f>A!H899</f>
        <v>413.55333073207601</v>
      </c>
      <c r="Q325" s="706"/>
    </row>
    <row r="326" spans="2:17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>
        <f>A!H900</f>
        <v>443.11223389150803</v>
      </c>
      <c r="Q326" s="706"/>
    </row>
    <row r="327" spans="2:17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>
        <f>IF(AND(ISNUMBER(O326),ISNUMBER(O325)),O326-O325,"")</f>
        <v>29.55890315943202</v>
      </c>
      <c r="Q327" s="706"/>
    </row>
    <row r="328" spans="2:17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7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>
        <f>A!H910</f>
        <v>13617.1167857704</v>
      </c>
    </row>
    <row r="330" spans="2:17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>
        <f>A!H911</f>
        <v>13690.8156002711</v>
      </c>
    </row>
    <row r="331" spans="2:17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>
        <f>IF(AND(ISNUMBER(O330),ISNUMBER(O329)),O330-O329,"")</f>
        <v>73.698814500699882</v>
      </c>
    </row>
    <row r="332" spans="2:17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>
        <f>A!H919</f>
        <v>9706.2151868076799</v>
      </c>
    </row>
    <row r="333" spans="2:17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>
        <f>A!H920</f>
        <v>9755.1391616230794</v>
      </c>
    </row>
    <row r="334" spans="2:17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>
        <f>IF(AND(ISNUMBER(O333),ISNUMBER(O332)),O333-O332,"")</f>
        <v>48.923974815399561</v>
      </c>
    </row>
    <row r="335" spans="2:17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>
        <f>A!H930</f>
        <v>9807.1618994926102</v>
      </c>
      <c r="Q336" s="706"/>
    </row>
    <row r="337" spans="2:17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>
        <f>A!H931</f>
        <v>9876.8785223344694</v>
      </c>
    </row>
    <row r="338" spans="2:17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>
        <f>IF(AND(ISNUMBER(O337),ISNUMBER(O336)),O337-O336,"")</f>
        <v>69.716622841859134</v>
      </c>
    </row>
    <row r="339" spans="2:17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>
        <f>A!H939</f>
        <v>9706.2151868076799</v>
      </c>
    </row>
    <row r="340" spans="2:17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>
        <f>A!H940</f>
        <v>9755.1391616230794</v>
      </c>
    </row>
    <row r="341" spans="2:17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>
        <f>IF(AND(ISNUMBER(O340),ISNUMBER(O339)),O340-O339,"")</f>
        <v>48.923974815399561</v>
      </c>
    </row>
    <row r="342" spans="2:17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>
        <f>A!H950</f>
        <v>3809.9548862778302</v>
      </c>
      <c r="Q343" s="716"/>
    </row>
    <row r="344" spans="2:17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>
        <f>A!H951</f>
        <v>3813.93707793672</v>
      </c>
      <c r="Q344" s="716"/>
    </row>
    <row r="345" spans="2:17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>
        <f>IF(AND(ISNUMBER(O344),ISNUMBER(O343)),O344-O343,"")</f>
        <v>3.9821916588898603</v>
      </c>
      <c r="Q345" s="716"/>
    </row>
    <row r="346" spans="2:17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>
        <f>A!H959</f>
        <v>0</v>
      </c>
      <c r="Q346" s="716"/>
    </row>
    <row r="347" spans="2:17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>
        <f>A!H960</f>
        <v>0</v>
      </c>
      <c r="Q347" s="716"/>
    </row>
    <row r="348" spans="2:17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>
        <f>IF(AND(ISNUMBER(O347),ISNUMBER(O346)),O347-O346,"")</f>
        <v>0</v>
      </c>
      <c r="Q348" s="716"/>
    </row>
    <row r="349" spans="2:17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ht="15.75" customHeight="1" thickBot="1">
      <c r="B350" s="659" t="s">
        <v>2204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39" t="s">
        <v>23</v>
      </c>
      <c r="K351" s="940"/>
      <c r="L351" s="940"/>
      <c r="M351" s="941"/>
      <c r="O351" s="697"/>
      <c r="Q351" s="716"/>
    </row>
    <row r="352" spans="2:17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OpenSimula</v>
      </c>
      <c r="Q352" s="716"/>
    </row>
    <row r="353" spans="2:17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US</v>
      </c>
      <c r="Q353" s="716"/>
    </row>
    <row r="354" spans="2:17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>
        <f>A!H970</f>
        <v>1.08625771549433E-2</v>
      </c>
      <c r="Q355" s="716"/>
    </row>
    <row r="356" spans="2:17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>
        <f>A!H971</f>
        <v>1.1296988706123201E-2</v>
      </c>
      <c r="Q356" s="716"/>
    </row>
    <row r="357" spans="2:17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>
        <f>IF(AND(ISNUMBER(O356),ISNUMBER(O355)),O356-O355,"")</f>
        <v>4.344115511799012E-4</v>
      </c>
      <c r="Q357" s="716"/>
    </row>
    <row r="358" spans="2:17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>
        <f>A!H979</f>
        <v>5.1756954684163596E-3</v>
      </c>
      <c r="Q358" s="716"/>
    </row>
    <row r="359" spans="2:17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>
        <f>A!H980</f>
        <v>5.1756954684163596E-3</v>
      </c>
      <c r="Q359" s="716"/>
    </row>
    <row r="360" spans="2:17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>
        <f>IF(AND(ISNUMBER(O359),ISNUMBER(O358)),O359-O358,"")</f>
        <v>0</v>
      </c>
      <c r="Q360" s="716"/>
    </row>
    <row r="361" spans="2:17" ht="12" customHeight="1">
      <c r="B361" s="656" t="s">
        <v>84</v>
      </c>
      <c r="J361" s="732"/>
      <c r="M361" s="733"/>
      <c r="O361" s="629"/>
      <c r="Q361" s="716"/>
    </row>
    <row r="362" spans="2:17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>
        <f>A!H990</f>
        <v>3.9005500925277699</v>
      </c>
    </row>
    <row r="363" spans="2:17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>
        <f>A!H991</f>
        <v>2.9363186322683199</v>
      </c>
    </row>
    <row r="364" spans="2:17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>
        <f>IF(AND(ISNUMBER(O363),ISNUMBER(O362)),O363-O362,"")</f>
        <v>-0.96423146025944995</v>
      </c>
    </row>
    <row r="365" spans="2:17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>
        <f>A!H999</f>
        <v>3.5975197579919298</v>
      </c>
    </row>
    <row r="366" spans="2:17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>
        <f>A!H1000</f>
        <v>2.7855197140084398</v>
      </c>
    </row>
    <row r="367" spans="2:17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>
        <f>IF(AND(ISNUMBER(O366),ISNUMBER(O365)),O366-O365,"")</f>
        <v>-0.81200004398349002</v>
      </c>
    </row>
    <row r="368" spans="2:17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>
        <f>A!H1010</f>
        <v>16.883333333333301</v>
      </c>
      <c r="Q369" s="704"/>
    </row>
    <row r="370" spans="2:17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>
        <f>A!H1011</f>
        <v>29.516666666666602</v>
      </c>
      <c r="Q370" s="704"/>
    </row>
    <row r="371" spans="2:17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>
        <f>IF(AND(ISNUMBER(O370),ISNUMBER(O369)),O370-O369,"")</f>
        <v>12.633333333333301</v>
      </c>
      <c r="Q371" s="704"/>
    </row>
    <row r="372" spans="2:17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>
        <f>A!H1019</f>
        <v>16.883333333333301</v>
      </c>
      <c r="Q372" s="704"/>
    </row>
    <row r="373" spans="2:17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>
        <f>A!H1020</f>
        <v>29.516666666666602</v>
      </c>
      <c r="Q373" s="704"/>
    </row>
    <row r="374" spans="2:17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>
        <f>IF(AND(ISNUMBER(O373),ISNUMBER(O372)),O373-O372,"")</f>
        <v>12.633333333333301</v>
      </c>
      <c r="Q374" s="704"/>
    </row>
    <row r="375" spans="2:17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>
        <f>A!H1030</f>
        <v>25.013457975589301</v>
      </c>
      <c r="Q376" s="704"/>
    </row>
    <row r="377" spans="2:17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>
        <f>A!H1031</f>
        <v>25.014599980026301</v>
      </c>
      <c r="Q377" s="704"/>
    </row>
    <row r="378" spans="2:17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>
        <f>IF(AND(ISNUMBER(O377),ISNUMBER(O376)),O377-O376,"")</f>
        <v>1.142004436999855E-3</v>
      </c>
      <c r="Q378" s="704"/>
    </row>
    <row r="379" spans="2:17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>
        <f>A!H1039</f>
        <v>25</v>
      </c>
      <c r="Q379" s="704"/>
    </row>
    <row r="380" spans="2:17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>
        <f>A!H1040</f>
        <v>25</v>
      </c>
      <c r="Q380" s="704"/>
    </row>
    <row r="381" spans="2:17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>
        <f>IF(AND(ISNUMBER(O380),ISNUMBER(O379)),O380-O379,"")</f>
        <v>0</v>
      </c>
      <c r="Q381" s="704"/>
    </row>
    <row r="382" spans="2:17" ht="12" customHeight="1" thickTop="1">
      <c r="B382" s="654" t="s">
        <v>800</v>
      </c>
      <c r="E382" s="641"/>
    </row>
    <row r="383" spans="2:17" ht="12" customHeight="1"/>
    <row r="384" spans="2:17" ht="12" customHeight="1"/>
    <row r="385" spans="17:17" ht="12" customHeight="1"/>
    <row r="386" spans="17:17" ht="12" customHeight="1"/>
    <row r="387" spans="17:17" ht="12" customHeight="1"/>
    <row r="388" spans="17:17" ht="12" customHeight="1">
      <c r="Q388" s="706"/>
    </row>
    <row r="389" spans="17:17" ht="15" customHeight="1">
      <c r="Q389" s="706"/>
    </row>
    <row r="390" spans="17:17" ht="12" customHeight="1">
      <c r="Q390" s="706"/>
    </row>
    <row r="391" spans="17:17" ht="12" customHeight="1">
      <c r="Q391" s="706"/>
    </row>
    <row r="392" spans="17:17" ht="12" customHeight="1">
      <c r="Q392" s="706"/>
    </row>
    <row r="393" spans="17:17" ht="12" customHeight="1">
      <c r="Q393" s="706"/>
    </row>
    <row r="394" spans="17:17" ht="12" customHeight="1">
      <c r="Q394" s="706"/>
    </row>
    <row r="395" spans="17:17" ht="12" customHeight="1">
      <c r="Q395" s="706"/>
    </row>
    <row r="396" spans="17:17" ht="12" customHeight="1">
      <c r="Q396" s="706"/>
    </row>
    <row r="397" spans="17:17" ht="12" customHeight="1">
      <c r="Q397" s="706"/>
    </row>
    <row r="398" spans="17:17" ht="12" customHeight="1">
      <c r="Q398" s="706"/>
    </row>
    <row r="399" spans="17:17" ht="12" customHeight="1">
      <c r="Q399" s="706"/>
    </row>
    <row r="400" spans="17:17" ht="12" customHeight="1">
      <c r="Q400" s="706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682"/>
    </row>
    <row r="443" spans="2:17" ht="12" customHeight="1"/>
    <row r="445" spans="2:17">
      <c r="Q445" s="616"/>
    </row>
    <row r="446" spans="2:17">
      <c r="Q446" s="616"/>
    </row>
    <row r="447" spans="2:17">
      <c r="Q447" s="705"/>
    </row>
    <row r="448" spans="2:17">
      <c r="Q448" s="705"/>
    </row>
    <row r="449" spans="17:17">
      <c r="Q449" s="705"/>
    </row>
    <row r="450" spans="17:17">
      <c r="Q450" s="705"/>
    </row>
    <row r="451" spans="17:17">
      <c r="Q451" s="705"/>
    </row>
    <row r="452" spans="17:17">
      <c r="Q452" s="705"/>
    </row>
    <row r="453" spans="17:17">
      <c r="Q453" s="705"/>
    </row>
    <row r="454" spans="17:17">
      <c r="Q454" s="705"/>
    </row>
    <row r="455" spans="17:17">
      <c r="Q455" s="705"/>
    </row>
    <row r="456" spans="17:17">
      <c r="Q456" s="705"/>
    </row>
    <row r="457" spans="17:17">
      <c r="Q457" s="705"/>
    </row>
    <row r="458" spans="17:17">
      <c r="Q458" s="705"/>
    </row>
    <row r="459" spans="17:17">
      <c r="Q459" s="705"/>
    </row>
    <row r="460" spans="17:17">
      <c r="Q460" s="705"/>
    </row>
    <row r="465" spans="17:17">
      <c r="Q465" s="616"/>
    </row>
    <row r="466" spans="17:17">
      <c r="Q466" s="616"/>
    </row>
    <row r="467" spans="17:17">
      <c r="Q467" s="705"/>
    </row>
    <row r="468" spans="17:17">
      <c r="Q468" s="705"/>
    </row>
    <row r="469" spans="17:17">
      <c r="Q469" s="705"/>
    </row>
    <row r="470" spans="17:17">
      <c r="Q470" s="705"/>
    </row>
    <row r="471" spans="17:17">
      <c r="Q471" s="705"/>
    </row>
    <row r="472" spans="17:17">
      <c r="Q472" s="705"/>
    </row>
    <row r="473" spans="17:17">
      <c r="Q473" s="705"/>
    </row>
    <row r="474" spans="17:17">
      <c r="Q474" s="705"/>
    </row>
    <row r="475" spans="17:17">
      <c r="Q475" s="705"/>
    </row>
    <row r="476" spans="17:17">
      <c r="Q476" s="705"/>
    </row>
    <row r="477" spans="17:17">
      <c r="Q477" s="705"/>
    </row>
    <row r="478" spans="17:17">
      <c r="Q478" s="705"/>
    </row>
    <row r="479" spans="17:17">
      <c r="Q479" s="705"/>
    </row>
    <row r="480" spans="17:17">
      <c r="Q480" s="705"/>
    </row>
    <row r="485" spans="17:17">
      <c r="Q485" s="616"/>
    </row>
    <row r="486" spans="17:17">
      <c r="Q486" s="616"/>
    </row>
    <row r="487" spans="17:17">
      <c r="Q487" s="705"/>
    </row>
    <row r="488" spans="17:17">
      <c r="Q488" s="705"/>
    </row>
    <row r="489" spans="17:17">
      <c r="Q489" s="705"/>
    </row>
    <row r="490" spans="17:17">
      <c r="Q490" s="705"/>
    </row>
    <row r="491" spans="17:17">
      <c r="Q491" s="705"/>
    </row>
    <row r="492" spans="17:17">
      <c r="Q492" s="705"/>
    </row>
    <row r="493" spans="17:17">
      <c r="Q493" s="705"/>
    </row>
    <row r="494" spans="17:17">
      <c r="Q494" s="705"/>
    </row>
    <row r="495" spans="17:17">
      <c r="Q495" s="705"/>
    </row>
    <row r="496" spans="17:17">
      <c r="Q496" s="705"/>
    </row>
    <row r="497" spans="17:17">
      <c r="Q497" s="705"/>
    </row>
    <row r="498" spans="17:17">
      <c r="Q498" s="705"/>
    </row>
    <row r="499" spans="17:17">
      <c r="Q499" s="705"/>
    </row>
    <row r="500" spans="17:17">
      <c r="Q500" s="705"/>
    </row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1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1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1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1" customHeight="1"/>
    <row r="622" ht="10" customHeight="1"/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topLeftCell="A116" zoomScaleNormal="100" workbookViewId="0">
      <selection activeCell="C113" sqref="C113:D113"/>
    </sheetView>
  </sheetViews>
  <sheetFormatPr baseColWidth="10" defaultColWidth="8.85546875" defaultRowHeight="16"/>
  <cols>
    <col min="1" max="1" width="0.85546875" customWidth="1"/>
    <col min="2" max="2" width="4.85546875" customWidth="1"/>
    <col min="3" max="3" width="5.85546875" customWidth="1"/>
    <col min="4" max="4" width="5.28515625" customWidth="1"/>
    <col min="5" max="5" width="3.28515625" customWidth="1"/>
    <col min="6" max="6" width="5.85546875" customWidth="1"/>
    <col min="7" max="7" width="5.28515625" customWidth="1"/>
    <col min="8" max="8" width="3.28515625" customWidth="1"/>
    <col min="9" max="9" width="5.85546875" customWidth="1"/>
    <col min="10" max="10" width="5.28515625" customWidth="1"/>
    <col min="11" max="11" width="3.28515625" customWidth="1"/>
    <col min="12" max="12" width="5.85546875" customWidth="1"/>
    <col min="13" max="13" width="5.28515625" customWidth="1"/>
    <col min="14" max="14" width="3.28515625" style="88" customWidth="1"/>
    <col min="15" max="15" width="5.85546875" customWidth="1"/>
    <col min="16" max="16" width="5.28515625" customWidth="1"/>
    <col min="17" max="17" width="3.28515625" customWidth="1"/>
    <col min="18" max="18" width="5.85546875" customWidth="1"/>
    <col min="19" max="19" width="5.28515625" customWidth="1"/>
    <col min="20" max="20" width="3.28515625" customWidth="1"/>
    <col min="21" max="21" width="5.85546875" customWidth="1"/>
    <col min="22" max="22" width="5.7109375" customWidth="1"/>
    <col min="23" max="24" width="5.85546875" customWidth="1"/>
    <col min="25" max="25" width="1.140625" customWidth="1"/>
    <col min="26" max="26" width="5.85546875" style="42" customWidth="1"/>
    <col min="27" max="27" width="5.85546875" style="910" customWidth="1"/>
    <col min="28" max="28" width="3.7109375" style="42" customWidth="1"/>
  </cols>
  <sheetData>
    <row r="1" spans="2:28" ht="12.75" customHeight="1">
      <c r="B1" s="935" t="str">
        <f>'Title Page'!$B$30</f>
        <v>ASHRAE Standard 140-2023, Informative Annex B16, Section B16.5.2</v>
      </c>
      <c r="C1" s="935"/>
      <c r="D1" s="935"/>
      <c r="E1" s="935"/>
      <c r="F1" s="935"/>
      <c r="G1" s="935"/>
      <c r="H1" s="935"/>
      <c r="I1" s="935"/>
      <c r="J1" s="935"/>
      <c r="K1" s="935"/>
      <c r="L1" s="935"/>
      <c r="M1" s="935"/>
      <c r="N1" s="935"/>
      <c r="O1" s="935"/>
      <c r="P1" s="935"/>
      <c r="Q1" s="935"/>
      <c r="R1" s="935"/>
      <c r="S1" s="935"/>
      <c r="T1" s="935"/>
      <c r="U1" s="935"/>
      <c r="V1" s="935"/>
      <c r="W1" s="935"/>
      <c r="X1" s="935"/>
      <c r="Y1" s="935"/>
      <c r="Z1" s="935"/>
      <c r="AA1" s="909"/>
    </row>
    <row r="2" spans="2:28" ht="12.75" customHeight="1">
      <c r="B2" s="935" t="str">
        <f>'Title Page'!$B$32</f>
        <v>Example Results for Section 9 - HVAC Equipment Performance Tests CE300 through CE545</v>
      </c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935"/>
      <c r="O2" s="935"/>
      <c r="P2" s="935"/>
      <c r="Q2" s="935"/>
      <c r="R2" s="935"/>
      <c r="S2" s="935"/>
      <c r="T2" s="935"/>
      <c r="U2" s="935"/>
      <c r="V2" s="935"/>
      <c r="W2" s="935"/>
      <c r="X2" s="935"/>
      <c r="Y2" s="935"/>
      <c r="Z2" s="935"/>
      <c r="AA2" s="909"/>
    </row>
    <row r="3" spans="2:28" ht="12.75" customHeight="1">
      <c r="B3" s="935" t="str">
        <f>'Title Page'!$B$34</f>
        <v/>
      </c>
      <c r="C3" s="935"/>
      <c r="D3" s="935"/>
      <c r="E3" s="935"/>
      <c r="F3" s="935"/>
      <c r="G3" s="935"/>
      <c r="H3" s="935"/>
      <c r="I3" s="935"/>
      <c r="J3" s="935"/>
      <c r="K3" s="935"/>
      <c r="L3" s="935"/>
      <c r="M3" s="935"/>
      <c r="N3" s="935"/>
      <c r="O3" s="935"/>
      <c r="P3" s="935"/>
      <c r="Q3" s="935"/>
      <c r="R3" s="935"/>
      <c r="S3" s="935"/>
      <c r="T3" s="935"/>
      <c r="U3" s="935"/>
      <c r="V3" s="935"/>
      <c r="W3" s="935"/>
      <c r="X3" s="935"/>
      <c r="Y3" s="935"/>
      <c r="Z3" s="935"/>
      <c r="AA3" s="909"/>
    </row>
    <row r="4" spans="2:28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89" t="s">
        <v>594</v>
      </c>
    </row>
    <row r="6" spans="2:28" ht="8.25" customHeight="1"/>
    <row r="7" spans="2:28" ht="15.75" customHeight="1" thickBot="1">
      <c r="B7" s="155" t="s">
        <v>2179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2" t="s">
        <v>23</v>
      </c>
      <c r="V8" s="943"/>
      <c r="W8" s="943"/>
      <c r="X8" s="944"/>
      <c r="Z8" s="596"/>
      <c r="AA8" s="911"/>
      <c r="AB8" s="597"/>
    </row>
    <row r="9" spans="2:28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OpenSimula</v>
      </c>
      <c r="AB9" s="598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US</v>
      </c>
      <c r="AA10" s="912" t="s">
        <v>75</v>
      </c>
      <c r="AB10" s="595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>
        <f>A!T1050</f>
        <v>11742.016753022999</v>
      </c>
      <c r="AA11" s="913">
        <f>A!U1050</f>
        <v>45858</v>
      </c>
      <c r="AB11" s="601">
        <f>A!V1050</f>
        <v>15</v>
      </c>
    </row>
    <row r="12" spans="2:28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>
        <f>A!T1051</f>
        <v>12632.575736254799</v>
      </c>
      <c r="AA12" s="913">
        <f>A!U1051</f>
        <v>45858</v>
      </c>
      <c r="AB12" s="601">
        <f>A!V1051</f>
        <v>15</v>
      </c>
    </row>
    <row r="13" spans="2:28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>
        <f>A!T1052</f>
        <v>13095.466410766499</v>
      </c>
      <c r="AA13" s="913">
        <f>A!U1052</f>
        <v>45858</v>
      </c>
      <c r="AB13" s="601">
        <f>A!V1052</f>
        <v>15</v>
      </c>
    </row>
    <row r="14" spans="2:28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>
        <f>A!T1053</f>
        <v>13428.331444724799</v>
      </c>
      <c r="AA14" s="913">
        <f>A!U1053</f>
        <v>45858</v>
      </c>
      <c r="AB14" s="601">
        <f>A!V1053</f>
        <v>15</v>
      </c>
    </row>
    <row r="15" spans="2:28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>
        <f>A!T1054</f>
        <v>13249.982798247</v>
      </c>
      <c r="AA15" s="913">
        <f>A!U1054</f>
        <v>45858</v>
      </c>
      <c r="AB15" s="601">
        <f>A!V1054</f>
        <v>15</v>
      </c>
    </row>
    <row r="16" spans="2:28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>
        <f>A!T1055</f>
        <v>11742.018369302299</v>
      </c>
      <c r="AA16" s="913">
        <f>A!U1055</f>
        <v>45858</v>
      </c>
      <c r="AB16" s="601">
        <f>A!V1055</f>
        <v>15</v>
      </c>
    </row>
    <row r="17" spans="2:28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>
        <f>A!T1056</f>
        <v>12891.641997089</v>
      </c>
      <c r="AA17" s="913">
        <f>A!U1056</f>
        <v>45858</v>
      </c>
      <c r="AB17" s="601">
        <f>A!V1056</f>
        <v>15</v>
      </c>
    </row>
    <row r="18" spans="2:28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>
        <f>A!T1057</f>
        <v>12109.718467660299</v>
      </c>
      <c r="AA18" s="913">
        <f>A!U1057</f>
        <v>45917</v>
      </c>
      <c r="AB18" s="601">
        <f>A!V1057</f>
        <v>15</v>
      </c>
    </row>
    <row r="19" spans="2:28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>
        <f>A!T1058</f>
        <v>11742.258085972</v>
      </c>
      <c r="AA19" s="913">
        <f>A!U1058</f>
        <v>45858</v>
      </c>
      <c r="AB19" s="601">
        <f>A!V1058</f>
        <v>15</v>
      </c>
    </row>
    <row r="20" spans="2:28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>
        <f>A!T1059</f>
        <v>11745.081043239899</v>
      </c>
      <c r="AA20" s="913">
        <f>A!U1059</f>
        <v>45858</v>
      </c>
      <c r="AB20" s="601">
        <f>A!V1059</f>
        <v>15</v>
      </c>
    </row>
    <row r="21" spans="2:28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>
        <f>A!T1060</f>
        <v>11742.258085972</v>
      </c>
      <c r="AA21" s="913">
        <f>A!U1060</f>
        <v>45858</v>
      </c>
      <c r="AB21" s="601">
        <f>A!V1060</f>
        <v>15</v>
      </c>
    </row>
    <row r="22" spans="2:28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>
        <f>A!T1061</f>
        <v>11742.016753022999</v>
      </c>
      <c r="AA22" s="913">
        <f>A!U1061</f>
        <v>45858</v>
      </c>
      <c r="AB22" s="601">
        <f>A!V1061</f>
        <v>15</v>
      </c>
    </row>
    <row r="23" spans="2:28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>
        <f>A!T1062</f>
        <v>10499.553312063599</v>
      </c>
      <c r="AA23" s="913">
        <f>A!U1062</f>
        <v>45858</v>
      </c>
      <c r="AB23" s="601">
        <f>A!V1062</f>
        <v>15</v>
      </c>
    </row>
    <row r="24" spans="2:28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>
        <f>A!T1063</f>
        <v>11526.2740662451</v>
      </c>
      <c r="AA24" s="913">
        <f>A!U1063</f>
        <v>45858</v>
      </c>
      <c r="AB24" s="601">
        <f>A!V1063</f>
        <v>15</v>
      </c>
    </row>
    <row r="25" spans="2:28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>
        <f>A!T1064</f>
        <v>11179.506574802999</v>
      </c>
      <c r="AA25" s="913">
        <f>A!U1064</f>
        <v>45858</v>
      </c>
      <c r="AB25" s="601">
        <f>A!V1064</f>
        <v>15</v>
      </c>
    </row>
    <row r="26" spans="2:28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>
        <f>A!T1065</f>
        <v>11040.6876657542</v>
      </c>
      <c r="AA26" s="913">
        <f>A!U1065</f>
        <v>45858</v>
      </c>
      <c r="AB26" s="601">
        <f>A!V1065</f>
        <v>15</v>
      </c>
    </row>
    <row r="27" spans="2:28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>
        <f>A!T1066</f>
        <v>9724.4052748253107</v>
      </c>
      <c r="AA27" s="913">
        <f>A!U1066</f>
        <v>45858</v>
      </c>
      <c r="AB27" s="601">
        <f>A!V1066</f>
        <v>15</v>
      </c>
    </row>
    <row r="28" spans="2:28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>
        <f>A!T1067</f>
        <v>7991.36328364979</v>
      </c>
      <c r="AA28" s="913">
        <f>A!U1067</f>
        <v>45858</v>
      </c>
      <c r="AB28" s="601">
        <f>A!V1067</f>
        <v>15</v>
      </c>
    </row>
    <row r="29" spans="2:28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>
        <f>A!T1068</f>
        <v>9149.7233896904909</v>
      </c>
      <c r="AA29" s="913">
        <f>A!U1068</f>
        <v>45858</v>
      </c>
      <c r="AB29" s="601">
        <f>A!V1068</f>
        <v>15</v>
      </c>
    </row>
    <row r="30" spans="2:28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>
        <f>A!T1069</f>
        <v>7423.0682386142198</v>
      </c>
      <c r="AA30" s="914">
        <f>A!U1069</f>
        <v>45858</v>
      </c>
      <c r="AB30" s="603">
        <f>A!V1069</f>
        <v>15</v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2" t="s">
        <v>23</v>
      </c>
      <c r="V31" s="943"/>
      <c r="W31" s="943"/>
      <c r="X31" s="944"/>
      <c r="Z31" s="600"/>
      <c r="AA31" s="913"/>
      <c r="AB31" s="601"/>
    </row>
    <row r="32" spans="2:28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OpenSimula</v>
      </c>
      <c r="AB32" s="598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US</v>
      </c>
      <c r="AA33" s="912" t="s">
        <v>75</v>
      </c>
      <c r="AB33" s="595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>
        <f>A!T1140</f>
        <v>31842.0163202888</v>
      </c>
      <c r="AA34" s="913">
        <f>A!U1140</f>
        <v>45858</v>
      </c>
      <c r="AB34" s="601">
        <f>A!V1140</f>
        <v>15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>
        <f>A!T1141</f>
        <v>37038.547874947399</v>
      </c>
      <c r="AA35" s="913">
        <f>A!U1141</f>
        <v>45903</v>
      </c>
      <c r="AB35" s="601">
        <f>A!V1141</f>
        <v>15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>
        <f>A!T1142</f>
        <v>40082.280552317301</v>
      </c>
      <c r="AA36" s="913">
        <f>A!U1142</f>
        <v>45903</v>
      </c>
      <c r="AB36" s="601">
        <f>A!V1142</f>
        <v>15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>
        <f>A!T1143</f>
        <v>43643.481134090202</v>
      </c>
      <c r="AA37" s="913">
        <f>A!U1143</f>
        <v>45932</v>
      </c>
      <c r="AB37" s="601">
        <f>A!V1143</f>
        <v>9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>
        <f>A!T1144</f>
        <v>41601.153553128301</v>
      </c>
      <c r="AA38" s="913">
        <f>A!U1144</f>
        <v>45932</v>
      </c>
      <c r="AB38" s="601">
        <f>A!V1144</f>
        <v>9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>
        <f>A!T1145</f>
        <v>31842.023327807899</v>
      </c>
      <c r="AA39" s="913">
        <f>A!U1145</f>
        <v>45858</v>
      </c>
      <c r="AB39" s="601">
        <f>A!V1145</f>
        <v>15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>
        <f>A!T1146</f>
        <v>38546.116930197699</v>
      </c>
      <c r="AA40" s="913">
        <f>A!U1146</f>
        <v>45932</v>
      </c>
      <c r="AB40" s="601">
        <f>A!V1146</f>
        <v>9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>
        <f>A!T1147</f>
        <v>42045.692883140502</v>
      </c>
      <c r="AA41" s="913">
        <f>A!U1147</f>
        <v>45918</v>
      </c>
      <c r="AB41" s="601">
        <f>A!V1147</f>
        <v>15</v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>
        <f>A!T1148</f>
        <v>31843.633179142798</v>
      </c>
      <c r="AA42" s="913">
        <f>A!U1148</f>
        <v>45858</v>
      </c>
      <c r="AB42" s="601">
        <f>A!V1148</f>
        <v>15</v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>
        <f>A!T1149</f>
        <v>31844.220048835599</v>
      </c>
      <c r="AA43" s="913">
        <f>A!U1149</f>
        <v>45858</v>
      </c>
      <c r="AB43" s="601">
        <f>A!V1149</f>
        <v>15</v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>
        <f>A!T1150</f>
        <v>31843.633179142798</v>
      </c>
      <c r="AA44" s="913">
        <f>A!U1150</f>
        <v>45858</v>
      </c>
      <c r="AB44" s="601">
        <f>A!V1150</f>
        <v>15</v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>
        <f>A!T1151</f>
        <v>31842.0163202888</v>
      </c>
      <c r="AA45" s="913">
        <f>A!U1151</f>
        <v>45858</v>
      </c>
      <c r="AB45" s="601">
        <f>A!V1151</f>
        <v>15</v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>
        <f>A!T1152</f>
        <v>27473.2921956922</v>
      </c>
      <c r="AA46" s="913">
        <f>A!U1152</f>
        <v>45858</v>
      </c>
      <c r="AB46" s="601">
        <f>A!V1152</f>
        <v>16</v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>
        <f>A!T1153</f>
        <v>30897.794366144699</v>
      </c>
      <c r="AA47" s="913">
        <f>A!U1153</f>
        <v>45858</v>
      </c>
      <c r="AB47" s="601">
        <f>A!V1153</f>
        <v>16</v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>
        <f>A!T1154</f>
        <v>28043.860545440599</v>
      </c>
      <c r="AA48" s="913">
        <f>A!U1154</f>
        <v>45837</v>
      </c>
      <c r="AB48" s="601">
        <f>A!V1154</f>
        <v>16</v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>
        <f>A!T1155</f>
        <v>27603.998126478498</v>
      </c>
      <c r="AA49" s="913">
        <f>A!U1155</f>
        <v>45858</v>
      </c>
      <c r="AB49" s="601">
        <f>A!V1155</f>
        <v>15</v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>
        <f>A!T1156</f>
        <v>27322.136295056898</v>
      </c>
      <c r="AA50" s="913">
        <f>A!U1156</f>
        <v>45837</v>
      </c>
      <c r="AB50" s="601">
        <f>A!V1156</f>
        <v>16</v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>
        <f>A!T1157</f>
        <v>19544.479046042099</v>
      </c>
      <c r="AA51" s="913">
        <f>A!U1157</f>
        <v>45858</v>
      </c>
      <c r="AB51" s="601">
        <f>A!V1157</f>
        <v>15</v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>
        <f>A!T1158</f>
        <v>19819.261179581099</v>
      </c>
      <c r="AA52" s="913">
        <f>A!U1158</f>
        <v>45858</v>
      </c>
      <c r="AB52" s="601">
        <f>A!V1158</f>
        <v>15</v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>
        <f>A!T1159</f>
        <v>19400.093492260799</v>
      </c>
      <c r="AA53" s="914">
        <f>A!U1159</f>
        <v>45858</v>
      </c>
      <c r="AB53" s="603">
        <f>A!V1159</f>
        <v>15</v>
      </c>
    </row>
    <row r="54" spans="2:28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ht="15.75" customHeight="1" thickBot="1">
      <c r="B55" s="546" t="s">
        <v>2180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2" t="s">
        <v>23</v>
      </c>
      <c r="V56" s="943"/>
      <c r="W56" s="943"/>
      <c r="X56" s="944"/>
      <c r="Z56" s="604"/>
      <c r="AA56" s="915"/>
      <c r="AB56" s="605"/>
    </row>
    <row r="57" spans="2:28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OpenSimula</v>
      </c>
      <c r="AB57" s="598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US</v>
      </c>
      <c r="AA58" s="912" t="s">
        <v>75</v>
      </c>
      <c r="AB58" s="595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>
        <f>A!T1080</f>
        <v>23301.044565955199</v>
      </c>
      <c r="AA59" s="913">
        <f>A!U1080</f>
        <v>45858</v>
      </c>
      <c r="AB59" s="601">
        <f>A!V1080</f>
        <v>15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>
        <f>A!T1081</f>
        <v>23095.162956822001</v>
      </c>
      <c r="AA60" s="913">
        <f>A!U1081</f>
        <v>45849</v>
      </c>
      <c r="AB60" s="601">
        <f>A!V1081</f>
        <v>15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>
        <f>A!T1082</f>
        <v>31425.1533502825</v>
      </c>
      <c r="AA61" s="913" t="str">
        <f>A!U1082</f>
        <v>24-Apr</v>
      </c>
      <c r="AB61" s="601">
        <f>A!V1082</f>
        <v>16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>
        <f>A!T1083</f>
        <v>33295.979980518598</v>
      </c>
      <c r="AA62" s="913" t="str">
        <f>A!U1083</f>
        <v>24-Apr</v>
      </c>
      <c r="AB62" s="601">
        <f>A!V1083</f>
        <v>16</v>
      </c>
    </row>
    <row r="63" spans="2:28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>
        <f>A!T1084</f>
        <v>33591.163783916803</v>
      </c>
      <c r="AA63" s="913" t="str">
        <f>A!U1084</f>
        <v>24-Apr</v>
      </c>
      <c r="AB63" s="601">
        <f>A!V1084</f>
        <v>16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>
        <f>A!T1085</f>
        <v>23301.044846735898</v>
      </c>
      <c r="AA64" s="913">
        <f>A!U1085</f>
        <v>45858</v>
      </c>
      <c r="AB64" s="601">
        <f>A!V1085</f>
        <v>15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>
        <f>A!T1086</f>
        <v>32085.773587450301</v>
      </c>
      <c r="AA65" s="913" t="str">
        <f>A!U1086</f>
        <v>24-Apr</v>
      </c>
      <c r="AB65" s="601">
        <f>A!V1086</f>
        <v>16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>
        <f>A!T1087</f>
        <v>23302.081466574</v>
      </c>
      <c r="AA66" s="913">
        <f>A!U1087</f>
        <v>45858</v>
      </c>
      <c r="AB66" s="601">
        <f>A!V1087</f>
        <v>15</v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>
        <f>A!T1088</f>
        <v>23301.521659296999</v>
      </c>
      <c r="AA67" s="913">
        <f>A!U1088</f>
        <v>45858</v>
      </c>
      <c r="AB67" s="601">
        <f>A!V1088</f>
        <v>15</v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>
        <f>A!T1089</f>
        <v>23302.081466469401</v>
      </c>
      <c r="AA68" s="913">
        <f>A!U1089</f>
        <v>45858</v>
      </c>
      <c r="AB68" s="601">
        <f>A!V1089</f>
        <v>15</v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>
        <f>A!T1090</f>
        <v>23301.521659296999</v>
      </c>
      <c r="AA69" s="913">
        <f>A!U1090</f>
        <v>45858</v>
      </c>
      <c r="AB69" s="601">
        <f>A!V1090</f>
        <v>15</v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>
        <f>A!T1091</f>
        <v>23301.044565955199</v>
      </c>
      <c r="AA70" s="913">
        <f>A!U1091</f>
        <v>45858</v>
      </c>
      <c r="AB70" s="601">
        <f>A!V1091</f>
        <v>15</v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>
        <f>A!T1092</f>
        <v>19816.855055501299</v>
      </c>
      <c r="AA71" s="913">
        <f>A!U1092</f>
        <v>45858</v>
      </c>
      <c r="AB71" s="601">
        <f>A!V1092</f>
        <v>15</v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>
        <f>A!T1093</f>
        <v>22291.705442646598</v>
      </c>
      <c r="AA72" s="913">
        <f>A!U1093</f>
        <v>45858</v>
      </c>
      <c r="AB72" s="601">
        <f>A!V1093</f>
        <v>15</v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>
        <f>A!T1094</f>
        <v>20264.624258754699</v>
      </c>
      <c r="AA73" s="913">
        <f>A!U1094</f>
        <v>45837</v>
      </c>
      <c r="AB73" s="601">
        <f>A!V1094</f>
        <v>16</v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>
        <f>A!T1095</f>
        <v>19969.615712861101</v>
      </c>
      <c r="AA74" s="913">
        <f>A!U1095</f>
        <v>45858</v>
      </c>
      <c r="AB74" s="601">
        <f>A!V1095</f>
        <v>15</v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>
        <f>A!T1096</f>
        <v>19605.540572956401</v>
      </c>
      <c r="AA75" s="913">
        <f>A!U1096</f>
        <v>45812</v>
      </c>
      <c r="AB75" s="601">
        <f>A!V1096</f>
        <v>16</v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>
        <f>A!T1097</f>
        <v>19544.479046042099</v>
      </c>
      <c r="AA76" s="913">
        <f>A!U1097</f>
        <v>45858</v>
      </c>
      <c r="AB76" s="601">
        <f>A!V1097</f>
        <v>15</v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>
        <f>A!T1098</f>
        <v>19819.261179581099</v>
      </c>
      <c r="AA77" s="913">
        <f>A!U1098</f>
        <v>45858</v>
      </c>
      <c r="AB77" s="601">
        <f>A!V1098</f>
        <v>15</v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>
        <f>A!T1099</f>
        <v>19400.093492260799</v>
      </c>
      <c r="AA78" s="914">
        <f>A!U1099</f>
        <v>45858</v>
      </c>
      <c r="AB78" s="603">
        <f>A!V1099</f>
        <v>15</v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2" t="s">
        <v>23</v>
      </c>
      <c r="V79" s="943"/>
      <c r="W79" s="943"/>
      <c r="X79" s="944"/>
      <c r="Z79" s="600"/>
      <c r="AA79" s="913"/>
      <c r="AB79" s="601"/>
    </row>
    <row r="80" spans="2:28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OpenSimula</v>
      </c>
      <c r="AB80" s="598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US</v>
      </c>
      <c r="AA81" s="912" t="s">
        <v>75</v>
      </c>
      <c r="AB81" s="595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>
        <f>A!T1110</f>
        <v>9717.1825628315892</v>
      </c>
      <c r="AA82" s="913">
        <f>A!U1110</f>
        <v>45903</v>
      </c>
      <c r="AB82" s="601">
        <f>A!V1110</f>
        <v>15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>
        <f>A!T1111</f>
        <v>15539.1486693023</v>
      </c>
      <c r="AA83" s="913">
        <f>A!U1111</f>
        <v>45903</v>
      </c>
      <c r="AB83" s="601">
        <f>A!V1111</f>
        <v>15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>
        <f>A!T1112</f>
        <v>21940.321636268</v>
      </c>
      <c r="AA84" s="913">
        <f>A!U1112</f>
        <v>45932</v>
      </c>
      <c r="AB84" s="601">
        <f>A!V1112</f>
        <v>9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>
        <f>A!T1113</f>
        <v>27593.837738541599</v>
      </c>
      <c r="AA85" s="913">
        <f>A!U1113</f>
        <v>45918</v>
      </c>
      <c r="AB85" s="601">
        <f>A!V1113</f>
        <v>15</v>
      </c>
    </row>
    <row r="86" spans="2:28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>
        <f>A!T1114</f>
        <v>23604.703245503999</v>
      </c>
      <c r="AA86" s="913">
        <f>A!U1114</f>
        <v>45932</v>
      </c>
      <c r="AB86" s="601">
        <f>A!V1114</f>
        <v>9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>
        <f>A!T1115</f>
        <v>10611.8700643677</v>
      </c>
      <c r="AA87" s="913">
        <f>A!U1115</f>
        <v>45932</v>
      </c>
      <c r="AB87" s="601">
        <f>A!V1115</f>
        <v>9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>
        <f>A!T1116</f>
        <v>8794.2815320806494</v>
      </c>
      <c r="AA88" s="913">
        <f>A!U1116</f>
        <v>45932</v>
      </c>
      <c r="AB88" s="601">
        <f>A!V1116</f>
        <v>9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>
        <f>A!T1117</f>
        <v>27593.837738541599</v>
      </c>
      <c r="AA89" s="913">
        <f>A!U1117</f>
        <v>45918</v>
      </c>
      <c r="AB89" s="601">
        <f>A!V1117</f>
        <v>15</v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>
        <f>A!T1118</f>
        <v>9716.5832536913495</v>
      </c>
      <c r="AA90" s="913">
        <f>A!U1118</f>
        <v>45903</v>
      </c>
      <c r="AB90" s="601">
        <f>A!V1118</f>
        <v>15</v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>
        <f>A!T1119</f>
        <v>9717.0454335454397</v>
      </c>
      <c r="AA91" s="913">
        <f>A!U1119</f>
        <v>45903</v>
      </c>
      <c r="AB91" s="601">
        <f>A!V1119</f>
        <v>15</v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>
        <f>A!T1120</f>
        <v>9716.5832536913495</v>
      </c>
      <c r="AA92" s="913">
        <f>A!U1120</f>
        <v>45903</v>
      </c>
      <c r="AB92" s="601">
        <f>A!V1120</f>
        <v>15</v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>
        <f>A!T1121</f>
        <v>9717.1825628315892</v>
      </c>
      <c r="AA93" s="913">
        <f>A!U1121</f>
        <v>45903</v>
      </c>
      <c r="AB93" s="601">
        <f>A!V1121</f>
        <v>15</v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>
        <f>A!T1122</f>
        <v>7731.1938259426997</v>
      </c>
      <c r="AA94" s="913">
        <f>A!U1122</f>
        <v>45837</v>
      </c>
      <c r="AB94" s="601">
        <f>A!V1122</f>
        <v>16</v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>
        <f>A!T1123</f>
        <v>8726.9131980665607</v>
      </c>
      <c r="AA95" s="913">
        <f>A!U1123</f>
        <v>45825</v>
      </c>
      <c r="AB95" s="601">
        <f>A!V1123</f>
        <v>14</v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>
        <f>A!T1124</f>
        <v>7779.2362866859003</v>
      </c>
      <c r="AA96" s="913">
        <f>A!U1124</f>
        <v>45837</v>
      </c>
      <c r="AB96" s="601">
        <f>A!V1124</f>
        <v>16</v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>
        <f>A!T1125</f>
        <v>7690.12398323252</v>
      </c>
      <c r="AA97" s="913">
        <f>A!U1125</f>
        <v>45837</v>
      </c>
      <c r="AB97" s="601">
        <f>A!V1125</f>
        <v>16</v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>
        <f>A!T1126</f>
        <v>7770.0708402579803</v>
      </c>
      <c r="AA98" s="913">
        <f>A!U1126</f>
        <v>45837</v>
      </c>
      <c r="AB98" s="601">
        <f>A!V1126</f>
        <v>16</v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>
        <f>A!T1127</f>
        <v>60.287675330990403</v>
      </c>
      <c r="AA99" s="913">
        <f>A!U1127</f>
        <v>45726</v>
      </c>
      <c r="AB99" s="601">
        <f>A!V1127</f>
        <v>10</v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>
        <f>A!T1128</f>
        <v>639.88334587254701</v>
      </c>
      <c r="AA100" s="913">
        <f>A!U1128</f>
        <v>45726</v>
      </c>
      <c r="AB100" s="601">
        <f>A!V1128</f>
        <v>10</v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>
        <f>A!T1129</f>
        <v>7.4655367804054302</v>
      </c>
      <c r="AA101" s="914" t="str">
        <f>A!U1129</f>
        <v>20-Apr</v>
      </c>
      <c r="AB101" s="603">
        <f>A!V1129</f>
        <v>5</v>
      </c>
    </row>
    <row r="102" spans="2:28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ht="15.75" customHeight="1" thickBot="1">
      <c r="B103" s="155" t="s">
        <v>2181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2" t="s">
        <v>23</v>
      </c>
      <c r="V104" s="943"/>
      <c r="W104" s="943"/>
      <c r="X104" s="944"/>
      <c r="Z104" s="604"/>
      <c r="AA104" s="915"/>
      <c r="AB104" s="605"/>
    </row>
    <row r="105" spans="2:28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OpenSimula</v>
      </c>
      <c r="AB105" s="598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US</v>
      </c>
      <c r="AA106" s="912" t="s">
        <v>75</v>
      </c>
      <c r="AB106" s="595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>
        <f>A!T1190</f>
        <v>3.9736681008978199</v>
      </c>
      <c r="AA107" s="913" t="str">
        <f>A!U1190</f>
        <v>20-Apr</v>
      </c>
      <c r="AB107" s="601">
        <f>A!V1190</f>
        <v>5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>
        <f>A!T1191</f>
        <v>4.3206626654662896</v>
      </c>
      <c r="AA108" s="913" t="str">
        <f>A!U1191</f>
        <v>20-Apr</v>
      </c>
      <c r="AB108" s="601">
        <f>A!V1191</f>
        <v>5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>
        <f>A!T1192</f>
        <v>4.0512926701389702</v>
      </c>
      <c r="AA109" s="913" t="str">
        <f>A!U1192</f>
        <v>20-Apr</v>
      </c>
      <c r="AB109" s="601">
        <f>A!V1192</f>
        <v>5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>
        <f>A!T1193</f>
        <v>4.1094212437425304</v>
      </c>
      <c r="AA110" s="913">
        <f>A!U1193</f>
        <v>45825</v>
      </c>
      <c r="AB110" s="601">
        <f>A!V1193</f>
        <v>16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>
        <f>A!T1194</f>
        <v>3.9927472069248302</v>
      </c>
      <c r="AA111" s="913">
        <f>A!U1194</f>
        <v>45916</v>
      </c>
      <c r="AB111" s="601">
        <f>A!V1194</f>
        <v>16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>
        <f>A!T1195</f>
        <v>4.1713903800156</v>
      </c>
      <c r="AA112" s="913" t="str">
        <f>A!U1195</f>
        <v>20-Apr</v>
      </c>
      <c r="AB112" s="601">
        <f>A!V1195</f>
        <v>5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>
        <f>A!T1196</f>
        <v>4.6579423573948704</v>
      </c>
      <c r="AA113" s="913" t="str">
        <f>A!U1196</f>
        <v>20-Apr</v>
      </c>
      <c r="AB113" s="601">
        <f>A!V1196</f>
        <v>5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>
        <f>A!T1197</f>
        <v>4.1156149828912802</v>
      </c>
      <c r="AA114" s="913">
        <f>A!U1197</f>
        <v>45954</v>
      </c>
      <c r="AB114" s="601">
        <f>A!V1197</f>
        <v>16</v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>
        <f>A!T1198</f>
        <v>3.8974657496392102</v>
      </c>
      <c r="AA115" s="913" t="str">
        <f>A!U1198</f>
        <v>30-Apr</v>
      </c>
      <c r="AB115" s="601">
        <f>A!V1198</f>
        <v>15</v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>
        <f>A!T1199</f>
        <v>3.7821930808008499</v>
      </c>
      <c r="AA116" s="913">
        <f>A!U1199</f>
        <v>45798</v>
      </c>
      <c r="AB116" s="601">
        <f>A!V1199</f>
        <v>15</v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>
        <f>A!T1200</f>
        <v>3.8938080972431401</v>
      </c>
      <c r="AA117" s="913" t="str">
        <f>A!U1200</f>
        <v>30-Apr</v>
      </c>
      <c r="AB117" s="601">
        <f>A!V1200</f>
        <v>15</v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>
        <f>A!T1201</f>
        <v>3.7593005962152199</v>
      </c>
      <c r="AA118" s="913">
        <f>A!U1201</f>
        <v>45927</v>
      </c>
      <c r="AB118" s="601">
        <f>A!V1201</f>
        <v>15</v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>
        <f>A!T1202</f>
        <v>4.4802789705307102</v>
      </c>
      <c r="AA119" s="913" t="str">
        <f>A!U1202</f>
        <v>11-Apr</v>
      </c>
      <c r="AB119" s="601">
        <f>A!V1202</f>
        <v>19</v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>
        <f>A!T1203</f>
        <v>5.0791748811680701</v>
      </c>
      <c r="AA120" s="913" t="str">
        <f>A!U1203</f>
        <v>20-Apr</v>
      </c>
      <c r="AB120" s="601">
        <f>A!V1203</f>
        <v>5</v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>
        <f>A!T1204</f>
        <v>4.1626263006744102</v>
      </c>
      <c r="AA121" s="913" t="str">
        <f>A!U1204</f>
        <v>01-Jan</v>
      </c>
      <c r="AB121" s="601">
        <f>A!V1204</f>
        <v>1</v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>
        <f>A!T1205</f>
        <v>4.2059392336743198</v>
      </c>
      <c r="AA122" s="913" t="str">
        <f>A!U1205</f>
        <v>11-Apr</v>
      </c>
      <c r="AB122" s="601">
        <f>A!V1205</f>
        <v>19</v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>
        <f>A!T1206</f>
        <v>4.8988074377255604</v>
      </c>
      <c r="AA123" s="913" t="str">
        <f>A!U1206</f>
        <v>11-Apr</v>
      </c>
      <c r="AB123" s="601">
        <f>A!V1206</f>
        <v>19</v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>
        <f>A!T1207</f>
        <v>4.0814985910053201</v>
      </c>
      <c r="AA124" s="913" t="str">
        <f>A!U1207</f>
        <v>11-Apr</v>
      </c>
      <c r="AB124" s="601">
        <f>A!V1207</f>
        <v>19</v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>
        <f>A!T1208</f>
        <v>4.1626263006744102</v>
      </c>
      <c r="AA125" s="913" t="str">
        <f>A!U1208</f>
        <v>01-Jan</v>
      </c>
      <c r="AB125" s="601">
        <f>A!V1208</f>
        <v>1</v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>
        <f>A!T1209</f>
        <v>4.4216056735172504</v>
      </c>
      <c r="AA126" s="914" t="str">
        <f>A!U1209</f>
        <v>11-Apr</v>
      </c>
      <c r="AB126" s="603">
        <f>A!V1209</f>
        <v>19</v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2" t="s">
        <v>23</v>
      </c>
      <c r="V127" s="943"/>
      <c r="W127" s="943"/>
      <c r="X127" s="944"/>
      <c r="Z127" s="606"/>
      <c r="AA127" s="913"/>
      <c r="AB127" s="601"/>
    </row>
    <row r="128" spans="2:28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OpenSimula</v>
      </c>
      <c r="AB128" s="598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US</v>
      </c>
      <c r="AA129" s="912" t="s">
        <v>75</v>
      </c>
      <c r="AB129" s="595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>
        <f>A!T1220</f>
        <v>2.7988749769824102</v>
      </c>
      <c r="AA130" s="913">
        <f>A!U1220</f>
        <v>45821</v>
      </c>
      <c r="AB130" s="601">
        <f>A!V1220</f>
        <v>17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>
        <f>A!T1221</f>
        <v>2.8856311906798502</v>
      </c>
      <c r="AA131" s="913" t="str">
        <f>A!U1221</f>
        <v>01-Dec</v>
      </c>
      <c r="AB131" s="601">
        <f>A!V1221</f>
        <v>15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>
        <f>A!T1222</f>
        <v>2.8280972129445101</v>
      </c>
      <c r="AA132" s="913">
        <f>A!U1222</f>
        <v>45747</v>
      </c>
      <c r="AB132" s="601">
        <f>A!V1222</f>
        <v>15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>
        <f>A!T1223</f>
        <v>2.8373529930139698</v>
      </c>
      <c r="AA133" s="913">
        <f>A!U1223</f>
        <v>45747</v>
      </c>
      <c r="AB133" s="601">
        <f>A!V1223</f>
        <v>15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>
        <f>A!T1224</f>
        <v>2.8373529930139698</v>
      </c>
      <c r="AA134" s="913">
        <f>A!U1224</f>
        <v>45747</v>
      </c>
      <c r="AB134" s="601">
        <f>A!V1224</f>
        <v>15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>
        <f>A!T1225</f>
        <v>2.79887498551162</v>
      </c>
      <c r="AA135" s="913">
        <f>A!U1225</f>
        <v>45821</v>
      </c>
      <c r="AB135" s="601">
        <f>A!V1225</f>
        <v>17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>
        <f>A!T1226</f>
        <v>2.8373556717685098</v>
      </c>
      <c r="AA136" s="913">
        <f>A!U1226</f>
        <v>45747</v>
      </c>
      <c r="AB136" s="601">
        <f>A!V1226</f>
        <v>15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>
        <f>A!T1227</f>
        <v>2.7982046524545501</v>
      </c>
      <c r="AA137" s="913" t="str">
        <f>A!U1227</f>
        <v>03-Dec</v>
      </c>
      <c r="AB137" s="601">
        <f>A!V1227</f>
        <v>14</v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>
        <f>A!T1228</f>
        <v>2.7988863786742599</v>
      </c>
      <c r="AA138" s="913">
        <f>A!U1228</f>
        <v>45821</v>
      </c>
      <c r="AB138" s="601">
        <f>A!V1228</f>
        <v>17</v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>
        <f>A!T1229</f>
        <v>2.7988791868777501</v>
      </c>
      <c r="AA139" s="913">
        <f>A!U1229</f>
        <v>45821</v>
      </c>
      <c r="AB139" s="601">
        <f>A!V1229</f>
        <v>17</v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>
        <f>A!T1230</f>
        <v>2.7988863783866398</v>
      </c>
      <c r="AA140" s="913">
        <f>A!U1230</f>
        <v>45821</v>
      </c>
      <c r="AB140" s="601">
        <f>A!V1230</f>
        <v>17</v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>
        <f>A!T1231</f>
        <v>2.7988749769824102</v>
      </c>
      <c r="AA141" s="913">
        <f>A!U1231</f>
        <v>45821</v>
      </c>
      <c r="AB141" s="601">
        <f>A!V1231</f>
        <v>17</v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>
        <f>A!T1232</f>
        <v>2.6796425905204302</v>
      </c>
      <c r="AA142" s="913">
        <f>A!U1232</f>
        <v>45867</v>
      </c>
      <c r="AB142" s="601">
        <f>A!V1232</f>
        <v>12</v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>
        <f>A!T1233</f>
        <v>2.8918181198515001</v>
      </c>
      <c r="AA143" s="913">
        <f>A!U1233</f>
        <v>45747</v>
      </c>
      <c r="AB143" s="601">
        <f>A!V1233</f>
        <v>15</v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>
        <f>A!T1234</f>
        <v>2.4259498845923999</v>
      </c>
      <c r="AA144" s="913">
        <f>A!U1234</f>
        <v>45867</v>
      </c>
      <c r="AB144" s="601">
        <f>A!V1234</f>
        <v>12</v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>
        <f>A!T1235</f>
        <v>2.5472457989242598</v>
      </c>
      <c r="AA145" s="913">
        <f>A!U1235</f>
        <v>45867</v>
      </c>
      <c r="AB145" s="601">
        <f>A!V1235</f>
        <v>12</v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>
        <f>A!T1236</f>
        <v>2.8886167964292802</v>
      </c>
      <c r="AA146" s="913">
        <f>A!U1236</f>
        <v>45867</v>
      </c>
      <c r="AB146" s="601">
        <f>A!V1236</f>
        <v>12</v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>
        <f>A!T1237</f>
        <v>2.5725758926103199</v>
      </c>
      <c r="AA147" s="913">
        <f>A!U1237</f>
        <v>45867</v>
      </c>
      <c r="AB147" s="601">
        <f>A!V1237</f>
        <v>12</v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>
        <f>A!T1238</f>
        <v>2.2561551589284998</v>
      </c>
      <c r="AA148" s="913">
        <f>A!U1238</f>
        <v>45867</v>
      </c>
      <c r="AB148" s="601">
        <f>A!V1238</f>
        <v>12</v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>
        <f>A!T1239</f>
        <v>2.7581624240194902</v>
      </c>
      <c r="AA149" s="914">
        <f>A!U1239</f>
        <v>45867</v>
      </c>
      <c r="AB149" s="603">
        <f>A!V1239</f>
        <v>12</v>
      </c>
    </row>
    <row r="150" spans="2:28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ht="15.75" customHeight="1" thickBot="1">
      <c r="B151" s="155" t="s">
        <v>2182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2" t="s">
        <v>23</v>
      </c>
      <c r="V152" s="943"/>
      <c r="W152" s="943"/>
      <c r="X152" s="944"/>
      <c r="Z152" s="604"/>
      <c r="AA152" s="915"/>
      <c r="AB152" s="605"/>
    </row>
    <row r="153" spans="2:28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OpenSimula</v>
      </c>
      <c r="AB153" s="598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US</v>
      </c>
      <c r="AA154" s="912" t="s">
        <v>75</v>
      </c>
      <c r="AB154" s="595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>
        <f>A!T1250</f>
        <v>25.089731253190401</v>
      </c>
      <c r="AA155" s="913" t="str">
        <f>A!U1250</f>
        <v>18-Aug</v>
      </c>
      <c r="AB155" s="601">
        <f>A!V1250</f>
        <v>15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>
        <f>A!T1251</f>
        <v>26.276377859150799</v>
      </c>
      <c r="AA156" s="913">
        <f>A!U1251</f>
        <v>45858</v>
      </c>
      <c r="AB156" s="601">
        <f>A!V1251</f>
        <v>15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>
        <f>A!T1252</f>
        <v>32.2739289753642</v>
      </c>
      <c r="AA157" s="913">
        <f>A!U1252</f>
        <v>45858</v>
      </c>
      <c r="AB157" s="601">
        <f>A!V1252</f>
        <v>15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>
        <f>A!T1253</f>
        <v>32.1151737042834</v>
      </c>
      <c r="AA158" s="913">
        <f>A!U1253</f>
        <v>45858</v>
      </c>
      <c r="AB158" s="601">
        <f>A!V1253</f>
        <v>15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>
        <f>A!T1254</f>
        <v>32.129675635507503</v>
      </c>
      <c r="AA159" s="913">
        <f>A!U1254</f>
        <v>45858</v>
      </c>
      <c r="AB159" s="601">
        <f>A!V1254</f>
        <v>15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>
        <f>A!T1255</f>
        <v>35.010606915397297</v>
      </c>
      <c r="AA160" s="913" t="str">
        <f>A!U1255</f>
        <v>20-Apr</v>
      </c>
      <c r="AB160" s="601">
        <f>A!V1255</f>
        <v>5</v>
      </c>
    </row>
    <row r="161" spans="2:28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>
        <f>A!T1256</f>
        <v>33.610918216832602</v>
      </c>
      <c r="AA161" s="913">
        <f>A!U1256</f>
        <v>45858</v>
      </c>
      <c r="AB161" s="601">
        <f>A!V1256</f>
        <v>15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>
        <f>A!T1257</f>
        <v>28.869297274079599</v>
      </c>
      <c r="AA162" s="913" t="str">
        <f>A!U1257</f>
        <v>05-Aug</v>
      </c>
      <c r="AB162" s="601">
        <f>A!V1257</f>
        <v>16</v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>
        <f>A!T1258</f>
        <v>25.089843110459899</v>
      </c>
      <c r="AA163" s="913" t="str">
        <f>A!U1258</f>
        <v>16-Aug</v>
      </c>
      <c r="AB163" s="601">
        <f>A!V1258</f>
        <v>15</v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>
        <f>A!T1259</f>
        <v>25.075337003081501</v>
      </c>
      <c r="AA164" s="913">
        <f>A!U1259</f>
        <v>45903</v>
      </c>
      <c r="AB164" s="601">
        <f>A!V1259</f>
        <v>15</v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>
        <f>A!T1260</f>
        <v>25.089843110459899</v>
      </c>
      <c r="AA165" s="913" t="str">
        <f>A!U1260</f>
        <v>16-Aug</v>
      </c>
      <c r="AB165" s="601">
        <f>A!V1260</f>
        <v>15</v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>
        <f>A!T1261</f>
        <v>25.089731253190401</v>
      </c>
      <c r="AA166" s="913" t="str">
        <f>A!U1261</f>
        <v>18-Aug</v>
      </c>
      <c r="AB166" s="601">
        <f>A!V1261</f>
        <v>15</v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>
        <f>A!T1262</f>
        <v>25.089998848207799</v>
      </c>
      <c r="AA167" s="913">
        <f>A!U1262</f>
        <v>45808</v>
      </c>
      <c r="AB167" s="601">
        <f>A!V1262</f>
        <v>14</v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>
        <f>A!T1263</f>
        <v>25.089998218593902</v>
      </c>
      <c r="AA168" s="913" t="str">
        <f>A!U1263</f>
        <v>30-Apr</v>
      </c>
      <c r="AB168" s="601">
        <f>A!V1263</f>
        <v>8</v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>
        <f>A!T1264</f>
        <v>17.267328665743101</v>
      </c>
      <c r="AA169" s="913">
        <f>A!U1264</f>
        <v>45812</v>
      </c>
      <c r="AB169" s="601">
        <f>A!V1264</f>
        <v>16</v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>
        <f>A!T1265</f>
        <v>20.089967900674001</v>
      </c>
      <c r="AA170" s="913">
        <f>A!U1265</f>
        <v>45811</v>
      </c>
      <c r="AB170" s="601">
        <f>A!V1265</f>
        <v>15</v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>
        <f>A!T1266</f>
        <v>35.089976726161403</v>
      </c>
      <c r="AA171" s="913">
        <f>A!U1266</f>
        <v>45806</v>
      </c>
      <c r="AB171" s="601">
        <f>A!V1266</f>
        <v>15</v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>
        <f>A!T1267</f>
        <v>25</v>
      </c>
      <c r="AA172" s="913" t="str">
        <f>A!U1267</f>
        <v>20-Apr</v>
      </c>
      <c r="AB172" s="601">
        <f>A!V1267</f>
        <v>4</v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>
        <f>A!T1268</f>
        <v>15.043431365415801</v>
      </c>
      <c r="AA173" s="913">
        <f>A!U1268</f>
        <v>45689</v>
      </c>
      <c r="AB173" s="601">
        <f>A!V1268</f>
        <v>7</v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>
        <f>A!T1269</f>
        <v>35</v>
      </c>
      <c r="AA174" s="914" t="str">
        <f>A!U1269</f>
        <v>20-Apr</v>
      </c>
      <c r="AB174" s="603">
        <f>A!V1269</f>
        <v>15</v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2" t="s">
        <v>23</v>
      </c>
      <c r="V175" s="943"/>
      <c r="W175" s="943"/>
      <c r="X175" s="944"/>
      <c r="Z175" s="608"/>
      <c r="AA175" s="913"/>
      <c r="AB175" s="601"/>
    </row>
    <row r="176" spans="2:28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OpenSimula</v>
      </c>
      <c r="AB176" s="598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US</v>
      </c>
      <c r="AA177" s="912" t="s">
        <v>75</v>
      </c>
      <c r="AB177" s="595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>
        <f>A!T1280</f>
        <v>7.4667305479369297</v>
      </c>
      <c r="AA178" s="913" t="str">
        <f>A!U1280</f>
        <v>06-Jan</v>
      </c>
      <c r="AB178" s="601">
        <f>A!V1280</f>
        <v>5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>
        <f>A!T1281</f>
        <v>7.4667445834311597</v>
      </c>
      <c r="AA179" s="913" t="str">
        <f>A!U1281</f>
        <v>06-Jan</v>
      </c>
      <c r="AB179" s="601">
        <f>A!V1281</f>
        <v>5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>
        <f>A!T1282</f>
        <v>8.1808283767398695</v>
      </c>
      <c r="AA180" s="913" t="str">
        <f>A!U1282</f>
        <v>06-Jan</v>
      </c>
      <c r="AB180" s="601">
        <f>A!V1282</f>
        <v>5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>
        <f>A!T1283</f>
        <v>7.4667305479369297</v>
      </c>
      <c r="AA181" s="913" t="str">
        <f>A!U1283</f>
        <v>06-Jan</v>
      </c>
      <c r="AB181" s="601">
        <f>A!V1283</f>
        <v>5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>
        <f>A!T1284</f>
        <v>7.4667305479369297</v>
      </c>
      <c r="AA182" s="913" t="str">
        <f>A!U1284</f>
        <v>06-Jan</v>
      </c>
      <c r="AB182" s="601">
        <f>A!V1284</f>
        <v>5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>
        <f>A!T1285</f>
        <v>7.4667305479369297</v>
      </c>
      <c r="AA183" s="913" t="str">
        <f>A!U1285</f>
        <v>06-Jan</v>
      </c>
      <c r="AB183" s="601">
        <f>A!V1285</f>
        <v>5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>
        <f>A!T1286</f>
        <v>7.4668714965563598</v>
      </c>
      <c r="AA184" s="913" t="str">
        <f>A!U1286</f>
        <v>06-Jan</v>
      </c>
      <c r="AB184" s="601">
        <f>A!V1286</f>
        <v>5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>
        <f>A!T1287</f>
        <v>7.4667305479369297</v>
      </c>
      <c r="AA185" s="913" t="str">
        <f>A!U1287</f>
        <v>06-Jan</v>
      </c>
      <c r="AB185" s="601">
        <f>A!V1287</f>
        <v>5</v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>
        <f>A!T1288</f>
        <v>7.4667305479369297</v>
      </c>
      <c r="AA186" s="913" t="str">
        <f>A!U1288</f>
        <v>06-Jan</v>
      </c>
      <c r="AB186" s="601">
        <f>A!V1288</f>
        <v>5</v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>
        <f>A!T1289</f>
        <v>7.4667305479369297</v>
      </c>
      <c r="AA187" s="913" t="str">
        <f>A!U1289</f>
        <v>06-Jan</v>
      </c>
      <c r="AB187" s="601">
        <f>A!V1289</f>
        <v>5</v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>
        <f>A!T1290</f>
        <v>7.4667305479369297</v>
      </c>
      <c r="AA188" s="913" t="str">
        <f>A!U1290</f>
        <v>06-Jan</v>
      </c>
      <c r="AB188" s="601">
        <f>A!V1290</f>
        <v>5</v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>
        <f>A!T1291</f>
        <v>7.4667305479369297</v>
      </c>
      <c r="AA189" s="913" t="str">
        <f>A!U1291</f>
        <v>06-Jan</v>
      </c>
      <c r="AB189" s="601">
        <f>A!V1291</f>
        <v>5</v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>
        <f>A!T1292</f>
        <v>5.6073031197476997</v>
      </c>
      <c r="AA190" s="913" t="str">
        <f>A!U1292</f>
        <v>14-Jan</v>
      </c>
      <c r="AB190" s="601">
        <f>A!V1292</f>
        <v>8</v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>
        <f>A!T1293</f>
        <v>5.6073031197476997</v>
      </c>
      <c r="AA191" s="913" t="str">
        <f>A!U1293</f>
        <v>14-Jan</v>
      </c>
      <c r="AB191" s="601">
        <f>A!V1293</f>
        <v>8</v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>
        <f>A!T1294</f>
        <v>5.4178909464027303</v>
      </c>
      <c r="AA192" s="913" t="str">
        <f>A!U1294</f>
        <v>14-Jan</v>
      </c>
      <c r="AB192" s="601">
        <f>A!V1294</f>
        <v>8</v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>
        <f>A!T1295</f>
        <v>5.6073031197476997</v>
      </c>
      <c r="AA193" s="913" t="str">
        <f>A!U1295</f>
        <v>14-Jan</v>
      </c>
      <c r="AB193" s="601">
        <f>A!V1295</f>
        <v>8</v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>
        <f>A!T1296</f>
        <v>5.6073031197476997</v>
      </c>
      <c r="AA194" s="913" t="str">
        <f>A!U1296</f>
        <v>14-Jan</v>
      </c>
      <c r="AB194" s="601">
        <f>A!V1296</f>
        <v>8</v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>
        <f>A!T1297</f>
        <v>5.6073031197476997</v>
      </c>
      <c r="AA195" s="913" t="str">
        <f>A!U1297</f>
        <v>14-Jan</v>
      </c>
      <c r="AB195" s="601">
        <f>A!V1297</f>
        <v>8</v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>
        <f>A!T1298</f>
        <v>5.4178909464027303</v>
      </c>
      <c r="AA196" s="913" t="str">
        <f>A!U1298</f>
        <v>14-Jan</v>
      </c>
      <c r="AB196" s="601">
        <f>A!V1298</f>
        <v>8</v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>
        <f>A!T1299</f>
        <v>5.6073031197476997</v>
      </c>
      <c r="AA197" s="914" t="str">
        <f>A!U1299</f>
        <v>14-Jan</v>
      </c>
      <c r="AB197" s="603">
        <f>A!V1299</f>
        <v>8</v>
      </c>
    </row>
    <row r="198" spans="2:28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ht="15.75" customHeight="1" thickBot="1">
      <c r="B199" s="155" t="s">
        <v>2183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2" t="s">
        <v>23</v>
      </c>
      <c r="V200" s="943"/>
      <c r="W200" s="943"/>
      <c r="X200" s="944"/>
      <c r="Z200" s="604"/>
      <c r="AA200" s="915"/>
      <c r="AB200" s="605"/>
    </row>
    <row r="201" spans="2:28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OpenSimula</v>
      </c>
      <c r="AB201" s="598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US</v>
      </c>
      <c r="AA202" s="912" t="s">
        <v>75</v>
      </c>
      <c r="AB202" s="595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>
        <f>A!T1310</f>
        <v>1.3797763197429E-2</v>
      </c>
      <c r="AA203" s="913">
        <f>A!U1310</f>
        <v>45977</v>
      </c>
      <c r="AB203" s="601">
        <f>A!V1310</f>
        <v>16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>
        <f>A!T1311</f>
        <v>1.5823941837571801E-2</v>
      </c>
      <c r="AA204" s="913">
        <f>A!U1311</f>
        <v>45931</v>
      </c>
      <c r="AB204" s="601">
        <f>A!V1311</f>
        <v>8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>
        <f>A!T1312</f>
        <v>1.8204983126852401E-2</v>
      </c>
      <c r="AA205" s="913">
        <f>A!U1312</f>
        <v>45932</v>
      </c>
      <c r="AB205" s="601">
        <f>A!V1312</f>
        <v>9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>
        <f>A!T1313</f>
        <v>1.7686717835491E-2</v>
      </c>
      <c r="AA206" s="913">
        <f>A!U1313</f>
        <v>45848</v>
      </c>
      <c r="AB206" s="601">
        <f>A!V1313</f>
        <v>12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>
        <f>A!T1314</f>
        <v>1.7986903998114499E-2</v>
      </c>
      <c r="AA207" s="913">
        <f>A!U1314</f>
        <v>45848</v>
      </c>
      <c r="AB207" s="601">
        <f>A!V1314</f>
        <v>12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>
        <f>A!T1315</f>
        <v>1.6760027425386199E-2</v>
      </c>
      <c r="AA208" s="913">
        <f>A!U1315</f>
        <v>45931</v>
      </c>
      <c r="AB208" s="601">
        <f>A!V1315</f>
        <v>8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>
        <f>A!T1316</f>
        <v>1.37977358003138E-2</v>
      </c>
      <c r="AA209" s="913">
        <f>A!U1316</f>
        <v>45977</v>
      </c>
      <c r="AB209" s="601">
        <f>A!V1316</f>
        <v>16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>
        <f>A!T1317</f>
        <v>1.6793054456806601E-2</v>
      </c>
      <c r="AA210" s="913" t="str">
        <f>A!U1317</f>
        <v>05-Apr</v>
      </c>
      <c r="AB210" s="601">
        <f>A!V1317</f>
        <v>22</v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>
        <f>A!T1318</f>
        <v>1.6774077466374201E-2</v>
      </c>
      <c r="AA211" s="913" t="str">
        <f>A!U1318</f>
        <v>02-Apr</v>
      </c>
      <c r="AB211" s="601">
        <f>A!V1318</f>
        <v>5</v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>
        <f>A!T1319</f>
        <v>1.40146149265826E-2</v>
      </c>
      <c r="AA212" s="913" t="str">
        <f>A!U1319</f>
        <v>17-Apr</v>
      </c>
      <c r="AB212" s="601">
        <f>A!V1319</f>
        <v>3</v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>
        <f>A!T1320</f>
        <v>1.6774077383959099E-2</v>
      </c>
      <c r="AA213" s="913" t="str">
        <f>A!U1320</f>
        <v>02-Apr</v>
      </c>
      <c r="AB213" s="601">
        <f>A!V1320</f>
        <v>5</v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>
        <f>A!T1321</f>
        <v>1.3797763197429E-2</v>
      </c>
      <c r="AA214" s="913">
        <f>A!U1321</f>
        <v>45977</v>
      </c>
      <c r="AB214" s="601">
        <f>A!V1321</f>
        <v>16</v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>
        <f>A!T1322</f>
        <v>1.15459247087873E-2</v>
      </c>
      <c r="AA215" s="913">
        <f>A!U1322</f>
        <v>45858</v>
      </c>
      <c r="AB215" s="601">
        <f>A!V1322</f>
        <v>15</v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>
        <f>A!T1323</f>
        <v>1.15448833045135E-2</v>
      </c>
      <c r="AA216" s="913">
        <f>A!U1323</f>
        <v>45858</v>
      </c>
      <c r="AB216" s="601">
        <f>A!V1323</f>
        <v>15</v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>
        <f>A!T1324</f>
        <v>7.5891469589189102E-3</v>
      </c>
      <c r="AA217" s="913">
        <f>A!U1324</f>
        <v>45812</v>
      </c>
      <c r="AB217" s="601">
        <f>A!V1324</f>
        <v>16</v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>
        <f>A!T1325</f>
        <v>8.7730433476652207E-3</v>
      </c>
      <c r="AA218" s="913">
        <f>A!U1325</f>
        <v>45858</v>
      </c>
      <c r="AB218" s="601">
        <f>A!V1325</f>
        <v>15</v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>
        <f>A!T1326</f>
        <v>1.62914553449604E-2</v>
      </c>
      <c r="AA219" s="913">
        <f>A!U1326</f>
        <v>45858</v>
      </c>
      <c r="AB219" s="601">
        <f>A!V1326</f>
        <v>15</v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>
        <f>A!T1327</f>
        <v>7.3000000000000001E-3</v>
      </c>
      <c r="AA220" s="913" t="str">
        <f>A!U1327</f>
        <v>01-Jan</v>
      </c>
      <c r="AB220" s="601">
        <f>A!V1327</f>
        <v>1</v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>
        <f>A!T1328</f>
        <v>6.5470177428389002E-3</v>
      </c>
      <c r="AA221" s="913" t="str">
        <f>A!U1328</f>
        <v>01-Jan</v>
      </c>
      <c r="AB221" s="601">
        <f>A!V1328</f>
        <v>1</v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>
        <f>A!T1329</f>
        <v>7.3000000000000001E-3</v>
      </c>
      <c r="AA222" s="914" t="str">
        <f>A!U1329</f>
        <v>01-Jan</v>
      </c>
      <c r="AB222" s="603">
        <f>A!V1329</f>
        <v>1</v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2" t="s">
        <v>23</v>
      </c>
      <c r="V223" s="943"/>
      <c r="W223" s="943"/>
      <c r="X223" s="944"/>
      <c r="Z223" s="610"/>
      <c r="AA223" s="913"/>
      <c r="AB223" s="601"/>
    </row>
    <row r="224" spans="2:28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OpenSimula</v>
      </c>
      <c r="AB224" s="598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US</v>
      </c>
      <c r="AA225" s="912" t="s">
        <v>75</v>
      </c>
      <c r="AB225" s="595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>
        <f>A!T1340</f>
        <v>1.86202873549909E-3</v>
      </c>
      <c r="AA226" s="913" t="str">
        <f>A!U1340</f>
        <v>11-Jan</v>
      </c>
      <c r="AB226" s="601">
        <f>A!V1340</f>
        <v>2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>
        <f>A!T1341</f>
        <v>1.86476601269523E-3</v>
      </c>
      <c r="AA227" s="913" t="str">
        <f>A!U1341</f>
        <v>11-Jan</v>
      </c>
      <c r="AB227" s="601">
        <f>A!V1341</f>
        <v>2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>
        <f>A!T1342</f>
        <v>1.8629294906586001E-3</v>
      </c>
      <c r="AA228" s="913" t="str">
        <f>A!U1342</f>
        <v>11-Jan</v>
      </c>
      <c r="AB228" s="601">
        <f>A!V1342</f>
        <v>2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>
        <f>A!T1343</f>
        <v>1.86202873549909E-3</v>
      </c>
      <c r="AA229" s="913" t="str">
        <f>A!U1343</f>
        <v>11-Jan</v>
      </c>
      <c r="AB229" s="601">
        <f>A!V1343</f>
        <v>2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>
        <f>A!T1344</f>
        <v>1.86202873549909E-3</v>
      </c>
      <c r="AA230" s="913" t="str">
        <f>A!U1344</f>
        <v>11-Jan</v>
      </c>
      <c r="AB230" s="601">
        <f>A!V1344</f>
        <v>2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>
        <f>A!T1345</f>
        <v>1.86202873549909E-3</v>
      </c>
      <c r="AA231" s="913" t="str">
        <f>A!U1345</f>
        <v>11-Jan</v>
      </c>
      <c r="AB231" s="601">
        <f>A!V1345</f>
        <v>2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>
        <f>A!T1346</f>
        <v>1.8620287471959999E-3</v>
      </c>
      <c r="AA232" s="913" t="str">
        <f>A!U1346</f>
        <v>11-Jan</v>
      </c>
      <c r="AB232" s="601">
        <f>A!V1346</f>
        <v>2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>
        <f>A!T1347</f>
        <v>1.86202873549909E-3</v>
      </c>
      <c r="AA233" s="913" t="str">
        <f>A!U1347</f>
        <v>11-Jan</v>
      </c>
      <c r="AB233" s="601">
        <f>A!V1347</f>
        <v>2</v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>
        <f>A!T1348</f>
        <v>1.86202873549909E-3</v>
      </c>
      <c r="AA234" s="913" t="str">
        <f>A!U1348</f>
        <v>11-Jan</v>
      </c>
      <c r="AB234" s="601">
        <f>A!V1348</f>
        <v>2</v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>
        <f>A!T1349</f>
        <v>1.86202873549909E-3</v>
      </c>
      <c r="AA235" s="913" t="str">
        <f>A!U1349</f>
        <v>11-Jan</v>
      </c>
      <c r="AB235" s="601">
        <f>A!V1349</f>
        <v>2</v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>
        <f>A!T1350</f>
        <v>1.86202873549909E-3</v>
      </c>
      <c r="AA236" s="913" t="str">
        <f>A!U1350</f>
        <v>11-Jan</v>
      </c>
      <c r="AB236" s="601">
        <f>A!V1350</f>
        <v>2</v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>
        <f>A!T1351</f>
        <v>1.86202873549909E-3</v>
      </c>
      <c r="AA237" s="913" t="str">
        <f>A!U1351</f>
        <v>11-Jan</v>
      </c>
      <c r="AB237" s="601">
        <f>A!V1351</f>
        <v>2</v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>
        <f>A!T1352</f>
        <v>5.6392084894629898E-3</v>
      </c>
      <c r="AA238" s="913" t="str">
        <f>A!U1352</f>
        <v>14-Jan</v>
      </c>
      <c r="AB238" s="601">
        <f>A!V1352</f>
        <v>9</v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>
        <f>A!T1353</f>
        <v>5.6392084894629898E-3</v>
      </c>
      <c r="AA239" s="913" t="str">
        <f>A!U1353</f>
        <v>14-Jan</v>
      </c>
      <c r="AB239" s="601">
        <f>A!V1353</f>
        <v>9</v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>
        <f>A!T1354</f>
        <v>5.5269178790752398E-3</v>
      </c>
      <c r="AA240" s="913">
        <f>A!U1354</f>
        <v>45689</v>
      </c>
      <c r="AB240" s="601">
        <f>A!V1354</f>
        <v>16</v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>
        <f>A!T1355</f>
        <v>5.6392084894629898E-3</v>
      </c>
      <c r="AA241" s="913" t="str">
        <f>A!U1355</f>
        <v>14-Jan</v>
      </c>
      <c r="AB241" s="601">
        <f>A!V1355</f>
        <v>9</v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>
        <f>A!T1356</f>
        <v>5.6392084894629898E-3</v>
      </c>
      <c r="AA242" s="913" t="str">
        <f>A!U1356</f>
        <v>14-Jan</v>
      </c>
      <c r="AB242" s="601">
        <f>A!V1356</f>
        <v>9</v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>
        <f>A!T1357</f>
        <v>5.1756954684163596E-3</v>
      </c>
      <c r="AA243" s="913" t="str">
        <f>A!U1357</f>
        <v>20-Apr</v>
      </c>
      <c r="AB243" s="601">
        <f>A!V1357</f>
        <v>5</v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>
        <f>A!T1358</f>
        <v>2.5415826499665698E-3</v>
      </c>
      <c r="AA244" s="913" t="str">
        <f>A!U1358</f>
        <v>20-Apr</v>
      </c>
      <c r="AB244" s="601">
        <f>A!V1358</f>
        <v>5</v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>
        <f>A!T1359</f>
        <v>5.5916550362789599E-3</v>
      </c>
      <c r="AA245" s="914" t="str">
        <f>A!U1359</f>
        <v>20-Apr</v>
      </c>
      <c r="AB245" s="603">
        <f>A!V1359</f>
        <v>6</v>
      </c>
    </row>
    <row r="246" spans="2:28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ht="15.75" customHeight="1" thickBot="1">
      <c r="B247" s="155" t="s">
        <v>2184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2" t="s">
        <v>23</v>
      </c>
      <c r="V248" s="943"/>
      <c r="W248" s="943"/>
      <c r="X248" s="944"/>
      <c r="Z248" s="604"/>
      <c r="AA248" s="915"/>
      <c r="AB248" s="605"/>
    </row>
    <row r="249" spans="2:28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OpenSimula</v>
      </c>
      <c r="AB249" s="598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US</v>
      </c>
      <c r="AA250" s="912" t="s">
        <v>75</v>
      </c>
      <c r="AB250" s="595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>
        <f>A!T1370</f>
        <v>69.364567511764307</v>
      </c>
      <c r="AA251" s="913">
        <f>A!U1370</f>
        <v>45977</v>
      </c>
      <c r="AB251" s="601">
        <f>A!V1370</f>
        <v>17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>
        <f>A!T1371</f>
        <v>79.309312785206103</v>
      </c>
      <c r="AA252" s="913">
        <f>A!U1371</f>
        <v>45931</v>
      </c>
      <c r="AB252" s="601">
        <f>A!V1371</f>
        <v>9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>
        <f>A!T1372</f>
        <v>83.375211216429804</v>
      </c>
      <c r="AA253" s="913" t="str">
        <f>A!U1372</f>
        <v>22-Apr</v>
      </c>
      <c r="AB253" s="601">
        <f>A!V1372</f>
        <v>19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>
        <f>A!T1373</f>
        <v>77.784797936962704</v>
      </c>
      <c r="AA254" s="913" t="str">
        <f>A!U1373</f>
        <v>30-Aug</v>
      </c>
      <c r="AB254" s="601">
        <f>A!V1373</f>
        <v>13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>
        <f>A!T1374</f>
        <v>80.764885083796401</v>
      </c>
      <c r="AA255" s="913" t="str">
        <f>A!U1374</f>
        <v>22-Apr</v>
      </c>
      <c r="AB255" s="601">
        <f>A!V1374</f>
        <v>19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>
        <f>A!T1375</f>
        <v>69.364567511764307</v>
      </c>
      <c r="AA256" s="913">
        <f>A!U1375</f>
        <v>45977</v>
      </c>
      <c r="AB256" s="601">
        <f>A!V1375</f>
        <v>17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>
        <f>A!T1376</f>
        <v>69.364432768719993</v>
      </c>
      <c r="AA257" s="913">
        <f>A!U1376</f>
        <v>45977</v>
      </c>
      <c r="AB257" s="601">
        <f>A!V1376</f>
        <v>17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>
        <f>A!T1377</f>
        <v>84.026666955178399</v>
      </c>
      <c r="AA258" s="913" t="str">
        <f>A!U1377</f>
        <v>05-Apr</v>
      </c>
      <c r="AB258" s="601">
        <f>A!V1377</f>
        <v>23</v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>
        <f>A!T1378</f>
        <v>83.933980182213702</v>
      </c>
      <c r="AA259" s="913" t="str">
        <f>A!U1378</f>
        <v>02-Apr</v>
      </c>
      <c r="AB259" s="601">
        <f>A!V1378</f>
        <v>6</v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>
        <f>A!T1379</f>
        <v>70.560046805124998</v>
      </c>
      <c r="AA260" s="913" t="str">
        <f>A!U1379</f>
        <v>17-Apr</v>
      </c>
      <c r="AB260" s="601">
        <f>A!V1379</f>
        <v>4</v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>
        <f>A!T1380</f>
        <v>83.933979780261396</v>
      </c>
      <c r="AA261" s="913" t="str">
        <f>A!U1380</f>
        <v>02-Apr</v>
      </c>
      <c r="AB261" s="601">
        <f>A!V1380</f>
        <v>6</v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>
        <f>A!T1381</f>
        <v>69.364567511764307</v>
      </c>
      <c r="AA262" s="913">
        <f>A!U1381</f>
        <v>45977</v>
      </c>
      <c r="AB262" s="601">
        <f>A!V1381</f>
        <v>17</v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>
        <f>A!T1382</f>
        <v>100</v>
      </c>
      <c r="AA263" s="913" t="str">
        <f>A!U1382</f>
        <v>05-Jan</v>
      </c>
      <c r="AB263" s="601">
        <f>A!V1382</f>
        <v>23</v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>
        <f>A!T1383</f>
        <v>100</v>
      </c>
      <c r="AA264" s="913" t="str">
        <f>A!U1383</f>
        <v>05-Jan</v>
      </c>
      <c r="AB264" s="601">
        <f>A!V1383</f>
        <v>23</v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>
        <f>A!T1384</f>
        <v>100</v>
      </c>
      <c r="AA265" s="913" t="str">
        <f>A!U1384</f>
        <v>06-Jan</v>
      </c>
      <c r="AB265" s="601">
        <f>A!V1384</f>
        <v>6</v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>
        <f>A!T1385</f>
        <v>100</v>
      </c>
      <c r="AA266" s="913" t="str">
        <f>A!U1385</f>
        <v>05-Jan</v>
      </c>
      <c r="AB266" s="601">
        <f>A!V1385</f>
        <v>23</v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>
        <f>A!T1386</f>
        <v>100</v>
      </c>
      <c r="AA267" s="913">
        <f>A!U1386</f>
        <v>45973</v>
      </c>
      <c r="AB267" s="601">
        <f>A!V1386</f>
        <v>8</v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>
        <f>A!T1387</f>
        <v>100</v>
      </c>
      <c r="AA268" s="913" t="str">
        <f>A!U1387</f>
        <v>05-Jan</v>
      </c>
      <c r="AB268" s="601">
        <f>A!V1387</f>
        <v>23</v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>
        <f>A!T1388</f>
        <v>100</v>
      </c>
      <c r="AA269" s="913" t="str">
        <f>A!U1388</f>
        <v>06-Jan</v>
      </c>
      <c r="AB269" s="601">
        <f>A!V1388</f>
        <v>6</v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>
        <f>A!T1389</f>
        <v>100</v>
      </c>
      <c r="AA270" s="914" t="str">
        <f>A!U1389</f>
        <v>05-Jan</v>
      </c>
      <c r="AB270" s="603">
        <f>A!V1389</f>
        <v>23</v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2" t="s">
        <v>23</v>
      </c>
      <c r="V271" s="943"/>
      <c r="W271" s="943"/>
      <c r="X271" s="944"/>
      <c r="Z271" s="608"/>
      <c r="AA271" s="913"/>
      <c r="AB271" s="601"/>
    </row>
    <row r="272" spans="2:28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OpenSimula</v>
      </c>
      <c r="AB272" s="598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US</v>
      </c>
      <c r="AA273" s="912" t="s">
        <v>75</v>
      </c>
      <c r="AB273" s="595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>
        <f>A!T1400</f>
        <v>13.107655537656001</v>
      </c>
      <c r="AA274" s="913">
        <f>A!U1400</f>
        <v>45967</v>
      </c>
      <c r="AB274" s="601">
        <f>A!V1400</f>
        <v>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>
        <f>A!T1401</f>
        <v>13.108288651286699</v>
      </c>
      <c r="AA275" s="913">
        <f>A!U1401</f>
        <v>45967</v>
      </c>
      <c r="AB275" s="601">
        <f>A!V1401</f>
        <v>6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>
        <f>A!T1402</f>
        <v>13.1080082620085</v>
      </c>
      <c r="AA276" s="913">
        <f>A!U1402</f>
        <v>45967</v>
      </c>
      <c r="AB276" s="601">
        <f>A!V1402</f>
        <v>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>
        <f>A!T1403</f>
        <v>13.107655537656001</v>
      </c>
      <c r="AA277" s="913">
        <f>A!U1403</f>
        <v>45967</v>
      </c>
      <c r="AB277" s="601">
        <f>A!V1403</f>
        <v>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>
        <f>A!T1404</f>
        <v>13.107655537656001</v>
      </c>
      <c r="AA278" s="913">
        <f>A!U1404</f>
        <v>45967</v>
      </c>
      <c r="AB278" s="601">
        <f>A!V1404</f>
        <v>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>
        <f>A!T1405</f>
        <v>13.107655537656001</v>
      </c>
      <c r="AA279" s="913">
        <f>A!U1405</f>
        <v>45967</v>
      </c>
      <c r="AB279" s="601">
        <f>A!V1405</f>
        <v>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>
        <f>A!T1406</f>
        <v>13.107655520064</v>
      </c>
      <c r="AA280" s="913">
        <f>A!U1406</f>
        <v>45967</v>
      </c>
      <c r="AB280" s="601">
        <f>A!V1406</f>
        <v>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>
        <f>A!T1407</f>
        <v>13.316283926024701</v>
      </c>
      <c r="AA281" s="913">
        <f>A!U1407</f>
        <v>45967</v>
      </c>
      <c r="AB281" s="601">
        <f>A!V1407</f>
        <v>6</v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>
        <f>A!T1408</f>
        <v>13.3162838680568</v>
      </c>
      <c r="AA282" s="913">
        <f>A!U1408</f>
        <v>45967</v>
      </c>
      <c r="AB282" s="601">
        <f>A!V1408</f>
        <v>6</v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>
        <f>A!T1409</f>
        <v>13.316305323222</v>
      </c>
      <c r="AA283" s="913">
        <f>A!U1409</f>
        <v>45967</v>
      </c>
      <c r="AB283" s="601">
        <f>A!V1409</f>
        <v>6</v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>
        <f>A!T1410</f>
        <v>13.316283887635599</v>
      </c>
      <c r="AA284" s="913">
        <f>A!U1410</f>
        <v>45967</v>
      </c>
      <c r="AB284" s="601">
        <f>A!V1410</f>
        <v>6</v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>
        <f>A!T1411</f>
        <v>13.316283887604</v>
      </c>
      <c r="AA285" s="913">
        <f>A!U1411</f>
        <v>45967</v>
      </c>
      <c r="AB285" s="601">
        <f>A!V1411</f>
        <v>6</v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>
        <f>A!T1412</f>
        <v>47.187322379321998</v>
      </c>
      <c r="AA286" s="913">
        <f>A!U1412</f>
        <v>45726</v>
      </c>
      <c r="AB286" s="601">
        <f>A!V1412</f>
        <v>11</v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>
        <f>A!T1413</f>
        <v>47.185898772538302</v>
      </c>
      <c r="AA287" s="913">
        <f>A!U1413</f>
        <v>45726</v>
      </c>
      <c r="AB287" s="601">
        <f>A!V1413</f>
        <v>11</v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>
        <f>A!T1414</f>
        <v>50.2425242235445</v>
      </c>
      <c r="AA288" s="913" t="str">
        <f>A!U1414</f>
        <v>01-Jan</v>
      </c>
      <c r="AB288" s="601">
        <f>A!V1414</f>
        <v>1</v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>
        <f>A!T1415</f>
        <v>50.2425242235445</v>
      </c>
      <c r="AA289" s="913" t="str">
        <f>A!U1415</f>
        <v>01-Jan</v>
      </c>
      <c r="AB289" s="601">
        <f>A!V1415</f>
        <v>1</v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>
        <f>A!T1416</f>
        <v>30.712208733467001</v>
      </c>
      <c r="AA290" s="913">
        <f>A!U1416</f>
        <v>45726</v>
      </c>
      <c r="AB290" s="601">
        <f>A!V1416</f>
        <v>11</v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>
        <f>A!T1417</f>
        <v>26.377146639801001</v>
      </c>
      <c r="AA291" s="913" t="str">
        <f>A!U1417</f>
        <v>20-Apr</v>
      </c>
      <c r="AB291" s="601">
        <f>A!V1417</f>
        <v>6</v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>
        <f>A!T1418</f>
        <v>24.133367490979001</v>
      </c>
      <c r="AA292" s="913" t="str">
        <f>A!U1418</f>
        <v>17-Apr</v>
      </c>
      <c r="AB292" s="601">
        <f>A!V1418</f>
        <v>2</v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>
        <f>A!T1419</f>
        <v>16.037004554127002</v>
      </c>
      <c r="AA293" s="914" t="str">
        <f>A!U1419</f>
        <v>20-Apr</v>
      </c>
      <c r="AB293" s="603">
        <f>A!V1419</f>
        <v>7</v>
      </c>
    </row>
    <row r="294" spans="2:28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4:28" ht="12" customHeight="1">
      <c r="E315" s="103"/>
      <c r="H315" s="103"/>
      <c r="K315" s="103"/>
      <c r="M315" s="95"/>
      <c r="Z315" s="579"/>
      <c r="AA315" s="913"/>
      <c r="AB315" s="341"/>
    </row>
    <row r="316" spans="4:28" ht="12" customHeight="1">
      <c r="E316" s="103"/>
      <c r="H316" s="103"/>
      <c r="K316" s="103"/>
      <c r="M316" s="95"/>
      <c r="Z316" s="579"/>
      <c r="AA316" s="913"/>
      <c r="AB316" s="341"/>
    </row>
    <row r="317" spans="4:28" ht="12" customHeight="1">
      <c r="E317" s="103"/>
      <c r="H317" s="103"/>
      <c r="K317" s="103"/>
      <c r="M317" s="95"/>
      <c r="Z317" s="579"/>
      <c r="AA317" s="913"/>
      <c r="AB317" s="341"/>
    </row>
    <row r="318" spans="4:28" ht="12" customHeight="1">
      <c r="E318" s="103"/>
      <c r="H318" s="103"/>
      <c r="K318" s="103"/>
      <c r="M318" s="95"/>
      <c r="Z318" s="579"/>
      <c r="AA318" s="913"/>
      <c r="AB318" s="341"/>
    </row>
    <row r="319" spans="4:28" ht="12" customHeight="1">
      <c r="E319" s="103"/>
      <c r="K319" s="103"/>
      <c r="M319" s="95"/>
      <c r="Z319" s="579"/>
      <c r="AA319" s="913"/>
      <c r="AB319" s="341"/>
    </row>
    <row r="320" spans="4:28" ht="12" customHeight="1">
      <c r="E320" s="103"/>
      <c r="K320" s="103"/>
      <c r="M320" s="95"/>
      <c r="Z320" s="579"/>
      <c r="AA320" s="913"/>
      <c r="AB320" s="341"/>
    </row>
    <row r="321" spans="5:28" ht="12" customHeight="1">
      <c r="E321" s="103"/>
      <c r="K321" s="103"/>
      <c r="M321" s="95"/>
      <c r="Z321" s="579"/>
      <c r="AA321" s="913"/>
      <c r="AB321" s="341"/>
    </row>
    <row r="322" spans="5:28" ht="12" customHeight="1">
      <c r="E322" s="103"/>
      <c r="K322" s="103"/>
      <c r="M322" s="95"/>
      <c r="Z322" s="579"/>
      <c r="AA322" s="913"/>
      <c r="AB322" s="341"/>
    </row>
    <row r="323" spans="5:28" ht="12" customHeight="1">
      <c r="E323" s="103"/>
      <c r="K323" s="103"/>
      <c r="M323" s="95"/>
      <c r="Z323" s="579"/>
      <c r="AA323" s="913"/>
      <c r="AB323" s="341"/>
    </row>
    <row r="324" spans="5:28" ht="12" customHeight="1">
      <c r="E324" s="103"/>
      <c r="K324" s="103"/>
      <c r="M324" s="95"/>
      <c r="Z324" s="579"/>
      <c r="AA324" s="913"/>
      <c r="AB324" s="341"/>
    </row>
    <row r="325" spans="5:28" ht="12" customHeight="1">
      <c r="E325" s="103"/>
      <c r="K325" s="103"/>
      <c r="M325" s="95"/>
      <c r="Z325" s="579"/>
      <c r="AA325" s="913"/>
      <c r="AB325" s="341"/>
    </row>
    <row r="326" spans="5:28" ht="12" customHeight="1">
      <c r="E326" s="103"/>
      <c r="K326" s="103"/>
      <c r="M326" s="95"/>
      <c r="Z326" s="579"/>
      <c r="AA326" s="913"/>
      <c r="AB326" s="341"/>
    </row>
    <row r="327" spans="5:28" ht="12" customHeight="1">
      <c r="E327" s="103"/>
      <c r="K327" s="103"/>
      <c r="M327" s="95"/>
      <c r="Z327" s="579"/>
      <c r="AA327" s="913"/>
      <c r="AB327" s="341"/>
    </row>
    <row r="328" spans="5:28" ht="12" customHeight="1">
      <c r="E328" s="103"/>
      <c r="K328" s="103"/>
      <c r="Z328" s="579"/>
      <c r="AA328" s="913"/>
      <c r="AB328" s="341"/>
    </row>
    <row r="329" spans="5:28" ht="12" customHeight="1">
      <c r="E329" s="103"/>
      <c r="K329" s="103"/>
      <c r="Z329" s="579"/>
      <c r="AA329" s="913"/>
      <c r="AB329" s="341"/>
    </row>
    <row r="330" spans="5:28" ht="12" customHeight="1">
      <c r="E330" s="103"/>
      <c r="K330" s="103"/>
      <c r="Z330" s="579"/>
      <c r="AA330" s="913"/>
      <c r="AB330" s="341"/>
    </row>
    <row r="331" spans="5:28" ht="12" customHeight="1">
      <c r="K331" s="103"/>
      <c r="Z331" s="579"/>
      <c r="AA331" s="913"/>
      <c r="AB331" s="341"/>
    </row>
    <row r="332" spans="5:28" ht="12" customHeight="1">
      <c r="K332" s="103"/>
      <c r="Z332" s="579"/>
      <c r="AA332" s="913"/>
      <c r="AB332" s="341"/>
    </row>
    <row r="333" spans="5:28" ht="12" customHeight="1">
      <c r="K333" s="103"/>
      <c r="Z333" s="579"/>
      <c r="AA333" s="913"/>
      <c r="AB333" s="341"/>
    </row>
    <row r="334" spans="5:28" ht="12" customHeight="1">
      <c r="K334" s="103"/>
      <c r="Z334" s="612"/>
    </row>
    <row r="335" spans="5:28" ht="12" customHeight="1">
      <c r="K335" s="103"/>
      <c r="Z335" s="612"/>
    </row>
    <row r="336" spans="5:28" ht="12" customHeight="1">
      <c r="K336" s="103"/>
      <c r="Z336" s="612"/>
    </row>
    <row r="337" spans="11:26" ht="12" customHeight="1">
      <c r="K337" s="103"/>
      <c r="Z337" s="612"/>
    </row>
    <row r="338" spans="11:26" ht="12" customHeight="1">
      <c r="K338" s="103"/>
      <c r="Z338" s="612"/>
    </row>
    <row r="339" spans="11:26" ht="12" customHeight="1">
      <c r="K339" s="103"/>
      <c r="Z339" s="612"/>
    </row>
    <row r="340" spans="11:26" ht="12" customHeight="1">
      <c r="K340" s="103"/>
      <c r="Z340" s="612"/>
    </row>
    <row r="341" spans="11:26" ht="12" customHeight="1">
      <c r="K341" s="103"/>
      <c r="Z341" s="612"/>
    </row>
    <row r="342" spans="11:26" ht="12" customHeight="1">
      <c r="K342" s="103"/>
      <c r="Z342" s="612"/>
    </row>
    <row r="343" spans="11:26" ht="12" customHeight="1">
      <c r="K343" s="103"/>
      <c r="Z343" s="612"/>
    </row>
    <row r="344" spans="11:26" ht="12" customHeight="1">
      <c r="K344" s="103"/>
      <c r="Z344" s="612"/>
    </row>
    <row r="345" spans="11:26" ht="12" customHeight="1">
      <c r="K345" s="103"/>
      <c r="Z345" s="612"/>
    </row>
    <row r="346" spans="11:26" ht="12" customHeight="1">
      <c r="K346" s="103"/>
      <c r="Z346" s="612"/>
    </row>
    <row r="347" spans="11:26" ht="12" customHeight="1">
      <c r="K347" s="103"/>
      <c r="Z347" s="612"/>
    </row>
    <row r="348" spans="11:26" ht="12" customHeight="1">
      <c r="K348" s="103"/>
      <c r="Z348" s="612"/>
    </row>
    <row r="349" spans="11:26" ht="12" customHeight="1">
      <c r="K349" s="103"/>
      <c r="Z349" s="612"/>
    </row>
    <row r="350" spans="11:26" ht="12" customHeight="1">
      <c r="K350" s="103"/>
      <c r="Z350" s="612"/>
    </row>
    <row r="351" spans="11:26" ht="12" customHeight="1">
      <c r="K351" s="103"/>
      <c r="Z351" s="612"/>
    </row>
    <row r="352" spans="11:26" ht="12" customHeight="1">
      <c r="K352" s="103"/>
      <c r="Z352" s="612"/>
    </row>
    <row r="353" spans="11:26" ht="12" customHeight="1">
      <c r="K353" s="103"/>
      <c r="Z353" s="612"/>
    </row>
    <row r="354" spans="11:26" ht="12" customHeight="1">
      <c r="K354" s="103"/>
      <c r="Z354" s="612"/>
    </row>
    <row r="355" spans="11:26" ht="12" customHeight="1">
      <c r="K355" s="103"/>
      <c r="Z355" s="612"/>
    </row>
    <row r="356" spans="11:26" ht="12" customHeight="1">
      <c r="K356" s="103"/>
      <c r="Z356" s="612"/>
    </row>
    <row r="357" spans="11:26" ht="12" customHeight="1">
      <c r="K357" s="103"/>
      <c r="Z357" s="612"/>
    </row>
    <row r="358" spans="11:26" ht="12" customHeight="1">
      <c r="K358" s="103"/>
      <c r="Z358" s="612"/>
    </row>
    <row r="359" spans="11:26" ht="12" customHeight="1">
      <c r="K359" s="103"/>
      <c r="Z359" s="612"/>
    </row>
    <row r="360" spans="11:26" ht="12" customHeight="1">
      <c r="K360" s="103"/>
      <c r="Z360" s="612"/>
    </row>
    <row r="361" spans="11:26" ht="12" customHeight="1">
      <c r="K361" s="103"/>
      <c r="Z361" s="612"/>
    </row>
    <row r="362" spans="11:26" ht="12" customHeight="1">
      <c r="K362" s="103"/>
      <c r="Z362" s="612"/>
    </row>
    <row r="363" spans="11:26" ht="12" customHeight="1">
      <c r="K363" s="103"/>
      <c r="Z363" s="612"/>
    </row>
    <row r="364" spans="11:26" ht="12" customHeight="1">
      <c r="K364" s="103"/>
      <c r="Z364" s="612"/>
    </row>
    <row r="365" spans="11:26" ht="12" customHeight="1">
      <c r="K365" s="103"/>
      <c r="Z365" s="612"/>
    </row>
    <row r="366" spans="11:26" ht="12" customHeight="1">
      <c r="K366" s="103"/>
      <c r="Z366" s="612"/>
    </row>
    <row r="367" spans="11:26" ht="12" customHeight="1">
      <c r="K367" s="103"/>
      <c r="Z367" s="612"/>
    </row>
    <row r="368" spans="11:26" ht="12" customHeight="1">
      <c r="K368" s="103"/>
      <c r="Z368" s="612"/>
    </row>
    <row r="369" spans="11:26" ht="12" customHeight="1">
      <c r="K369" s="103"/>
      <c r="Z369" s="612"/>
    </row>
    <row r="370" spans="11:26" ht="12" customHeight="1">
      <c r="K370" s="103"/>
      <c r="Z370" s="612"/>
    </row>
    <row r="371" spans="11:26" ht="12" customHeight="1">
      <c r="K371" s="103"/>
      <c r="Z371" s="612"/>
    </row>
    <row r="372" spans="11:26" ht="12" customHeight="1">
      <c r="K372" s="103"/>
      <c r="Z372" s="612"/>
    </row>
    <row r="373" spans="11:26" ht="12" customHeight="1">
      <c r="K373" s="103"/>
      <c r="Z373" s="612"/>
    </row>
    <row r="374" spans="11:26" ht="12" customHeight="1">
      <c r="K374" s="103"/>
      <c r="Z374" s="612"/>
    </row>
    <row r="375" spans="11:26" ht="12" customHeight="1">
      <c r="K375" s="103"/>
      <c r="Z375" s="612"/>
    </row>
    <row r="376" spans="11:26" ht="12" customHeight="1">
      <c r="K376" s="103"/>
      <c r="Z376" s="612"/>
    </row>
    <row r="377" spans="11:26" ht="12" customHeight="1">
      <c r="K377" s="103"/>
      <c r="Z377" s="612"/>
    </row>
    <row r="378" spans="11:26" ht="12" customHeight="1">
      <c r="K378" s="103"/>
      <c r="Z378" s="612"/>
    </row>
    <row r="379" spans="11:26" ht="12" customHeight="1">
      <c r="K379" s="103"/>
      <c r="Z379" s="612"/>
    </row>
    <row r="380" spans="11:26" ht="12" customHeight="1">
      <c r="K380" s="103"/>
      <c r="Z380" s="612"/>
    </row>
    <row r="381" spans="11:26" ht="12" customHeight="1">
      <c r="K381" s="103"/>
      <c r="Z381" s="612"/>
    </row>
    <row r="382" spans="11:26" ht="12" customHeight="1">
      <c r="K382" s="103"/>
      <c r="Z382" s="612"/>
    </row>
    <row r="383" spans="11:26" ht="12" customHeight="1">
      <c r="K383" s="103"/>
      <c r="Z383" s="612"/>
    </row>
    <row r="384" spans="11:26" ht="12" customHeight="1">
      <c r="K384" s="103"/>
      <c r="Z384" s="612"/>
    </row>
    <row r="385" spans="11:26" ht="12" customHeight="1">
      <c r="K385" s="103"/>
      <c r="Z385" s="612"/>
    </row>
    <row r="386" spans="11:26" ht="12" customHeight="1">
      <c r="K386" s="103"/>
      <c r="Z386" s="612"/>
    </row>
    <row r="387" spans="11:26" ht="12" customHeight="1">
      <c r="Z387" s="612"/>
    </row>
    <row r="388" spans="11:26" ht="12" customHeight="1">
      <c r="Z388" s="612"/>
    </row>
    <row r="389" spans="11:26" ht="12" customHeight="1">
      <c r="Z389" s="612"/>
    </row>
    <row r="390" spans="11:26" ht="12" customHeight="1">
      <c r="Z390" s="612"/>
    </row>
    <row r="391" spans="11:26" ht="12" customHeight="1">
      <c r="Z391" s="612"/>
    </row>
    <row r="392" spans="11:26" ht="12" customHeight="1">
      <c r="Z392" s="612"/>
    </row>
    <row r="393" spans="11:26" ht="12" customHeight="1">
      <c r="Z393" s="612"/>
    </row>
    <row r="394" spans="11:26" ht="12" customHeight="1">
      <c r="Z394" s="612"/>
    </row>
    <row r="395" spans="11:26" ht="12" customHeight="1">
      <c r="Z395" s="612"/>
    </row>
    <row r="396" spans="11:26" ht="12" customHeight="1">
      <c r="Z396" s="612"/>
    </row>
    <row r="397" spans="11:26" ht="12" customHeight="1">
      <c r="Z397" s="612"/>
    </row>
    <row r="398" spans="11:26" ht="12" customHeight="1">
      <c r="Z398" s="612"/>
    </row>
    <row r="399" spans="11:26" ht="12" customHeight="1">
      <c r="Z399" s="612"/>
    </row>
    <row r="400" spans="11:26" ht="12" customHeight="1">
      <c r="Z400" s="612"/>
    </row>
    <row r="401" spans="26:26" ht="12" customHeight="1">
      <c r="Z401" s="612"/>
    </row>
    <row r="402" spans="26:26" ht="12" customHeight="1">
      <c r="Z402" s="612"/>
    </row>
    <row r="403" spans="26:26" ht="12" customHeight="1">
      <c r="Z403" s="612"/>
    </row>
    <row r="404" spans="26:26" ht="12" customHeight="1">
      <c r="Z404" s="612"/>
    </row>
    <row r="405" spans="26:26" ht="12" customHeight="1">
      <c r="Z405" s="612"/>
    </row>
    <row r="406" spans="26:26" ht="12" customHeight="1">
      <c r="Z406" s="612"/>
    </row>
    <row r="407" spans="26:26" ht="12" customHeight="1">
      <c r="Z407" s="612"/>
    </row>
    <row r="408" spans="26:26" ht="12" customHeight="1">
      <c r="Z408" s="612"/>
    </row>
    <row r="409" spans="26:26" ht="12" customHeight="1">
      <c r="Z409" s="612"/>
    </row>
    <row r="410" spans="26:26" ht="12" customHeight="1">
      <c r="Z410" s="612"/>
    </row>
    <row r="411" spans="26:26" ht="12" customHeight="1">
      <c r="Z411" s="612"/>
    </row>
    <row r="412" spans="26:26" ht="12" customHeight="1">
      <c r="Z412" s="612"/>
    </row>
    <row r="413" spans="26:26" ht="12" customHeight="1">
      <c r="Z413" s="612"/>
    </row>
    <row r="414" spans="26:26" ht="12" customHeight="1">
      <c r="Z414" s="612"/>
    </row>
    <row r="415" spans="26:26" ht="12" customHeight="1">
      <c r="Z415" s="612"/>
    </row>
    <row r="416" spans="26:26" ht="12" customHeight="1">
      <c r="Z416" s="612"/>
    </row>
    <row r="417" spans="26:26" ht="12" customHeight="1">
      <c r="Z417" s="612"/>
    </row>
    <row r="418" spans="26:26" ht="12" customHeight="1">
      <c r="Z418" s="612"/>
    </row>
    <row r="419" spans="26:26" ht="12" customHeight="1">
      <c r="Z419" s="612"/>
    </row>
    <row r="420" spans="26:26" ht="12" customHeight="1">
      <c r="Z420" s="612"/>
    </row>
    <row r="421" spans="26:26" ht="12" customHeight="1">
      <c r="Z421" s="612"/>
    </row>
    <row r="422" spans="26:26" ht="12" customHeight="1">
      <c r="Z422" s="612"/>
    </row>
    <row r="423" spans="26:26" ht="12" customHeight="1">
      <c r="Z423" s="612"/>
    </row>
    <row r="424" spans="26:26" ht="12" customHeight="1">
      <c r="Z424" s="612"/>
    </row>
    <row r="425" spans="26:26" ht="12" customHeight="1">
      <c r="Z425" s="612"/>
    </row>
    <row r="426" spans="26:26" ht="12" customHeight="1">
      <c r="Z426" s="612"/>
    </row>
    <row r="427" spans="26:26" ht="12" customHeight="1">
      <c r="Z427" s="612"/>
    </row>
    <row r="428" spans="26:26" ht="12" customHeight="1">
      <c r="Z428" s="612"/>
    </row>
    <row r="429" spans="26:26" ht="12" customHeight="1">
      <c r="Z429" s="612"/>
    </row>
    <row r="430" spans="26:26" ht="12" customHeight="1">
      <c r="Z430" s="612"/>
    </row>
    <row r="431" spans="26:26" ht="12" customHeight="1">
      <c r="Z431" s="612"/>
    </row>
    <row r="432" spans="26:26" ht="12" customHeight="1">
      <c r="Z432" s="612"/>
    </row>
    <row r="433" spans="26:26" ht="12" customHeight="1">
      <c r="Z433" s="612"/>
    </row>
    <row r="434" spans="26:26" ht="12" customHeight="1">
      <c r="Z434" s="612"/>
    </row>
    <row r="435" spans="26:26" ht="12" customHeight="1">
      <c r="Z435" s="612"/>
    </row>
    <row r="436" spans="26:26" ht="12" customHeight="1">
      <c r="Z436" s="612"/>
    </row>
    <row r="437" spans="26:26" ht="12" customHeight="1">
      <c r="Z437" s="612"/>
    </row>
    <row r="438" spans="26:26" ht="12" customHeight="1">
      <c r="Z438" s="612"/>
    </row>
    <row r="439" spans="26:26" ht="12" customHeight="1">
      <c r="Z439" s="612"/>
    </row>
    <row r="440" spans="26:26" ht="12" customHeight="1">
      <c r="Z440" s="612"/>
    </row>
    <row r="441" spans="26:26" ht="12" customHeight="1">
      <c r="Z441" s="612"/>
    </row>
    <row r="442" spans="26:26" ht="12" customHeight="1">
      <c r="Z442" s="612"/>
    </row>
    <row r="443" spans="26:26" ht="12" customHeight="1">
      <c r="Z443" s="612"/>
    </row>
    <row r="444" spans="26:26">
      <c r="Z444" s="612"/>
    </row>
    <row r="445" spans="26:26">
      <c r="Z445" s="612"/>
    </row>
    <row r="446" spans="26:26">
      <c r="Z446" s="612"/>
    </row>
    <row r="447" spans="26:26">
      <c r="Z447" s="612"/>
    </row>
    <row r="448" spans="26:26">
      <c r="Z448" s="612"/>
    </row>
    <row r="449" spans="26:26">
      <c r="Z449" s="612"/>
    </row>
    <row r="450" spans="26:26">
      <c r="Z450" s="612"/>
    </row>
    <row r="451" spans="26:26">
      <c r="Z451" s="612"/>
    </row>
    <row r="452" spans="26:26">
      <c r="Z452" s="612"/>
    </row>
    <row r="453" spans="26:26">
      <c r="Z453" s="612"/>
    </row>
    <row r="454" spans="26:26">
      <c r="Z454" s="612"/>
    </row>
    <row r="455" spans="26:26">
      <c r="Z455" s="612"/>
    </row>
    <row r="456" spans="26:26">
      <c r="Z456" s="612"/>
    </row>
    <row r="457" spans="26:26">
      <c r="Z457" s="612"/>
    </row>
    <row r="458" spans="26:26">
      <c r="Z458" s="612"/>
    </row>
    <row r="459" spans="26:26">
      <c r="Z459" s="612"/>
    </row>
    <row r="460" spans="26:26">
      <c r="Z460" s="612"/>
    </row>
    <row r="461" spans="26:26">
      <c r="Z461" s="612"/>
    </row>
    <row r="462" spans="26:26">
      <c r="Z462" s="612"/>
    </row>
    <row r="463" spans="26:26">
      <c r="Z463" s="612"/>
    </row>
    <row r="464" spans="26:26">
      <c r="Z464" s="612"/>
    </row>
    <row r="465" spans="26:26">
      <c r="Z465" s="612"/>
    </row>
    <row r="466" spans="26:26">
      <c r="Z466" s="612"/>
    </row>
    <row r="467" spans="26:26">
      <c r="Z467" s="612"/>
    </row>
    <row r="468" spans="26:26">
      <c r="Z468" s="612"/>
    </row>
    <row r="469" spans="26:26">
      <c r="Z469" s="612"/>
    </row>
    <row r="470" spans="26:26">
      <c r="Z470" s="612"/>
    </row>
    <row r="471" spans="26:26">
      <c r="Z471" s="612"/>
    </row>
    <row r="472" spans="26:26">
      <c r="Z472" s="612"/>
    </row>
    <row r="473" spans="26:26">
      <c r="Z473" s="612"/>
    </row>
    <row r="474" spans="26:26">
      <c r="Z474" s="612"/>
    </row>
    <row r="475" spans="26:26">
      <c r="Z475" s="612"/>
    </row>
    <row r="476" spans="26:26">
      <c r="Z476" s="612"/>
    </row>
    <row r="477" spans="26:26">
      <c r="Z477" s="612"/>
    </row>
    <row r="478" spans="26:26">
      <c r="Z478" s="612"/>
    </row>
    <row r="479" spans="26:26">
      <c r="Z479" s="612"/>
    </row>
    <row r="480" spans="26:26">
      <c r="Z480" s="612"/>
    </row>
    <row r="481" spans="26:26">
      <c r="Z481" s="612"/>
    </row>
    <row r="482" spans="26:26">
      <c r="Z482" s="612"/>
    </row>
    <row r="483" spans="26:26">
      <c r="Z483" s="612"/>
    </row>
    <row r="484" spans="26:26">
      <c r="Z484" s="612"/>
    </row>
    <row r="485" spans="26:26">
      <c r="Z485" s="612"/>
    </row>
    <row r="486" spans="26:26">
      <c r="Z486" s="612"/>
    </row>
    <row r="487" spans="26:26">
      <c r="Z487" s="612"/>
    </row>
    <row r="488" spans="26:26">
      <c r="Z488" s="612"/>
    </row>
    <row r="489" spans="26:26">
      <c r="Z489" s="612"/>
    </row>
    <row r="490" spans="26:26">
      <c r="Z490" s="612"/>
    </row>
    <row r="491" spans="26:26">
      <c r="Z491" s="612"/>
    </row>
    <row r="492" spans="26:26">
      <c r="Z492" s="612"/>
    </row>
    <row r="493" spans="26:26">
      <c r="Z493" s="612"/>
    </row>
    <row r="494" spans="26:26">
      <c r="Z494" s="612"/>
    </row>
    <row r="495" spans="26:26">
      <c r="Z495" s="612"/>
    </row>
    <row r="496" spans="26:26">
      <c r="Z496" s="612"/>
    </row>
    <row r="497" spans="26:26">
      <c r="Z497" s="612"/>
    </row>
    <row r="498" spans="26:26">
      <c r="Z498" s="612"/>
    </row>
    <row r="499" spans="26:26">
      <c r="Z499" s="612"/>
    </row>
    <row r="500" spans="26:26">
      <c r="Z500" s="612"/>
    </row>
    <row r="501" spans="26:26">
      <c r="Z501" s="612"/>
    </row>
    <row r="502" spans="26:26">
      <c r="Z502" s="612"/>
    </row>
    <row r="503" spans="26:26">
      <c r="Z503" s="612"/>
    </row>
    <row r="504" spans="26:26">
      <c r="Z504" s="612"/>
    </row>
    <row r="505" spans="26:26">
      <c r="Z505" s="612"/>
    </row>
    <row r="506" spans="26:26">
      <c r="Z506" s="612"/>
    </row>
    <row r="507" spans="26:26">
      <c r="Z507" s="612"/>
    </row>
    <row r="508" spans="26:26">
      <c r="Z508" s="612"/>
    </row>
    <row r="509" spans="26:26">
      <c r="Z509" s="612"/>
    </row>
    <row r="510" spans="26:26">
      <c r="Z510" s="612"/>
    </row>
    <row r="511" spans="26:26">
      <c r="Z511" s="612"/>
    </row>
    <row r="512" spans="26:26">
      <c r="Z512" s="612"/>
    </row>
    <row r="513" spans="26:26">
      <c r="Z513" s="612"/>
    </row>
    <row r="514" spans="26:26">
      <c r="Z514" s="612"/>
    </row>
    <row r="515" spans="26:26">
      <c r="Z515" s="612"/>
    </row>
    <row r="516" spans="26:26">
      <c r="Z516" s="612"/>
    </row>
    <row r="517" spans="26:26">
      <c r="Z517" s="612"/>
    </row>
    <row r="518" spans="26:26">
      <c r="Z518" s="612"/>
    </row>
    <row r="519" spans="26:26">
      <c r="Z519" s="612"/>
    </row>
    <row r="520" spans="26:26">
      <c r="Z520" s="612"/>
    </row>
    <row r="521" spans="26:26">
      <c r="Z521" s="612"/>
    </row>
    <row r="522" spans="26:26">
      <c r="Z522" s="612"/>
    </row>
    <row r="523" spans="26:26">
      <c r="Z523" s="612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52</vt:i4>
      </vt:variant>
      <vt:variant>
        <vt:lpstr>Rangos con nombre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List'!Área_de_impresión</vt:lpstr>
      <vt:lpstr>'Program List'!Área_de_impresión</vt:lpstr>
      <vt:lpstr>'Table-Q'!Área_de_impresión</vt:lpstr>
      <vt:lpstr>'Table-R'!Área_de_impresión</vt:lpstr>
      <vt:lpstr>'Table-S'!Área_de_impresión</vt:lpstr>
      <vt:lpstr>'Table-T'!Área_de_impresión</vt:lpstr>
      <vt:lpstr>'Tables List'!Área_de_impresión</vt:lpstr>
      <vt:lpstr>'Title Page'!Área_de_impresión</vt:lpstr>
      <vt:lpstr>'Figures List'!Títulos_a_imprimir</vt:lpstr>
      <vt:lpstr>'Table-Q'!Títulos_a_imprimir</vt:lpstr>
      <vt:lpstr>'Table-R'!Títulos_a_imprimir</vt:lpstr>
      <vt:lpstr>'Table-S'!Títulos_a_imprimir</vt:lpstr>
      <vt:lpstr>'Table-T'!Títulos_a_imprimir</vt:lpstr>
      <vt:lpstr>'Tables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2017-11-14T16:21:31Z</cp:lastPrinted>
  <dcterms:created xsi:type="dcterms:W3CDTF">2001-04-24T01:56:49Z</dcterms:created>
  <dcterms:modified xsi:type="dcterms:W3CDTF">2025-10-01T12:12:43Z</dcterms:modified>
</cp:coreProperties>
</file>