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ser/Google Drive/"/>
    </mc:Choice>
  </mc:AlternateContent>
  <bookViews>
    <workbookView xWindow="0" yWindow="460" windowWidth="25640" windowHeight="16580" activeTab="2"/>
  </bookViews>
  <sheets>
    <sheet name="Variáveis independentes - QuiQ" sheetId="1" r:id="rId1"/>
    <sheet name="Intervalo de confiança" sheetId="2" r:id="rId2"/>
    <sheet name="Testes de hipótese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3" l="1"/>
  <c r="C63" i="3"/>
  <c r="C58" i="3"/>
  <c r="J45" i="3"/>
  <c r="C51" i="3"/>
  <c r="C44" i="3"/>
  <c r="C36" i="3"/>
  <c r="C29" i="3"/>
  <c r="C23" i="3"/>
  <c r="J8" i="3"/>
  <c r="J7" i="3"/>
  <c r="C15" i="3"/>
  <c r="C7" i="3"/>
  <c r="C36" i="2"/>
  <c r="C35" i="2"/>
  <c r="C27" i="2"/>
  <c r="C26" i="2"/>
  <c r="C18" i="2"/>
  <c r="C17" i="2"/>
  <c r="C8" i="2"/>
  <c r="C7" i="2"/>
  <c r="L16" i="1"/>
  <c r="N16" i="1"/>
  <c r="N15" i="1"/>
  <c r="M16" i="1"/>
  <c r="M15" i="1"/>
  <c r="L15" i="1"/>
  <c r="M6" i="1"/>
  <c r="M5" i="1"/>
  <c r="L6" i="1"/>
  <c r="L5" i="1"/>
  <c r="G5" i="1"/>
  <c r="G6" i="1"/>
  <c r="G7" i="1"/>
  <c r="H16" i="1"/>
  <c r="H15" i="1"/>
  <c r="E17" i="1"/>
  <c r="G17" i="1"/>
  <c r="F17" i="1"/>
  <c r="F7" i="1"/>
  <c r="E7" i="1"/>
  <c r="H17" i="1"/>
  <c r="Q5" i="1"/>
  <c r="Q15" i="1"/>
</calcChain>
</file>

<file path=xl/sharedStrings.xml><?xml version="1.0" encoding="utf-8"?>
<sst xmlns="http://schemas.openxmlformats.org/spreadsheetml/2006/main" count="174" uniqueCount="79">
  <si>
    <t>A</t>
  </si>
  <si>
    <t>B</t>
  </si>
  <si>
    <t>See Matrix Operations for more information about the MMULT array function. We can now calculate the p-value for the chi-square test statistic as CHITEST(Obs, Exp, df) where Obs is the 3 × 3 array of observed values, Exp = the 3 × 3 array of expected values and df = (row count – 1) (column count – 1) = 2 ∙ 2 = 4. Since
CHITEST(B6:D8,H6:J8) = 0.003273 &lt; .05 = α
we reject the null hypothesis and conclude that the level of schooling attained is not independent of parents’ wealth.</t>
  </si>
  <si>
    <t>H0:</t>
  </si>
  <si>
    <t>H1:</t>
  </si>
  <si>
    <t>O comportamemto é independente do anúncio</t>
  </si>
  <si>
    <t>O comportamento depende do anúncio</t>
  </si>
  <si>
    <t>p-value</t>
  </si>
  <si>
    <t>&lt;0,05</t>
  </si>
  <si>
    <t>Não rejeitamos H0</t>
  </si>
  <si>
    <t>http://www.real-statistics.com/chi-square-and-f-distributions/independence-testing/</t>
  </si>
  <si>
    <t>Sim</t>
  </si>
  <si>
    <t>Não</t>
  </si>
  <si>
    <t>Tlv</t>
  </si>
  <si>
    <t>Tamanho amostra</t>
  </si>
  <si>
    <t>Média com variância desconhecida e amostra grande (n&gt;30) - Distribuição normal</t>
  </si>
  <si>
    <t>z</t>
  </si>
  <si>
    <t>IC inf</t>
  </si>
  <si>
    <t>IC sup</t>
  </si>
  <si>
    <t>Média estimada</t>
  </si>
  <si>
    <t>Desvio Padrão estimado</t>
  </si>
  <si>
    <t>Diferença de médias com variâncias desconhecidas e amostras grandes - Distribuição normal</t>
  </si>
  <si>
    <t>Média estimada 1</t>
  </si>
  <si>
    <t>Desvio Padrão estimado 1</t>
  </si>
  <si>
    <t>Tamanho amostra 1</t>
  </si>
  <si>
    <t>Média estimada 2</t>
  </si>
  <si>
    <t>Desvio Padrão estimado 2</t>
  </si>
  <si>
    <t>Tamanho amostra 2</t>
  </si>
  <si>
    <t>Proporção e amostra grande (n&gt;30) - Distribuição normal</t>
  </si>
  <si>
    <t>p estimado</t>
  </si>
  <si>
    <t>Tamanho da amostra</t>
  </si>
  <si>
    <t>Diferença de proporções e amostra grande (n&gt;30) - Distribuição normal</t>
  </si>
  <si>
    <t>p estimado 1</t>
  </si>
  <si>
    <t>Tamanho da amostra 1</t>
  </si>
  <si>
    <t>Média pop</t>
  </si>
  <si>
    <t>Média amostral</t>
  </si>
  <si>
    <t>Média populacional - amostras grandes - Normal</t>
  </si>
  <si>
    <t>Desv padrão amostral</t>
  </si>
  <si>
    <t>Valor crítico</t>
  </si>
  <si>
    <t>Teste unilateral à esquerda pq 23&lt;25</t>
  </si>
  <si>
    <t>H0: média pop=25</t>
  </si>
  <si>
    <t>Teste unilateral à direita pq 26&gt;25</t>
  </si>
  <si>
    <t>Diferença de médias com variâncias diferentes - amostras grandes - Normal</t>
  </si>
  <si>
    <t>Rejeitamos H0 pois 25,6&gt;25,7</t>
  </si>
  <si>
    <t>Rejeitamos H0 pois 23&lt;24,4</t>
  </si>
  <si>
    <t>por ser unilateral</t>
  </si>
  <si>
    <t>Bilateral tem que se usar 1,96 e ver dos dois lados</t>
  </si>
  <si>
    <t>Rejeitamos H0</t>
  </si>
  <si>
    <t>Média amostral 1</t>
  </si>
  <si>
    <t>Desv padrão amostral 1</t>
  </si>
  <si>
    <t>H1: média 2&gt;média 1</t>
  </si>
  <si>
    <t>Média amostral 2</t>
  </si>
  <si>
    <t>Desv padrão amostral 2</t>
  </si>
  <si>
    <t>Valor crítico 1 inf</t>
  </si>
  <si>
    <t>Valor crítico 2 sup</t>
  </si>
  <si>
    <t>H1: média 2&lt;média 1</t>
  </si>
  <si>
    <t>Rejeitamos H0 pois -1,86&lt;-1,645</t>
  </si>
  <si>
    <t>Rejeitamos H0 pois -1,86&gt;-1,645</t>
  </si>
  <si>
    <t>H1: média 2 diferente de média 1</t>
  </si>
  <si>
    <t>z1 inf</t>
  </si>
  <si>
    <t>z2 sup</t>
  </si>
  <si>
    <t>Não rejeitamos H0 pois -0,74&gt;-1,96</t>
  </si>
  <si>
    <t>prop populacional - amostras grandes - Normal</t>
  </si>
  <si>
    <t>Diferença de prop - amostras grandes - Normal</t>
  </si>
  <si>
    <t>Prop pop</t>
  </si>
  <si>
    <t>Prop amostral</t>
  </si>
  <si>
    <t>Prop amostral 1</t>
  </si>
  <si>
    <t>Prop amostral 2</t>
  </si>
  <si>
    <t>Teste unilateral à esquerda pq 0,6&lt;0,7</t>
  </si>
  <si>
    <t>Teste unilateral à direita pq 0,8&gt;0,7</t>
  </si>
  <si>
    <t>Rejeitamos H0 pois 2,23&gt;1,645</t>
  </si>
  <si>
    <t>Rejeitamos H0 pois 2,74&lt;1,645</t>
  </si>
  <si>
    <t>Aceitamos H0 pois valor crítico está dentro do intervalo</t>
  </si>
  <si>
    <t>H1: prop 2&gt;prop 1</t>
  </si>
  <si>
    <t>H1: prop 2&lt;prop 1</t>
  </si>
  <si>
    <t>H1: prop 2 diferente de prop 1</t>
  </si>
  <si>
    <t>Rejeitamos H0 pois -1,83&lt;-1,645</t>
  </si>
  <si>
    <t>Aceitamos H0 pois 0,85&lt;1,645</t>
  </si>
  <si>
    <t>Não rejeitamos H0 pois -0,34&gt;-1,96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</si>
</sst>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30"/>
  <sheetViews>
    <sheetView topLeftCell="C1" workbookViewId="0">
      <selection activeCell="L14" sqref="L14:N14"/>
    </sheetView>
  </sheetViews>
  <sheetFormatPr baseColWidth="10" defaultColWidth="8.83203125" defaultRowHeight="15" x14ac:dyDescent="0.2"/>
  <sheetData>
    <row r="1" spans="4:19" x14ac:dyDescent="0.2">
      <c r="E1" t="s">
        <v>3</v>
      </c>
      <c r="F1" t="s">
        <v>5</v>
      </c>
    </row>
    <row r="2" spans="4:19" x14ac:dyDescent="0.2">
      <c r="E2" t="s">
        <v>4</v>
      </c>
      <c r="F2" t="s">
        <v>6</v>
      </c>
    </row>
    <row r="4" spans="4:19" x14ac:dyDescent="0.2">
      <c r="E4" t="s">
        <v>11</v>
      </c>
      <c r="F4" t="s">
        <v>12</v>
      </c>
      <c r="L4" t="s">
        <v>11</v>
      </c>
      <c r="M4" t="s">
        <v>12</v>
      </c>
    </row>
    <row r="5" spans="4:19" x14ac:dyDescent="0.2">
      <c r="D5" t="s">
        <v>0</v>
      </c>
      <c r="E5">
        <v>126</v>
      </c>
      <c r="F5">
        <v>19</v>
      </c>
      <c r="G5">
        <f>SUM(E5:F5)</f>
        <v>145</v>
      </c>
      <c r="K5" t="s">
        <v>0</v>
      </c>
      <c r="L5">
        <f>+L7*N5/N7</f>
        <v>127.23509933774834</v>
      </c>
      <c r="M5">
        <f>+M7*N5/N7</f>
        <v>17.764900662251655</v>
      </c>
      <c r="N5">
        <v>145</v>
      </c>
      <c r="P5" t="s">
        <v>7</v>
      </c>
      <c r="Q5">
        <f>_xlfn.CHISQ.TEST(E5:F6,L5:M6)</f>
        <v>0.66438643347004112</v>
      </c>
      <c r="R5" t="s">
        <v>8</v>
      </c>
      <c r="S5" t="s">
        <v>9</v>
      </c>
    </row>
    <row r="6" spans="4:19" x14ac:dyDescent="0.2">
      <c r="D6" t="s">
        <v>1</v>
      </c>
      <c r="E6">
        <v>139</v>
      </c>
      <c r="F6">
        <v>18</v>
      </c>
      <c r="G6">
        <f>SUM(E6:F6)</f>
        <v>157</v>
      </c>
      <c r="K6" t="s">
        <v>1</v>
      </c>
      <c r="L6">
        <f>+L7*N6/N7</f>
        <v>137.76490066225165</v>
      </c>
      <c r="M6">
        <f>+N6*M7/N7</f>
        <v>19.235099337748345</v>
      </c>
      <c r="N6">
        <v>157</v>
      </c>
    </row>
    <row r="7" spans="4:19" x14ac:dyDescent="0.2">
      <c r="E7">
        <f>SUM(E5:E6)</f>
        <v>265</v>
      </c>
      <c r="F7">
        <f>SUM(F5:F6)</f>
        <v>37</v>
      </c>
      <c r="G7">
        <f>SUM(G5:G6)</f>
        <v>302</v>
      </c>
      <c r="L7">
        <v>265</v>
      </c>
      <c r="M7">
        <v>37</v>
      </c>
      <c r="N7">
        <v>302</v>
      </c>
    </row>
    <row r="14" spans="4:19" x14ac:dyDescent="0.2">
      <c r="E14" t="s">
        <v>11</v>
      </c>
      <c r="F14" t="s">
        <v>13</v>
      </c>
      <c r="G14" t="s">
        <v>12</v>
      </c>
      <c r="L14" t="s">
        <v>11</v>
      </c>
      <c r="M14" t="s">
        <v>13</v>
      </c>
      <c r="N14" t="s">
        <v>12</v>
      </c>
    </row>
    <row r="15" spans="4:19" x14ac:dyDescent="0.2">
      <c r="D15" t="s">
        <v>0</v>
      </c>
      <c r="E15">
        <v>1214</v>
      </c>
      <c r="F15">
        <v>126</v>
      </c>
      <c r="G15">
        <v>19</v>
      </c>
      <c r="H15">
        <f>SUM(E15:G15)</f>
        <v>1359</v>
      </c>
      <c r="K15" t="s">
        <v>0</v>
      </c>
      <c r="L15">
        <f>+L17*O15/O17</f>
        <v>1225.4438659290595</v>
      </c>
      <c r="M15">
        <f>+M17*O15/O17</f>
        <v>117.19329645297755</v>
      </c>
      <c r="N15">
        <f>+N17*O15/O17</f>
        <v>16.362837617962903</v>
      </c>
      <c r="O15">
        <v>1359</v>
      </c>
      <c r="P15" t="s">
        <v>7</v>
      </c>
      <c r="Q15">
        <f>CHITEST(E15:G16,L15:N16)</f>
        <v>0.3429834164969654</v>
      </c>
      <c r="R15" t="s">
        <v>8</v>
      </c>
      <c r="S15" t="s">
        <v>9</v>
      </c>
    </row>
    <row r="16" spans="4:19" x14ac:dyDescent="0.2">
      <c r="D16" t="s">
        <v>1</v>
      </c>
      <c r="E16">
        <v>1557</v>
      </c>
      <c r="F16">
        <v>139</v>
      </c>
      <c r="G16">
        <v>18</v>
      </c>
      <c r="H16">
        <f>SUM(E16:G16)</f>
        <v>1714</v>
      </c>
      <c r="K16" t="s">
        <v>1</v>
      </c>
      <c r="L16">
        <f>+L17*O16/O17</f>
        <v>1545.5561340709405</v>
      </c>
      <c r="M16">
        <f>+M17*O16/O17</f>
        <v>147.80670354702247</v>
      </c>
      <c r="N16">
        <f>+N17*O16/O17</f>
        <v>20.637162382037097</v>
      </c>
      <c r="O16">
        <v>1714</v>
      </c>
    </row>
    <row r="17" spans="4:15" x14ac:dyDescent="0.2">
      <c r="E17">
        <f>SUM(E15:E16)</f>
        <v>2771</v>
      </c>
      <c r="F17">
        <f>SUM(F15:F16)</f>
        <v>265</v>
      </c>
      <c r="G17">
        <f>SUM(G15:G16)</f>
        <v>37</v>
      </c>
      <c r="H17">
        <f>SUM(H15:H16)</f>
        <v>3073</v>
      </c>
      <c r="L17">
        <v>2771</v>
      </c>
      <c r="M17">
        <v>265</v>
      </c>
      <c r="N17">
        <v>37</v>
      </c>
      <c r="O17">
        <v>3073</v>
      </c>
    </row>
    <row r="20" spans="4:15" x14ac:dyDescent="0.2">
      <c r="D20" t="s">
        <v>10</v>
      </c>
    </row>
    <row r="21" spans="4:15" ht="15" customHeight="1" x14ac:dyDescent="0.2">
      <c r="D21" s="1" t="s">
        <v>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4:15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4:15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4:15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4:15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4:15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4:15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mergeCells count="1">
    <mergeCell ref="D21:O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101" workbookViewId="0">
      <selection activeCell="B6" sqref="B6:D6"/>
    </sheetView>
  </sheetViews>
  <sheetFormatPr baseColWidth="10" defaultRowHeight="15" x14ac:dyDescent="0.2"/>
  <cols>
    <col min="1" max="1" width="18" customWidth="1"/>
    <col min="2" max="2" width="20.5" bestFit="1" customWidth="1"/>
    <col min="4" max="4" width="20.5" bestFit="1" customWidth="1"/>
  </cols>
  <sheetData>
    <row r="1" spans="1:5" x14ac:dyDescent="0.2">
      <c r="A1" t="s">
        <v>15</v>
      </c>
    </row>
    <row r="3" spans="1:5" x14ac:dyDescent="0.2">
      <c r="B3" t="s">
        <v>19</v>
      </c>
      <c r="C3">
        <v>10</v>
      </c>
    </row>
    <row r="4" spans="1:5" x14ac:dyDescent="0.2">
      <c r="B4" t="s">
        <v>20</v>
      </c>
      <c r="C4">
        <v>2</v>
      </c>
    </row>
    <row r="5" spans="1:5" x14ac:dyDescent="0.2">
      <c r="B5" t="s">
        <v>14</v>
      </c>
      <c r="C5">
        <v>100</v>
      </c>
    </row>
    <row r="6" spans="1:5" x14ac:dyDescent="0.2">
      <c r="B6" t="s">
        <v>16</v>
      </c>
      <c r="C6">
        <v>1.96</v>
      </c>
      <c r="D6" s="2">
        <v>0.95</v>
      </c>
    </row>
    <row r="7" spans="1:5" x14ac:dyDescent="0.2">
      <c r="B7" t="s">
        <v>17</v>
      </c>
      <c r="C7">
        <f>C3-C6*C4/SQRT(C5)</f>
        <v>9.6080000000000005</v>
      </c>
    </row>
    <row r="8" spans="1:5" x14ac:dyDescent="0.2">
      <c r="B8" t="s">
        <v>18</v>
      </c>
      <c r="C8">
        <f>C3+C6*C4/SQRT(C5)</f>
        <v>10.391999999999999</v>
      </c>
    </row>
    <row r="11" spans="1:5" x14ac:dyDescent="0.2">
      <c r="A11" t="s">
        <v>21</v>
      </c>
    </row>
    <row r="13" spans="1:5" x14ac:dyDescent="0.2">
      <c r="B13" t="s">
        <v>22</v>
      </c>
      <c r="C13">
        <v>10</v>
      </c>
      <c r="D13" t="s">
        <v>25</v>
      </c>
      <c r="E13">
        <v>12</v>
      </c>
    </row>
    <row r="14" spans="1:5" x14ac:dyDescent="0.2">
      <c r="B14" t="s">
        <v>23</v>
      </c>
      <c r="C14">
        <v>2</v>
      </c>
      <c r="D14" t="s">
        <v>26</v>
      </c>
      <c r="E14">
        <v>3</v>
      </c>
    </row>
    <row r="15" spans="1:5" x14ac:dyDescent="0.2">
      <c r="B15" t="s">
        <v>24</v>
      </c>
      <c r="C15">
        <v>100</v>
      </c>
      <c r="D15" t="s">
        <v>27</v>
      </c>
      <c r="E15">
        <v>120</v>
      </c>
    </row>
    <row r="16" spans="1:5" x14ac:dyDescent="0.2">
      <c r="B16" t="s">
        <v>16</v>
      </c>
      <c r="C16">
        <v>1.96</v>
      </c>
    </row>
    <row r="17" spans="1:5" x14ac:dyDescent="0.2">
      <c r="B17" t="s">
        <v>17</v>
      </c>
      <c r="C17">
        <f>C13-E13-C16*SQRT(C14^2/C15+E14^2/E15)</f>
        <v>-2.6646683383462761</v>
      </c>
    </row>
    <row r="18" spans="1:5" x14ac:dyDescent="0.2">
      <c r="B18" t="s">
        <v>18</v>
      </c>
      <c r="C18">
        <f>C13-E13+C16*SQRT(C14^2/C15+E14^2/E15)</f>
        <v>-1.3353316616537239</v>
      </c>
    </row>
    <row r="21" spans="1:5" x14ac:dyDescent="0.2">
      <c r="A21" t="s">
        <v>28</v>
      </c>
    </row>
    <row r="23" spans="1:5" x14ac:dyDescent="0.2">
      <c r="B23" t="s">
        <v>29</v>
      </c>
      <c r="C23">
        <v>0.97</v>
      </c>
    </row>
    <row r="24" spans="1:5" x14ac:dyDescent="0.2">
      <c r="B24" t="s">
        <v>30</v>
      </c>
      <c r="C24">
        <v>100</v>
      </c>
    </row>
    <row r="25" spans="1:5" x14ac:dyDescent="0.2">
      <c r="B25" t="s">
        <v>16</v>
      </c>
      <c r="C25">
        <v>1.96</v>
      </c>
      <c r="D25" s="2">
        <v>0.95</v>
      </c>
    </row>
    <row r="26" spans="1:5" x14ac:dyDescent="0.2">
      <c r="B26" t="s">
        <v>17</v>
      </c>
      <c r="C26">
        <f>C23-C25*SQRT(C23*(1-C23)/C24)</f>
        <v>0.93656490466590525</v>
      </c>
    </row>
    <row r="27" spans="1:5" x14ac:dyDescent="0.2">
      <c r="B27" t="s">
        <v>18</v>
      </c>
      <c r="C27">
        <f>C23+C25*SQRT(C23*(1-C23)/C24)</f>
        <v>1.0034350953340947</v>
      </c>
    </row>
    <row r="30" spans="1:5" x14ac:dyDescent="0.2">
      <c r="A30" t="s">
        <v>31</v>
      </c>
    </row>
    <row r="32" spans="1:5" x14ac:dyDescent="0.2">
      <c r="B32" t="s">
        <v>32</v>
      </c>
      <c r="C32">
        <v>0.97</v>
      </c>
      <c r="D32" t="s">
        <v>32</v>
      </c>
      <c r="E32">
        <v>0.85</v>
      </c>
    </row>
    <row r="33" spans="2:5" x14ac:dyDescent="0.2">
      <c r="B33" t="s">
        <v>33</v>
      </c>
      <c r="C33">
        <v>100</v>
      </c>
      <c r="D33" t="s">
        <v>33</v>
      </c>
      <c r="E33">
        <v>120</v>
      </c>
    </row>
    <row r="34" spans="2:5" x14ac:dyDescent="0.2">
      <c r="B34" t="s">
        <v>16</v>
      </c>
      <c r="C34">
        <v>1.96</v>
      </c>
      <c r="D34" s="2">
        <v>0.95</v>
      </c>
    </row>
    <row r="35" spans="2:5" x14ac:dyDescent="0.2">
      <c r="B35" t="s">
        <v>17</v>
      </c>
      <c r="C35">
        <f>C32-E32-C34*SQRT(C32*(1-C32)/C33+E32*(1-E32)/E33)</f>
        <v>4.7891709214543152E-2</v>
      </c>
    </row>
    <row r="36" spans="2:5" x14ac:dyDescent="0.2">
      <c r="B36" t="s">
        <v>18</v>
      </c>
      <c r="C36">
        <f>C32-E32+C34*SQRT(C32*(1-C32)/C33+E32*(1-E32)/E33)</f>
        <v>0.19210829078545683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39" workbookViewId="0">
      <selection activeCell="E70" sqref="E70"/>
    </sheetView>
  </sheetViews>
  <sheetFormatPr baseColWidth="10" defaultRowHeight="15" x14ac:dyDescent="0.2"/>
  <cols>
    <col min="2" max="2" width="17.33203125" bestFit="1" customWidth="1"/>
    <col min="4" max="4" width="18.6640625" bestFit="1" customWidth="1"/>
    <col min="9" max="9" width="17.33203125" bestFit="1" customWidth="1"/>
  </cols>
  <sheetData>
    <row r="1" spans="1:13" x14ac:dyDescent="0.2">
      <c r="A1" t="s">
        <v>36</v>
      </c>
    </row>
    <row r="2" spans="1:13" x14ac:dyDescent="0.2">
      <c r="B2" t="s">
        <v>34</v>
      </c>
      <c r="C2">
        <v>25</v>
      </c>
      <c r="E2" t="s">
        <v>39</v>
      </c>
      <c r="I2" t="s">
        <v>34</v>
      </c>
      <c r="J2">
        <v>25</v>
      </c>
      <c r="M2" t="s">
        <v>46</v>
      </c>
    </row>
    <row r="3" spans="1:13" x14ac:dyDescent="0.2">
      <c r="B3" t="s">
        <v>35</v>
      </c>
      <c r="C3">
        <v>23</v>
      </c>
      <c r="I3" t="s">
        <v>35</v>
      </c>
      <c r="J3">
        <v>23</v>
      </c>
    </row>
    <row r="4" spans="1:13" x14ac:dyDescent="0.2">
      <c r="B4" t="s">
        <v>37</v>
      </c>
      <c r="C4">
        <v>4</v>
      </c>
      <c r="F4" t="s">
        <v>40</v>
      </c>
      <c r="I4" t="s">
        <v>37</v>
      </c>
      <c r="J4">
        <v>4</v>
      </c>
    </row>
    <row r="5" spans="1:13" x14ac:dyDescent="0.2">
      <c r="B5" t="s">
        <v>14</v>
      </c>
      <c r="C5">
        <v>120</v>
      </c>
      <c r="I5" t="s">
        <v>14</v>
      </c>
      <c r="J5">
        <v>120</v>
      </c>
    </row>
    <row r="6" spans="1:13" x14ac:dyDescent="0.2">
      <c r="B6" t="s">
        <v>16</v>
      </c>
      <c r="C6">
        <v>1.645</v>
      </c>
      <c r="D6" s="2">
        <v>0.95</v>
      </c>
      <c r="E6" t="s">
        <v>45</v>
      </c>
      <c r="I6" t="s">
        <v>16</v>
      </c>
      <c r="J6">
        <v>1.96</v>
      </c>
      <c r="K6" s="2">
        <v>0.95</v>
      </c>
    </row>
    <row r="7" spans="1:13" x14ac:dyDescent="0.2">
      <c r="B7" t="s">
        <v>38</v>
      </c>
      <c r="C7">
        <f>C2-C6*C4/SQRT(C5)</f>
        <v>24.399330928602669</v>
      </c>
      <c r="E7" t="s">
        <v>44</v>
      </c>
      <c r="I7" t="s">
        <v>53</v>
      </c>
      <c r="J7">
        <f>J2-J6*J4/SQRT(J5)</f>
        <v>24.284309191526582</v>
      </c>
    </row>
    <row r="8" spans="1:13" x14ac:dyDescent="0.2">
      <c r="I8" t="s">
        <v>54</v>
      </c>
      <c r="J8">
        <f>J2+J6*J4/SQRT(J5)</f>
        <v>25.715690808473418</v>
      </c>
      <c r="L8" t="s">
        <v>47</v>
      </c>
    </row>
    <row r="10" spans="1:13" x14ac:dyDescent="0.2">
      <c r="B10" t="s">
        <v>34</v>
      </c>
      <c r="C10">
        <v>25</v>
      </c>
      <c r="E10" t="s">
        <v>41</v>
      </c>
    </row>
    <row r="11" spans="1:13" x14ac:dyDescent="0.2">
      <c r="B11" t="s">
        <v>35</v>
      </c>
      <c r="C11">
        <v>26</v>
      </c>
    </row>
    <row r="12" spans="1:13" x14ac:dyDescent="0.2">
      <c r="B12" t="s">
        <v>37</v>
      </c>
      <c r="C12">
        <v>4</v>
      </c>
      <c r="F12" t="s">
        <v>40</v>
      </c>
    </row>
    <row r="13" spans="1:13" x14ac:dyDescent="0.2">
      <c r="B13" t="s">
        <v>14</v>
      </c>
      <c r="C13">
        <v>120</v>
      </c>
    </row>
    <row r="14" spans="1:13" x14ac:dyDescent="0.2">
      <c r="B14" t="s">
        <v>16</v>
      </c>
      <c r="C14">
        <v>1.645</v>
      </c>
      <c r="D14" s="2">
        <v>0.95</v>
      </c>
      <c r="E14" t="s">
        <v>45</v>
      </c>
    </row>
    <row r="15" spans="1:13" x14ac:dyDescent="0.2">
      <c r="B15" t="s">
        <v>38</v>
      </c>
      <c r="C15">
        <f>C10+C14*C12/SQRT(C13)</f>
        <v>25.600669071397331</v>
      </c>
      <c r="E15" t="s">
        <v>43</v>
      </c>
    </row>
    <row r="18" spans="1:7" x14ac:dyDescent="0.2">
      <c r="A18" t="s">
        <v>42</v>
      </c>
    </row>
    <row r="19" spans="1:7" x14ac:dyDescent="0.2">
      <c r="B19" t="s">
        <v>48</v>
      </c>
      <c r="C19">
        <v>23</v>
      </c>
      <c r="D19" t="s">
        <v>51</v>
      </c>
      <c r="E19">
        <v>24</v>
      </c>
      <c r="G19" t="s">
        <v>50</v>
      </c>
    </row>
    <row r="20" spans="1:7" x14ac:dyDescent="0.2">
      <c r="B20" t="s">
        <v>49</v>
      </c>
      <c r="C20">
        <v>4</v>
      </c>
      <c r="D20" t="s">
        <v>52</v>
      </c>
      <c r="E20">
        <v>4.5</v>
      </c>
    </row>
    <row r="21" spans="1:7" x14ac:dyDescent="0.2">
      <c r="B21" t="s">
        <v>24</v>
      </c>
      <c r="C21">
        <v>120</v>
      </c>
      <c r="D21" t="s">
        <v>27</v>
      </c>
      <c r="E21">
        <v>130</v>
      </c>
    </row>
    <row r="22" spans="1:7" x14ac:dyDescent="0.2">
      <c r="B22" t="s">
        <v>16</v>
      </c>
      <c r="C22">
        <v>-1.645</v>
      </c>
      <c r="D22" s="2">
        <v>0.95</v>
      </c>
    </row>
    <row r="23" spans="1:7" x14ac:dyDescent="0.2">
      <c r="B23" t="s">
        <v>38</v>
      </c>
      <c r="C23">
        <f>(C19-E19)/SQRT(C20^2/C21+E20^2/E21)</f>
        <v>-1.8598333377875285</v>
      </c>
      <c r="E23" t="s">
        <v>56</v>
      </c>
    </row>
    <row r="25" spans="1:7" x14ac:dyDescent="0.2">
      <c r="B25" t="s">
        <v>48</v>
      </c>
      <c r="C25">
        <v>23</v>
      </c>
      <c r="D25" t="s">
        <v>51</v>
      </c>
      <c r="E25">
        <v>22</v>
      </c>
      <c r="G25" t="s">
        <v>55</v>
      </c>
    </row>
    <row r="26" spans="1:7" x14ac:dyDescent="0.2">
      <c r="B26" t="s">
        <v>49</v>
      </c>
      <c r="C26">
        <v>4</v>
      </c>
      <c r="D26" t="s">
        <v>52</v>
      </c>
      <c r="E26">
        <v>4.5</v>
      </c>
    </row>
    <row r="27" spans="1:7" x14ac:dyDescent="0.2">
      <c r="B27" t="s">
        <v>24</v>
      </c>
      <c r="C27">
        <v>120</v>
      </c>
      <c r="D27" t="s">
        <v>27</v>
      </c>
      <c r="E27">
        <v>130</v>
      </c>
    </row>
    <row r="28" spans="1:7" x14ac:dyDescent="0.2">
      <c r="B28" t="s">
        <v>16</v>
      </c>
      <c r="C28">
        <v>1.645</v>
      </c>
      <c r="D28" s="2">
        <v>0.95</v>
      </c>
    </row>
    <row r="29" spans="1:7" x14ac:dyDescent="0.2">
      <c r="B29" t="s">
        <v>38</v>
      </c>
      <c r="C29">
        <f>(C25-E25)/SQRT(C26^2/C27+E26^2/E27)</f>
        <v>1.8598333377875285</v>
      </c>
      <c r="E29" t="s">
        <v>57</v>
      </c>
    </row>
    <row r="31" spans="1:7" x14ac:dyDescent="0.2">
      <c r="B31" t="s">
        <v>48</v>
      </c>
      <c r="C31">
        <v>23</v>
      </c>
      <c r="D31" t="s">
        <v>51</v>
      </c>
      <c r="E31">
        <v>23.4</v>
      </c>
      <c r="G31" t="s">
        <v>58</v>
      </c>
    </row>
    <row r="32" spans="1:7" x14ac:dyDescent="0.2">
      <c r="B32" t="s">
        <v>49</v>
      </c>
      <c r="C32">
        <v>4</v>
      </c>
      <c r="D32" t="s">
        <v>52</v>
      </c>
      <c r="E32">
        <v>4.5</v>
      </c>
    </row>
    <row r="33" spans="1:13" x14ac:dyDescent="0.2">
      <c r="B33" t="s">
        <v>24</v>
      </c>
      <c r="C33">
        <v>120</v>
      </c>
      <c r="D33" t="s">
        <v>27</v>
      </c>
      <c r="E33">
        <v>130</v>
      </c>
    </row>
    <row r="34" spans="1:13" x14ac:dyDescent="0.2">
      <c r="B34" t="s">
        <v>59</v>
      </c>
      <c r="C34">
        <v>-1.96</v>
      </c>
      <c r="D34" s="2">
        <v>0.95</v>
      </c>
    </row>
    <row r="35" spans="1:13" x14ac:dyDescent="0.2">
      <c r="B35" t="s">
        <v>60</v>
      </c>
      <c r="C35">
        <v>1.96</v>
      </c>
      <c r="D35" s="2">
        <v>0.95</v>
      </c>
    </row>
    <row r="36" spans="1:13" x14ac:dyDescent="0.2">
      <c r="B36" t="s">
        <v>38</v>
      </c>
      <c r="C36">
        <f>(C31-E31)/SQRT(C32^2/C33+E32^2/E33)</f>
        <v>-0.7439333351150087</v>
      </c>
      <c r="E36" t="s">
        <v>61</v>
      </c>
    </row>
    <row r="39" spans="1:13" x14ac:dyDescent="0.2">
      <c r="A39" t="s">
        <v>62</v>
      </c>
    </row>
    <row r="40" spans="1:13" x14ac:dyDescent="0.2">
      <c r="B40" t="s">
        <v>64</v>
      </c>
      <c r="C40">
        <v>0.7</v>
      </c>
      <c r="E40" t="s">
        <v>68</v>
      </c>
      <c r="I40" t="s">
        <v>64</v>
      </c>
      <c r="J40">
        <v>0.7</v>
      </c>
      <c r="M40" t="s">
        <v>46</v>
      </c>
    </row>
    <row r="41" spans="1:13" x14ac:dyDescent="0.2">
      <c r="B41" t="s">
        <v>65</v>
      </c>
      <c r="C41">
        <v>0.6</v>
      </c>
      <c r="I41" t="s">
        <v>65</v>
      </c>
      <c r="J41">
        <v>0.72</v>
      </c>
    </row>
    <row r="42" spans="1:13" x14ac:dyDescent="0.2">
      <c r="B42" t="s">
        <v>14</v>
      </c>
      <c r="C42">
        <v>120</v>
      </c>
      <c r="I42" t="s">
        <v>14</v>
      </c>
      <c r="J42">
        <v>120</v>
      </c>
    </row>
    <row r="43" spans="1:13" x14ac:dyDescent="0.2">
      <c r="B43" t="s">
        <v>16</v>
      </c>
      <c r="C43">
        <v>1.645</v>
      </c>
      <c r="D43" s="2">
        <v>0.95</v>
      </c>
      <c r="E43" t="s">
        <v>45</v>
      </c>
      <c r="I43" t="s">
        <v>59</v>
      </c>
      <c r="J43">
        <v>-1.96</v>
      </c>
      <c r="K43" s="2">
        <v>0.95</v>
      </c>
    </row>
    <row r="44" spans="1:13" x14ac:dyDescent="0.2">
      <c r="B44" t="s">
        <v>38</v>
      </c>
      <c r="C44">
        <f>(C40-C41)/SQRT(C41*(1-C41)/C42)</f>
        <v>2.2360679774997894</v>
      </c>
      <c r="E44" t="s">
        <v>70</v>
      </c>
      <c r="I44" t="s">
        <v>60</v>
      </c>
      <c r="J44">
        <v>1.96</v>
      </c>
    </row>
    <row r="45" spans="1:13" x14ac:dyDescent="0.2">
      <c r="I45" t="s">
        <v>38</v>
      </c>
      <c r="J45">
        <f>(J40-J41)/SQRT(J41*(1-J41)/J42)</f>
        <v>-0.48795003647426699</v>
      </c>
      <c r="L45" t="s">
        <v>72</v>
      </c>
    </row>
    <row r="47" spans="1:13" x14ac:dyDescent="0.2">
      <c r="B47" t="s">
        <v>64</v>
      </c>
      <c r="C47">
        <v>0.7</v>
      </c>
      <c r="E47" t="s">
        <v>69</v>
      </c>
    </row>
    <row r="48" spans="1:13" x14ac:dyDescent="0.2">
      <c r="B48" t="s">
        <v>65</v>
      </c>
      <c r="C48">
        <v>0.8</v>
      </c>
    </row>
    <row r="49" spans="1:7" x14ac:dyDescent="0.2">
      <c r="B49" t="s">
        <v>14</v>
      </c>
      <c r="C49">
        <v>120</v>
      </c>
    </row>
    <row r="50" spans="1:7" x14ac:dyDescent="0.2">
      <c r="B50" t="s">
        <v>16</v>
      </c>
      <c r="C50">
        <v>-1.645</v>
      </c>
      <c r="D50" s="2">
        <v>0.95</v>
      </c>
      <c r="E50" t="s">
        <v>45</v>
      </c>
    </row>
    <row r="51" spans="1:7" x14ac:dyDescent="0.2">
      <c r="B51" t="s">
        <v>38</v>
      </c>
      <c r="C51">
        <f>(C47-C48)/SQRT(C48*(1-C48)/C49)</f>
        <v>-2.7386127875258333</v>
      </c>
      <c r="E51" t="s">
        <v>71</v>
      </c>
    </row>
    <row r="54" spans="1:7" x14ac:dyDescent="0.2">
      <c r="A54" t="s">
        <v>63</v>
      </c>
    </row>
    <row r="55" spans="1:7" x14ac:dyDescent="0.2">
      <c r="B55" t="s">
        <v>66</v>
      </c>
      <c r="C55">
        <v>0.7</v>
      </c>
      <c r="D55" t="s">
        <v>67</v>
      </c>
      <c r="E55">
        <v>0.8</v>
      </c>
      <c r="G55" t="s">
        <v>73</v>
      </c>
    </row>
    <row r="56" spans="1:7" x14ac:dyDescent="0.2">
      <c r="B56" t="s">
        <v>24</v>
      </c>
      <c r="C56">
        <v>120</v>
      </c>
      <c r="D56" t="s">
        <v>27</v>
      </c>
      <c r="E56">
        <v>130</v>
      </c>
    </row>
    <row r="57" spans="1:7" x14ac:dyDescent="0.2">
      <c r="B57" t="s">
        <v>16</v>
      </c>
      <c r="C57">
        <v>-1.645</v>
      </c>
      <c r="D57" s="2">
        <v>0.95</v>
      </c>
    </row>
    <row r="58" spans="1:7" x14ac:dyDescent="0.2">
      <c r="B58" t="s">
        <v>38</v>
      </c>
      <c r="C58">
        <f>(C55-E55)/SQRT(C55*(1-C55)/C56+E55*(1-E55)/E56)</f>
        <v>-1.8316218795585035</v>
      </c>
      <c r="E58" t="s">
        <v>76</v>
      </c>
    </row>
    <row r="60" spans="1:7" x14ac:dyDescent="0.2">
      <c r="B60" t="s">
        <v>66</v>
      </c>
      <c r="C60">
        <v>0.7</v>
      </c>
      <c r="D60" t="s">
        <v>67</v>
      </c>
      <c r="E60">
        <v>0.65</v>
      </c>
      <c r="G60" t="s">
        <v>74</v>
      </c>
    </row>
    <row r="61" spans="1:7" x14ac:dyDescent="0.2">
      <c r="B61" t="s">
        <v>24</v>
      </c>
      <c r="C61">
        <v>120</v>
      </c>
      <c r="D61" t="s">
        <v>27</v>
      </c>
      <c r="E61">
        <v>130</v>
      </c>
    </row>
    <row r="62" spans="1:7" x14ac:dyDescent="0.2">
      <c r="B62" t="s">
        <v>16</v>
      </c>
      <c r="C62">
        <v>1.645</v>
      </c>
      <c r="D62" s="2">
        <v>0.95</v>
      </c>
    </row>
    <row r="63" spans="1:7" x14ac:dyDescent="0.2">
      <c r="B63" t="s">
        <v>38</v>
      </c>
      <c r="C63">
        <f>(C60-E60)/SQRT(C60*(1-C60)/C61+E60*(1-E60)/E61)</f>
        <v>0.84515425472851546</v>
      </c>
      <c r="E63" t="s">
        <v>77</v>
      </c>
    </row>
    <row r="65" spans="2:7" x14ac:dyDescent="0.2">
      <c r="B65" t="s">
        <v>66</v>
      </c>
      <c r="C65">
        <v>0.7</v>
      </c>
      <c r="D65" t="s">
        <v>67</v>
      </c>
      <c r="E65">
        <v>0.72</v>
      </c>
      <c r="G65" t="s">
        <v>75</v>
      </c>
    </row>
    <row r="66" spans="2:7" x14ac:dyDescent="0.2">
      <c r="B66" t="s">
        <v>24</v>
      </c>
      <c r="C66">
        <v>120</v>
      </c>
      <c r="D66" t="s">
        <v>27</v>
      </c>
      <c r="E66">
        <v>130</v>
      </c>
    </row>
    <row r="67" spans="2:7" x14ac:dyDescent="0.2">
      <c r="B67" t="s">
        <v>59</v>
      </c>
      <c r="C67">
        <v>-1.96</v>
      </c>
      <c r="D67" s="2">
        <v>0.95</v>
      </c>
    </row>
    <row r="68" spans="2:7" x14ac:dyDescent="0.2">
      <c r="B68" t="s">
        <v>60</v>
      </c>
      <c r="C68">
        <v>1.96</v>
      </c>
      <c r="D68" s="2">
        <v>0.95</v>
      </c>
    </row>
    <row r="69" spans="2:7" x14ac:dyDescent="0.2">
      <c r="B69" t="s">
        <v>38</v>
      </c>
      <c r="C69">
        <f>(C65-E65)/SQRT(C65*(1-C65)/C66+E65*(1-E65)/E66)</f>
        <v>-0.34811474146181332</v>
      </c>
      <c r="E6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Variáveis independentes - QuiQ</vt:lpstr>
      <vt:lpstr>Intervalo de confiança</vt:lpstr>
      <vt:lpstr>Testes de hipóteses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Utilizador do Microsoft Office</cp:lastModifiedBy>
  <dcterms:created xsi:type="dcterms:W3CDTF">2017-03-30T10:58:54Z</dcterms:created>
  <dcterms:modified xsi:type="dcterms:W3CDTF">2017-03-31T22:42:30Z</dcterms:modified>
</cp:coreProperties>
</file>