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aw data" sheetId="1" state="visible" r:id="rId2"/>
    <sheet name="raw data commented" sheetId="2" state="visible" r:id="rId3"/>
    <sheet name="raw data description" sheetId="3" state="visible" r:id="rId4"/>
    <sheet name="raw data cutoff table" sheetId="4" state="visible" r:id="rId5"/>
    <sheet name="cytof gate 1.5" sheetId="5" state="visible" r:id="rId6"/>
    <sheet name="cytof gate 1.5 description" sheetId="6" state="visible" r:id="rId7"/>
    <sheet name="cytof gate 1.5 cutoff table" sheetId="7" state="visible" r:id="rId8"/>
    <sheet name="rnaseq gate 2.0" sheetId="8" state="visible" r:id="rId9"/>
    <sheet name="rnaseq gate 2.0 description" sheetId="9" state="visible" r:id="rId10"/>
    <sheet name="rnaseq gate 2.0 cutoff table" sheetId="10" state="visible" r:id="rId11"/>
    <sheet name="quantil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<sst xmlns="http://schemas.openxmlformats.org/spreadsheetml/2006/main" count="262" uniqueCount="52">
  <si>
    <t xml:space="preserve">Sample</t>
  </si>
  <si>
    <t xml:space="preserve">Marker01</t>
  </si>
  <si>
    <t xml:space="preserve">Marker02</t>
  </si>
  <si>
    <t xml:space="preserve">Marker03</t>
  </si>
  <si>
    <t xml:space="preserve">Marker04</t>
  </si>
  <si>
    <t xml:space="preserve">Marker05</t>
  </si>
  <si>
    <t xml:space="preserve">ct_1</t>
  </si>
  <si>
    <t xml:space="preserve">ct_2</t>
  </si>
  <si>
    <t xml:space="preserve">ct_3</t>
  </si>
  <si>
    <t xml:space="preserve">ct_4</t>
  </si>
  <si>
    <t xml:space="preserve">ct_5</t>
  </si>
  <si>
    <t xml:space="preserve">treat_1</t>
  </si>
  <si>
    <t xml:space="preserve">treat_2</t>
  </si>
  <si>
    <t xml:space="preserve">treat_3</t>
  </si>
  <si>
    <t xml:space="preserve">treat_4</t>
  </si>
  <si>
    <t xml:space="preserve">treat_5</t>
  </si>
  <si>
    <t xml:space="preserve">patient_1</t>
  </si>
  <si>
    <t xml:space="preserve">patient_2</t>
  </si>
  <si>
    <t xml:space="preserve">patient_3</t>
  </si>
  <si>
    <t xml:space="preserve">patient_4</t>
  </si>
  <si>
    <t xml:space="preserve">patient_5</t>
  </si>
  <si>
    <t xml:space="preserve">row avg</t>
  </si>
  <si>
    <t xml:space="preserve">This row will get removed with cytof and rnaseq gating</t>
  </si>
  <si>
    <t xml:space="preserve">col avg</t>
  </si>
  <si>
    <t xml:space="preserve">This column won’t get removed with cytof gating (only rows are removed)</t>
  </si>
  <si>
    <t xml:space="preserve">cells with value = 1 or 2 will be removed by rnaseq gating</t>
  </si>
  <si>
    <t xml:space="preserve">Tukey Factor being used </t>
  </si>
  <si>
    <t xml:space="preserve">ct</t>
  </si>
  <si>
    <t xml:space="preserve">count</t>
  </si>
  <si>
    <t xml:space="preserve">mean</t>
  </si>
  <si>
    <t xml:space="preserve">std</t>
  </si>
  <si>
    <t xml:space="preserve">min</t>
  </si>
  <si>
    <t xml:space="preserve">Q1</t>
  </si>
  <si>
    <t xml:space="preserve">median</t>
  </si>
  <si>
    <t xml:space="preserve">Q3</t>
  </si>
  <si>
    <t xml:space="preserve">IQR</t>
  </si>
  <si>
    <t xml:space="preserve">Lower Tukey fence</t>
  </si>
  <si>
    <t xml:space="preserve">Upper Tukey fence</t>
  </si>
  <si>
    <t xml:space="preserve">max</t>
  </si>
  <si>
    <t xml:space="preserve">treat</t>
  </si>
  <si>
    <t xml:space="preserve">patient</t>
  </si>
  <si>
    <t xml:space="preserve">Marker01_upper_cutoff</t>
  </si>
  <si>
    <t xml:space="preserve">Marker01_lower_cutoff</t>
  </si>
  <si>
    <t xml:space="preserve">Marker02_upper_cutoff</t>
  </si>
  <si>
    <t xml:space="preserve">Marker02_lower_cutoff</t>
  </si>
  <si>
    <t xml:space="preserve">Marker03_upper_cutoff</t>
  </si>
  <si>
    <t xml:space="preserve">Marker03_lower_cutoff</t>
  </si>
  <si>
    <t xml:space="preserve">Marker04_upper_cutoff</t>
  </si>
  <si>
    <t xml:space="preserve">Marker04_lower_cutoff</t>
  </si>
  <si>
    <t xml:space="preserve">Marker05_upper_cutoff</t>
  </si>
  <si>
    <t xml:space="preserve">Marker05_lower_cutoff</t>
  </si>
  <si>
    <t xml:space="preserve">Quantile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</si>
</sst>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E+00"/>
    <numFmt numFmtId="167" formatCode="0.00"/>
    <numFmt numFmtId="168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9.59"/>
    <col collapsed="false" customWidth="true" hidden="false" outlineLevel="0" max="6" min="2" style="1" width="9.88"/>
    <col collapsed="false" customWidth="true" hidden="false" outlineLevel="0" max="1025" min="7" style="1" width="8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2" t="s">
        <v>6</v>
      </c>
      <c r="B2" s="3" t="n">
        <v>2</v>
      </c>
      <c r="C2" s="3" t="n">
        <v>2</v>
      </c>
      <c r="D2" s="4" t="n">
        <v>1</v>
      </c>
      <c r="E2" s="3" t="n">
        <v>2</v>
      </c>
      <c r="F2" s="3" t="n">
        <v>2</v>
      </c>
    </row>
    <row r="3" customFormat="false" ht="15" hidden="false" customHeight="true" outlineLevel="0" collapsed="false">
      <c r="A3" s="2" t="s">
        <v>7</v>
      </c>
      <c r="B3" s="3" t="n">
        <v>3</v>
      </c>
      <c r="C3" s="3" t="n">
        <v>7</v>
      </c>
      <c r="D3" s="3" t="n">
        <v>2</v>
      </c>
      <c r="E3" s="3" t="n">
        <v>4</v>
      </c>
      <c r="F3" s="3" t="n">
        <v>9</v>
      </c>
      <c r="J3" s="5"/>
    </row>
    <row r="4" customFormat="false" ht="15" hidden="false" customHeight="true" outlineLevel="0" collapsed="false">
      <c r="A4" s="2" t="s">
        <v>8</v>
      </c>
      <c r="B4" s="3" t="n">
        <v>4</v>
      </c>
      <c r="C4" s="3" t="n">
        <v>5</v>
      </c>
      <c r="D4" s="3" t="n">
        <v>1</v>
      </c>
      <c r="E4" s="3" t="n">
        <v>2</v>
      </c>
      <c r="F4" s="3" t="n">
        <v>8</v>
      </c>
    </row>
    <row r="5" customFormat="false" ht="15" hidden="false" customHeight="true" outlineLevel="0" collapsed="false">
      <c r="A5" s="2" t="s">
        <v>9</v>
      </c>
      <c r="B5" s="3" t="n">
        <v>1</v>
      </c>
      <c r="C5" s="3" t="n">
        <v>4</v>
      </c>
      <c r="D5" s="3" t="n">
        <v>1</v>
      </c>
      <c r="E5" s="3" t="n">
        <v>1</v>
      </c>
      <c r="F5" s="3" t="n">
        <v>7</v>
      </c>
    </row>
    <row r="6" customFormat="false" ht="15" hidden="false" customHeight="true" outlineLevel="0" collapsed="false">
      <c r="A6" s="2" t="s">
        <v>10</v>
      </c>
      <c r="B6" s="3" t="n">
        <v>2</v>
      </c>
      <c r="C6" s="3" t="n">
        <v>4</v>
      </c>
      <c r="D6" s="3" t="n">
        <v>1</v>
      </c>
      <c r="E6" s="3" t="n">
        <v>2</v>
      </c>
      <c r="F6" s="3" t="n">
        <v>3</v>
      </c>
      <c r="S6" s="5"/>
      <c r="U6" s="5"/>
    </row>
    <row r="7" customFormat="false" ht="15" hidden="false" customHeight="true" outlineLevel="0" collapsed="false">
      <c r="A7" s="2" t="s">
        <v>11</v>
      </c>
      <c r="B7" s="3" t="n">
        <v>3</v>
      </c>
      <c r="C7" s="3" t="n">
        <v>3</v>
      </c>
      <c r="D7" s="3" t="n">
        <v>2</v>
      </c>
      <c r="E7" s="3" t="n">
        <v>2</v>
      </c>
      <c r="F7" s="3" t="n">
        <v>4</v>
      </c>
    </row>
    <row r="8" customFormat="false" ht="15" hidden="false" customHeight="true" outlineLevel="0" collapsed="false">
      <c r="A8" s="2" t="s">
        <v>12</v>
      </c>
      <c r="B8" s="3" t="n">
        <v>4</v>
      </c>
      <c r="C8" s="3" t="n">
        <v>6</v>
      </c>
      <c r="D8" s="3" t="n">
        <v>1</v>
      </c>
      <c r="E8" s="3" t="n">
        <v>3</v>
      </c>
      <c r="F8" s="3" t="n">
        <v>7</v>
      </c>
    </row>
    <row r="9" customFormat="false" ht="15" hidden="false" customHeight="true" outlineLevel="0" collapsed="false">
      <c r="A9" s="2" t="s">
        <v>13</v>
      </c>
      <c r="B9" s="3" t="n">
        <v>2</v>
      </c>
      <c r="C9" s="3" t="n">
        <v>7</v>
      </c>
      <c r="D9" s="3" t="n">
        <v>1</v>
      </c>
      <c r="E9" s="3" t="n">
        <v>4</v>
      </c>
      <c r="F9" s="3" t="n">
        <v>6</v>
      </c>
    </row>
    <row r="10" customFormat="false" ht="15" hidden="false" customHeight="true" outlineLevel="0" collapsed="false">
      <c r="A10" s="2" t="s">
        <v>14</v>
      </c>
      <c r="B10" s="3" t="n">
        <v>1</v>
      </c>
      <c r="C10" s="3" t="n">
        <v>2</v>
      </c>
      <c r="D10" s="3" t="n">
        <v>1</v>
      </c>
      <c r="E10" s="3" t="n">
        <v>2</v>
      </c>
      <c r="F10" s="3" t="n">
        <v>1</v>
      </c>
    </row>
    <row r="11" customFormat="false" ht="15" hidden="false" customHeight="true" outlineLevel="0" collapsed="false">
      <c r="A11" s="2" t="s">
        <v>15</v>
      </c>
      <c r="B11" s="3" t="n">
        <v>1</v>
      </c>
      <c r="C11" s="3" t="n">
        <v>6</v>
      </c>
      <c r="D11" s="3" t="n">
        <v>3</v>
      </c>
      <c r="E11" s="3" t="n">
        <v>3</v>
      </c>
      <c r="F11" s="3" t="n">
        <v>2</v>
      </c>
    </row>
    <row r="12" customFormat="false" ht="15" hidden="false" customHeight="true" outlineLevel="0" collapsed="false">
      <c r="A12" s="2" t="s">
        <v>16</v>
      </c>
      <c r="B12" s="3" t="n">
        <v>2</v>
      </c>
      <c r="C12" s="3" t="n">
        <v>7</v>
      </c>
      <c r="D12" s="3" t="n">
        <v>2</v>
      </c>
      <c r="E12" s="3" t="n">
        <v>3</v>
      </c>
      <c r="F12" s="3" t="n">
        <v>3</v>
      </c>
    </row>
    <row r="13" customFormat="false" ht="15" hidden="false" customHeight="true" outlineLevel="0" collapsed="false">
      <c r="A13" s="2" t="s">
        <v>17</v>
      </c>
      <c r="B13" s="3" t="n">
        <v>2</v>
      </c>
      <c r="C13" s="3" t="n">
        <v>5</v>
      </c>
      <c r="D13" s="3" t="n">
        <v>2</v>
      </c>
      <c r="E13" s="3" t="n">
        <v>2</v>
      </c>
      <c r="F13" s="3" t="n">
        <v>3</v>
      </c>
    </row>
    <row r="14" customFormat="false" ht="15" hidden="false" customHeight="true" outlineLevel="0" collapsed="false">
      <c r="A14" s="2" t="s">
        <v>18</v>
      </c>
      <c r="B14" s="3" t="n">
        <v>3</v>
      </c>
      <c r="C14" s="3" t="n">
        <v>5</v>
      </c>
      <c r="D14" s="3" t="n">
        <v>1</v>
      </c>
      <c r="E14" s="3" t="n">
        <v>6</v>
      </c>
      <c r="F14" s="3" t="n">
        <v>3</v>
      </c>
      <c r="M14" s="5"/>
      <c r="N14" s="5"/>
    </row>
    <row r="15" customFormat="false" ht="15" hidden="false" customHeight="true" outlineLevel="0" collapsed="false">
      <c r="A15" s="2" t="s">
        <v>19</v>
      </c>
      <c r="B15" s="3" t="n">
        <v>4</v>
      </c>
      <c r="C15" s="3" t="n">
        <v>5</v>
      </c>
      <c r="D15" s="3" t="n">
        <v>1</v>
      </c>
      <c r="E15" s="3" t="n">
        <v>7</v>
      </c>
      <c r="F15" s="3" t="n">
        <v>9</v>
      </c>
      <c r="N15" s="5"/>
    </row>
    <row r="16" customFormat="false" ht="15" hidden="false" customHeight="true" outlineLevel="0" collapsed="false">
      <c r="A16" s="2" t="s">
        <v>20</v>
      </c>
      <c r="B16" s="3" t="n">
        <v>1</v>
      </c>
      <c r="C16" s="3" t="n">
        <v>4</v>
      </c>
      <c r="D16" s="3" t="n">
        <v>2</v>
      </c>
      <c r="E16" s="3" t="n">
        <v>8</v>
      </c>
      <c r="F16" s="3" t="n">
        <v>8</v>
      </c>
    </row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9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</row>
    <row r="2" customFormat="false" ht="13.8" hidden="false" customHeight="false" outlineLevel="0" collapsed="false">
      <c r="A2" s="0" t="s">
        <v>27</v>
      </c>
      <c r="B2" s="3" t="n">
        <f aca="false">'rnaseq gate 2.0 description'!C11</f>
        <v>4.5</v>
      </c>
      <c r="C2" s="3" t="n">
        <f aca="false">'rnaseq gate 2.0 description'!C10</f>
        <v>2.5</v>
      </c>
      <c r="D2" s="3" t="n">
        <f aca="false">'rnaseq gate 2.0 description'!D11</f>
        <v>7.75</v>
      </c>
      <c r="E2" s="3" t="n">
        <f aca="false">'rnaseq gate 2.0 description'!D10</f>
        <v>1.75</v>
      </c>
      <c r="F2" s="3"/>
      <c r="G2" s="3"/>
      <c r="H2" s="3" t="n">
        <f aca="false">'rnaseq gate 2.0 description'!F11</f>
        <v>4</v>
      </c>
      <c r="I2" s="3" t="n">
        <f aca="false">'rnaseq gate 2.0 description'!F10</f>
        <v>4</v>
      </c>
      <c r="J2" s="3" t="n">
        <f aca="false">'rnaseq gate 2.0 description'!G11</f>
        <v>11.625</v>
      </c>
      <c r="K2" s="3" t="n">
        <f aca="false">'rnaseq gate 2.0 description'!G10</f>
        <v>2.625</v>
      </c>
      <c r="L2" s="3"/>
    </row>
    <row r="3" customFormat="false" ht="13.8" hidden="false" customHeight="false" outlineLevel="0" collapsed="false">
      <c r="A3" s="0" t="s">
        <v>39</v>
      </c>
      <c r="B3" s="3" t="n">
        <f aca="false">'rnaseq gate 2.0 description'!C22</f>
        <v>4.5</v>
      </c>
      <c r="C3" s="3" t="n">
        <f aca="false">'rnaseq gate 2.0 description'!C21</f>
        <v>2.5</v>
      </c>
      <c r="D3" s="3" t="n">
        <f aca="false">'rnaseq gate 2.0 description'!D22</f>
        <v>7.75</v>
      </c>
      <c r="E3" s="3" t="n">
        <f aca="false">'rnaseq gate 2.0 description'!D21</f>
        <v>3.75</v>
      </c>
      <c r="F3" s="3" t="n">
        <f aca="false">'rnaseq gate 2.0 description'!E22</f>
        <v>3</v>
      </c>
      <c r="G3" s="3" t="n">
        <f aca="false">'rnaseq gate 2.0 description'!E21</f>
        <v>3</v>
      </c>
      <c r="H3" s="3" t="n">
        <f aca="false">'rnaseq gate 2.0 description'!F22</f>
        <v>4.25</v>
      </c>
      <c r="I3" s="3" t="n">
        <f aca="false">'rnaseq gate 2.0 description'!F21</f>
        <v>2.25</v>
      </c>
      <c r="J3" s="3" t="n">
        <f aca="false">'rnaseq gate 2.0 description'!G22</f>
        <v>8.75</v>
      </c>
      <c r="K3" s="3" t="n">
        <f aca="false">'rnaseq gate 2.0 description'!G21</f>
        <v>2.75</v>
      </c>
    </row>
    <row r="4" customFormat="false" ht="13.8" hidden="false" customHeight="false" outlineLevel="0" collapsed="false">
      <c r="A4" s="0" t="s">
        <v>40</v>
      </c>
      <c r="B4" s="3" t="n">
        <f aca="false">'rnaseq gate 2.0 description'!C33</f>
        <v>4.5</v>
      </c>
      <c r="C4" s="3" t="n">
        <f aca="false">'rnaseq gate 2.0 description'!C32</f>
        <v>2.5</v>
      </c>
      <c r="D4" s="3" t="n">
        <f aca="false">'rnaseq gate 2.0 description'!D33</f>
        <v>5</v>
      </c>
      <c r="E4" s="3" t="n">
        <f aca="false">'rnaseq gate 2.0 description'!D32</f>
        <v>5</v>
      </c>
      <c r="F4" s="3"/>
      <c r="G4" s="3"/>
      <c r="H4" s="3" t="n">
        <f aca="false">'rnaseq gate 2.0 description'!F33</f>
        <v>10.25</v>
      </c>
      <c r="I4" s="3" t="n">
        <f aca="false">'rnaseq gate 2.0 description'!F32</f>
        <v>2.25</v>
      </c>
      <c r="J4" s="3" t="n">
        <f aca="false">'rnaseq gate 2.0 description'!G33</f>
        <v>15.5</v>
      </c>
      <c r="K4" s="3" t="n">
        <f aca="false">'rnaseq gate 2.0 description'!G32</f>
        <v>-4.5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0.65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9" t="s">
        <v>0</v>
      </c>
      <c r="B1" s="9" t="s">
        <v>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2"/>
    </row>
    <row r="2" customFormat="false" ht="13.8" hidden="false" customHeight="false" outlineLevel="0" collapsed="false">
      <c r="A2" s="13" t="s">
        <v>27</v>
      </c>
      <c r="B2" s="0" t="n">
        <v>0.25</v>
      </c>
      <c r="C2" s="3" t="n">
        <v>2</v>
      </c>
      <c r="D2" s="3" t="n">
        <v>4</v>
      </c>
      <c r="E2" s="3" t="n">
        <v>1</v>
      </c>
      <c r="F2" s="3" t="n">
        <v>2</v>
      </c>
      <c r="G2" s="3" t="n">
        <v>3</v>
      </c>
      <c r="H2" s="3"/>
      <c r="I2" s="3"/>
      <c r="J2" s="3"/>
      <c r="K2" s="3"/>
      <c r="L2" s="3"/>
    </row>
    <row r="3" customFormat="false" ht="13.8" hidden="false" customHeight="false" outlineLevel="0" collapsed="false">
      <c r="A3" s="13"/>
      <c r="B3" s="0" t="n">
        <v>0.75</v>
      </c>
      <c r="C3" s="3" t="n">
        <v>3</v>
      </c>
      <c r="D3" s="3" t="n">
        <v>5</v>
      </c>
      <c r="E3" s="3" t="n">
        <v>1</v>
      </c>
      <c r="F3" s="3" t="n">
        <v>2</v>
      </c>
      <c r="G3" s="3" t="n">
        <v>8</v>
      </c>
      <c r="H3" s="3"/>
      <c r="I3" s="3"/>
      <c r="J3" s="3"/>
      <c r="K3" s="3"/>
      <c r="L3" s="3"/>
    </row>
    <row r="4" customFormat="false" ht="13.8" hidden="false" customHeight="false" outlineLevel="0" collapsed="false">
      <c r="A4" s="13" t="s">
        <v>39</v>
      </c>
      <c r="B4" s="0" t="n">
        <v>0.25</v>
      </c>
      <c r="C4" s="3" t="n">
        <v>1</v>
      </c>
      <c r="D4" s="3" t="n">
        <v>3</v>
      </c>
      <c r="E4" s="3" t="n">
        <v>1</v>
      </c>
      <c r="F4" s="3" t="n">
        <v>2</v>
      </c>
      <c r="G4" s="3" t="n">
        <v>2</v>
      </c>
      <c r="H4" s="3"/>
      <c r="I4" s="3"/>
      <c r="J4" s="3"/>
      <c r="K4" s="3"/>
      <c r="L4" s="3"/>
    </row>
    <row r="5" customFormat="false" ht="13.8" hidden="false" customHeight="false" outlineLevel="0" collapsed="false">
      <c r="A5" s="13"/>
      <c r="B5" s="0" t="n">
        <v>0.75</v>
      </c>
      <c r="C5" s="0" t="n">
        <v>3</v>
      </c>
      <c r="D5" s="0" t="n">
        <v>6</v>
      </c>
      <c r="E5" s="0" t="n">
        <v>2</v>
      </c>
      <c r="F5" s="0" t="n">
        <v>3</v>
      </c>
      <c r="G5" s="0" t="n">
        <v>6</v>
      </c>
    </row>
    <row r="6" customFormat="false" ht="13.8" hidden="false" customHeight="false" outlineLevel="0" collapsed="false">
      <c r="A6" s="13" t="s">
        <v>40</v>
      </c>
      <c r="B6" s="0" t="n">
        <v>0.25</v>
      </c>
      <c r="C6" s="0" t="n">
        <v>2</v>
      </c>
      <c r="D6" s="0" t="n">
        <v>5</v>
      </c>
      <c r="E6" s="0" t="n">
        <v>1</v>
      </c>
      <c r="F6" s="0" t="n">
        <v>3</v>
      </c>
      <c r="G6" s="0" t="n">
        <v>3</v>
      </c>
    </row>
    <row r="7" customFormat="false" ht="13.8" hidden="false" customHeight="false" outlineLevel="0" collapsed="false">
      <c r="A7" s="13"/>
      <c r="B7" s="0" t="n">
        <v>0.75</v>
      </c>
      <c r="C7" s="0" t="n">
        <v>3</v>
      </c>
      <c r="D7" s="0" t="n">
        <v>5</v>
      </c>
      <c r="E7" s="0" t="n">
        <v>2</v>
      </c>
      <c r="F7" s="0" t="n">
        <v>7</v>
      </c>
      <c r="G7" s="0" t="n">
        <v>8</v>
      </c>
    </row>
  </sheetData>
  <mergeCells count="3">
    <mergeCell ref="A2:A3"/>
    <mergeCell ref="A4:A5"/>
    <mergeCell ref="A6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21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6" t="n">
        <v>1</v>
      </c>
      <c r="E2" s="0" t="n">
        <v>2</v>
      </c>
      <c r="F2" s="0" t="n">
        <v>2</v>
      </c>
      <c r="G2" s="7" t="n">
        <f aca="false">AVERAGE(B2:F2)</f>
        <v>1.8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  <c r="G3" s="7" t="n">
        <f aca="false">AVERAGE(B3:F3)</f>
        <v>5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  <c r="G4" s="7" t="n">
        <f aca="false">AVERAGE(B4:F4)</f>
        <v>4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  <c r="G5" s="7" t="n">
        <f aca="false">AVERAGE(B5:F5)</f>
        <v>2.8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  <c r="G6" s="7" t="n">
        <f aca="false">AVERAGE(B6:F6)</f>
        <v>2.4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  <c r="G7" s="7" t="n">
        <f aca="false">AVERAGE(B7:F7)</f>
        <v>2.8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  <c r="G8" s="7" t="n">
        <f aca="false">AVERAGE(B8:F8)</f>
        <v>4.2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  <c r="G9" s="7" t="n">
        <f aca="false">AVERAGE(B9:F9)</f>
        <v>4</v>
      </c>
    </row>
    <row r="10" customFormat="false" ht="13.8" hidden="false" customHeight="false" outlineLevel="0" collapsed="false">
      <c r="A10" s="2" t="s">
        <v>14</v>
      </c>
      <c r="B10" s="0" t="n">
        <v>1</v>
      </c>
      <c r="C10" s="0" t="n">
        <v>2</v>
      </c>
      <c r="D10" s="0" t="n">
        <v>1</v>
      </c>
      <c r="E10" s="0" t="n">
        <v>2</v>
      </c>
      <c r="F10" s="0" t="n">
        <v>1</v>
      </c>
      <c r="G10" s="7" t="n">
        <f aca="false">AVERAGE(B10:F10)</f>
        <v>1.4</v>
      </c>
      <c r="H10" s="0" t="s">
        <v>22</v>
      </c>
    </row>
    <row r="11" customFormat="false" ht="13.8" hidden="false" customHeight="false" outlineLevel="0" collapsed="false">
      <c r="A11" s="2" t="s">
        <v>15</v>
      </c>
      <c r="B11" s="0" t="n">
        <v>1</v>
      </c>
      <c r="C11" s="0" t="n">
        <v>6</v>
      </c>
      <c r="D11" s="0" t="n">
        <v>3</v>
      </c>
      <c r="E11" s="0" t="n">
        <v>3</v>
      </c>
      <c r="F11" s="0" t="n">
        <v>2</v>
      </c>
      <c r="G11" s="7" t="n">
        <f aca="false">AVERAGE(B11:F11)</f>
        <v>3</v>
      </c>
    </row>
    <row r="12" customFormat="false" ht="13.8" hidden="false" customHeight="false" outlineLevel="0" collapsed="false">
      <c r="A12" s="2" t="s">
        <v>16</v>
      </c>
      <c r="B12" s="0" t="n">
        <v>2</v>
      </c>
      <c r="C12" s="0" t="n">
        <v>7</v>
      </c>
      <c r="D12" s="0" t="n">
        <v>2</v>
      </c>
      <c r="E12" s="0" t="n">
        <v>3</v>
      </c>
      <c r="F12" s="0" t="n">
        <v>3</v>
      </c>
      <c r="G12" s="7" t="n">
        <f aca="false">AVERAGE(B12:F12)</f>
        <v>3.4</v>
      </c>
    </row>
    <row r="13" customFormat="false" ht="13.8" hidden="false" customHeight="false" outlineLevel="0" collapsed="false">
      <c r="A13" s="2" t="s">
        <v>17</v>
      </c>
      <c r="B13" s="0" t="n">
        <v>2</v>
      </c>
      <c r="C13" s="0" t="n">
        <v>5</v>
      </c>
      <c r="D13" s="0" t="n">
        <v>2</v>
      </c>
      <c r="E13" s="0" t="n">
        <v>2</v>
      </c>
      <c r="F13" s="0" t="n">
        <v>3</v>
      </c>
      <c r="G13" s="7" t="n">
        <f aca="false">AVERAGE(B13:F13)</f>
        <v>2.8</v>
      </c>
    </row>
    <row r="14" customFormat="false" ht="13.8" hidden="false" customHeight="false" outlineLevel="0" collapsed="false">
      <c r="A14" s="2" t="s">
        <v>18</v>
      </c>
      <c r="B14" s="0" t="n">
        <v>3</v>
      </c>
      <c r="C14" s="0" t="n">
        <v>5</v>
      </c>
      <c r="D14" s="0" t="n">
        <v>1</v>
      </c>
      <c r="E14" s="0" t="n">
        <v>6</v>
      </c>
      <c r="F14" s="0" t="n">
        <v>3</v>
      </c>
      <c r="G14" s="7" t="n">
        <f aca="false">AVERAGE(B14:F14)</f>
        <v>3.6</v>
      </c>
    </row>
    <row r="15" customFormat="false" ht="13.8" hidden="false" customHeight="false" outlineLevel="0" collapsed="false">
      <c r="A15" s="2" t="s">
        <v>19</v>
      </c>
      <c r="B15" s="0" t="n">
        <v>4</v>
      </c>
      <c r="C15" s="0" t="n">
        <v>5</v>
      </c>
      <c r="D15" s="0" t="n">
        <v>1</v>
      </c>
      <c r="E15" s="0" t="n">
        <v>7</v>
      </c>
      <c r="F15" s="0" t="n">
        <v>9</v>
      </c>
      <c r="G15" s="7" t="n">
        <f aca="false">AVERAGE(B15:F15)</f>
        <v>5.2</v>
      </c>
    </row>
    <row r="16" customFormat="false" ht="13.8" hidden="false" customHeight="false" outlineLevel="0" collapsed="false">
      <c r="A16" s="2" t="s">
        <v>20</v>
      </c>
      <c r="B16" s="0" t="n">
        <v>1</v>
      </c>
      <c r="C16" s="0" t="n">
        <v>4</v>
      </c>
      <c r="D16" s="0" t="n">
        <v>2</v>
      </c>
      <c r="E16" s="0" t="n">
        <v>8</v>
      </c>
      <c r="F16" s="0" t="n">
        <v>8</v>
      </c>
      <c r="G16" s="7" t="n">
        <f aca="false">AVERAGE(B16:F16)</f>
        <v>4.6</v>
      </c>
    </row>
    <row r="17" customFormat="false" ht="13.8" hidden="false" customHeight="false" outlineLevel="0" collapsed="false">
      <c r="A17" s="0" t="s">
        <v>23</v>
      </c>
      <c r="B17" s="8" t="n">
        <f aca="false">AVERAGE(B2:B16)</f>
        <v>2.33333333333333</v>
      </c>
      <c r="C17" s="8" t="n">
        <f aca="false">AVERAGE(C2:C16)</f>
        <v>4.8</v>
      </c>
      <c r="D17" s="8" t="n">
        <f aca="false">AVERAGE(D2:D16)</f>
        <v>1.46666666666667</v>
      </c>
      <c r="E17" s="8" t="n">
        <f aca="false">AVERAGE(E2:E16)</f>
        <v>3.4</v>
      </c>
      <c r="F17" s="8" t="n">
        <f aca="false">AVERAGE(F2:F16)</f>
        <v>5</v>
      </c>
    </row>
    <row r="18" customFormat="false" ht="13.8" hidden="false" customHeight="false" outlineLevel="0" collapsed="false">
      <c r="D18" s="0" t="s">
        <v>24</v>
      </c>
    </row>
    <row r="20" customFormat="false" ht="12.8" hidden="false" customHeight="false" outlineLevel="0" collapsed="false">
      <c r="A20" s="0" t="s">
        <v>25</v>
      </c>
    </row>
    <row r="24" customFormat="false" ht="13.8" hidden="false" customHeight="false" outlineLevel="0" collapsed="false">
      <c r="A24" s="0" t="s">
        <v>26</v>
      </c>
    </row>
    <row r="25" customFormat="false" ht="13.8" hidden="false" customHeight="false" outlineLevel="0" collapsed="false">
      <c r="A25" s="9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9"/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customFormat="false" ht="13.8" hidden="false" customHeight="false" outlineLevel="0" collapsed="false">
      <c r="A2" s="10" t="s">
        <v>27</v>
      </c>
      <c r="B2" s="9" t="s">
        <v>28</v>
      </c>
      <c r="C2" s="3" t="n">
        <f aca="false">COUNT('raw data'!B2:B6)</f>
        <v>5</v>
      </c>
      <c r="D2" s="3" t="n">
        <f aca="false">COUNT('raw data'!C2:C6)</f>
        <v>5</v>
      </c>
      <c r="E2" s="3" t="n">
        <f aca="false">COUNT('raw data'!D2:D6)</f>
        <v>5</v>
      </c>
      <c r="F2" s="3" t="n">
        <f aca="false">COUNT('raw data'!E2:E6)</f>
        <v>5</v>
      </c>
      <c r="G2" s="3" t="n">
        <f aca="false">COUNT('raw data'!F2:F6)</f>
        <v>5</v>
      </c>
    </row>
    <row r="3" customFormat="false" ht="13.8" hidden="false" customHeight="false" outlineLevel="0" collapsed="false">
      <c r="A3" s="10"/>
      <c r="B3" s="9" t="s">
        <v>29</v>
      </c>
      <c r="C3" s="3" t="n">
        <f aca="false">AVERAGE('raw data'!B2:B6)</f>
        <v>2.4</v>
      </c>
      <c r="D3" s="3" t="n">
        <f aca="false">AVERAGE('raw data'!C2:C6)</f>
        <v>4.4</v>
      </c>
      <c r="E3" s="3" t="n">
        <f aca="false">AVERAGE('raw data'!D2:D6)</f>
        <v>1.2</v>
      </c>
      <c r="F3" s="3" t="n">
        <f aca="false">AVERAGE('raw data'!E2:E6)</f>
        <v>2.2</v>
      </c>
      <c r="G3" s="3" t="n">
        <f aca="false">AVERAGE('raw data'!F2:F6)</f>
        <v>5.8</v>
      </c>
    </row>
    <row r="4" customFormat="false" ht="13.8" hidden="false" customHeight="false" outlineLevel="0" collapsed="false">
      <c r="A4" s="10"/>
      <c r="B4" s="9" t="s">
        <v>30</v>
      </c>
      <c r="C4" s="3" t="n">
        <f aca="false">STDEV('raw data'!B2:B6)</f>
        <v>1.14017542509914</v>
      </c>
      <c r="D4" s="3" t="n">
        <f aca="false">STDEV('raw data'!C2:C6)</f>
        <v>1.8165902124585</v>
      </c>
      <c r="E4" s="3" t="n">
        <f aca="false">STDEV('raw data'!D2:D6)</f>
        <v>0.447213595499958</v>
      </c>
      <c r="F4" s="3" t="n">
        <f aca="false">STDEV('raw data'!E2:E6)</f>
        <v>1.09544511501033</v>
      </c>
      <c r="G4" s="3" t="n">
        <f aca="false">STDEV('raw data'!F2:F6)</f>
        <v>3.11448230047949</v>
      </c>
    </row>
    <row r="5" customFormat="false" ht="13.8" hidden="false" customHeight="false" outlineLevel="0" collapsed="false">
      <c r="A5" s="10"/>
      <c r="B5" s="9" t="s">
        <v>31</v>
      </c>
      <c r="C5" s="3" t="n">
        <f aca="false">MIN('raw data'!B2:B6)</f>
        <v>1</v>
      </c>
      <c r="D5" s="3" t="n">
        <f aca="false">MIN('raw data'!C2:C6)</f>
        <v>2</v>
      </c>
      <c r="E5" s="3" t="n">
        <f aca="false">MIN('raw data'!D2:D6)</f>
        <v>1</v>
      </c>
      <c r="F5" s="3" t="n">
        <f aca="false">MIN('raw data'!E2:E6)</f>
        <v>1</v>
      </c>
      <c r="G5" s="3" t="n">
        <f aca="false">MIN('raw data'!F2:F6)</f>
        <v>2</v>
      </c>
    </row>
    <row r="6" customFormat="false" ht="13.8" hidden="false" customHeight="false" outlineLevel="0" collapsed="false">
      <c r="A6" s="10"/>
      <c r="B6" s="11" t="s">
        <v>32</v>
      </c>
      <c r="C6" s="3" t="n">
        <f aca="false">QUARTILE('raw data'!B2:B6,1)</f>
        <v>2</v>
      </c>
      <c r="D6" s="3" t="n">
        <f aca="false">QUARTILE('raw data'!C2:C6,1)</f>
        <v>4</v>
      </c>
      <c r="E6" s="3" t="n">
        <f aca="false">QUARTILE('raw data'!D2:D6,1)</f>
        <v>1</v>
      </c>
      <c r="F6" s="3" t="n">
        <f aca="false">QUARTILE('raw data'!E2:E6,1)</f>
        <v>2</v>
      </c>
      <c r="G6" s="3" t="n">
        <f aca="false">QUARTILE('raw data'!F2:F6,1)</f>
        <v>3</v>
      </c>
    </row>
    <row r="7" customFormat="false" ht="13.8" hidden="false" customHeight="false" outlineLevel="0" collapsed="false">
      <c r="A7" s="10"/>
      <c r="B7" s="11" t="s">
        <v>33</v>
      </c>
      <c r="C7" s="3" t="n">
        <f aca="false">QUARTILE('raw data'!B2:B6,2)</f>
        <v>2</v>
      </c>
      <c r="D7" s="3" t="n">
        <f aca="false">QUARTILE('raw data'!C2:C6,2)</f>
        <v>4</v>
      </c>
      <c r="E7" s="3" t="n">
        <f aca="false">QUARTILE('raw data'!D2:D6,2)</f>
        <v>1</v>
      </c>
      <c r="F7" s="3" t="n">
        <f aca="false">QUARTILE('raw data'!E2:E6,2)</f>
        <v>2</v>
      </c>
      <c r="G7" s="3" t="n">
        <f aca="false">QUARTILE('raw data'!F2:F6,2)</f>
        <v>7</v>
      </c>
    </row>
    <row r="8" customFormat="false" ht="13.8" hidden="false" customHeight="false" outlineLevel="0" collapsed="false">
      <c r="A8" s="10"/>
      <c r="B8" s="11" t="s">
        <v>34</v>
      </c>
      <c r="C8" s="3" t="n">
        <f aca="false">QUARTILE('raw data'!B2:B6,3)</f>
        <v>3</v>
      </c>
      <c r="D8" s="3" t="n">
        <f aca="false">QUARTILE('raw data'!C2:C6,3)</f>
        <v>5</v>
      </c>
      <c r="E8" s="3" t="n">
        <f aca="false">QUARTILE('raw data'!D2:D6,3)</f>
        <v>1</v>
      </c>
      <c r="F8" s="3" t="n">
        <f aca="false">QUARTILE('raw data'!E2:E6,3)</f>
        <v>2</v>
      </c>
      <c r="G8" s="3" t="n">
        <f aca="false">QUARTILE('raw data'!F2:F6,3)</f>
        <v>8</v>
      </c>
    </row>
    <row r="9" customFormat="false" ht="13.8" hidden="false" customHeight="false" outlineLevel="0" collapsed="false">
      <c r="A9" s="10"/>
      <c r="B9" s="11" t="s">
        <v>35</v>
      </c>
      <c r="C9" s="3" t="n">
        <f aca="false">C8-C6</f>
        <v>1</v>
      </c>
      <c r="D9" s="3" t="n">
        <f aca="false">D8-D6</f>
        <v>1</v>
      </c>
      <c r="E9" s="3" t="n">
        <f aca="false">E8-E6</f>
        <v>0</v>
      </c>
      <c r="F9" s="3" t="n">
        <f aca="false">F8-F6</f>
        <v>0</v>
      </c>
      <c r="G9" s="3" t="n">
        <f aca="false">G8-G6</f>
        <v>5</v>
      </c>
    </row>
    <row r="10" customFormat="false" ht="13.8" hidden="false" customHeight="false" outlineLevel="0" collapsed="false">
      <c r="A10" s="10"/>
      <c r="B10" s="11" t="s">
        <v>36</v>
      </c>
      <c r="C10" s="3" t="n">
        <f aca="false">C6-('raw data commented'!$A$25*C9)</f>
        <v>0.5</v>
      </c>
      <c r="D10" s="3" t="n">
        <f aca="false">D6-('raw data commented'!$A$25*D9)</f>
        <v>2.5</v>
      </c>
      <c r="E10" s="3" t="n">
        <f aca="false">E6-('raw data commented'!$A$25*E9)</f>
        <v>1</v>
      </c>
      <c r="F10" s="3" t="n">
        <f aca="false">F6-('raw data commented'!$A$25*F9)</f>
        <v>2</v>
      </c>
      <c r="G10" s="3" t="n">
        <f aca="false">G6-('raw data commented'!$A$25*G9)</f>
        <v>-4.5</v>
      </c>
    </row>
    <row r="11" customFormat="false" ht="13.8" hidden="false" customHeight="false" outlineLevel="0" collapsed="false">
      <c r="A11" s="10"/>
      <c r="B11" s="11" t="s">
        <v>37</v>
      </c>
      <c r="C11" s="3" t="n">
        <f aca="false">C8+('raw data commented'!$A$25*C9)</f>
        <v>4.5</v>
      </c>
      <c r="D11" s="3" t="n">
        <f aca="false">D8+('raw data commented'!$A$25*D9)</f>
        <v>6.5</v>
      </c>
      <c r="E11" s="3" t="n">
        <f aca="false">E8+('raw data commented'!$A$25*E9)</f>
        <v>1</v>
      </c>
      <c r="F11" s="3" t="n">
        <f aca="false">F8+('raw data commented'!$A$25*F9)</f>
        <v>2</v>
      </c>
      <c r="G11" s="3" t="n">
        <f aca="false">G8+('raw data commented'!$A$25*G9)</f>
        <v>15.5</v>
      </c>
    </row>
    <row r="12" customFormat="false" ht="13.8" hidden="false" customHeight="false" outlineLevel="0" collapsed="false">
      <c r="A12" s="10"/>
      <c r="B12" s="9" t="s">
        <v>38</v>
      </c>
      <c r="C12" s="3" t="n">
        <f aca="false">MAX('raw data'!B2:B6)</f>
        <v>4</v>
      </c>
      <c r="D12" s="3" t="n">
        <f aca="false">MAX('raw data'!C2:C6)</f>
        <v>7</v>
      </c>
      <c r="E12" s="3" t="n">
        <f aca="false">MAX('raw data'!D2:D6)</f>
        <v>2</v>
      </c>
      <c r="F12" s="3" t="n">
        <f aca="false">MAX('raw data'!E2:E6)</f>
        <v>4</v>
      </c>
      <c r="G12" s="3" t="n">
        <f aca="false">MAX('raw data'!F2:F6)</f>
        <v>9</v>
      </c>
    </row>
    <row r="13" customFormat="false" ht="13.8" hidden="false" customHeight="false" outlineLevel="0" collapsed="false">
      <c r="A13" s="10" t="s">
        <v>39</v>
      </c>
      <c r="B13" s="9" t="s">
        <v>28</v>
      </c>
      <c r="C13" s="3" t="n">
        <f aca="false">COUNT('raw data'!B7:B11)</f>
        <v>5</v>
      </c>
      <c r="D13" s="3" t="n">
        <f aca="false">COUNT('raw data'!C7:C11)</f>
        <v>5</v>
      </c>
      <c r="E13" s="3" t="n">
        <f aca="false">COUNT('raw data'!D7:D11)</f>
        <v>5</v>
      </c>
      <c r="F13" s="3" t="n">
        <f aca="false">COUNT('raw data'!E7:E11)</f>
        <v>5</v>
      </c>
      <c r="G13" s="3" t="n">
        <f aca="false">COUNT('raw data'!F7:F11)</f>
        <v>5</v>
      </c>
    </row>
    <row r="14" customFormat="false" ht="13.8" hidden="false" customHeight="false" outlineLevel="0" collapsed="false">
      <c r="A14" s="10"/>
      <c r="B14" s="9" t="s">
        <v>29</v>
      </c>
      <c r="C14" s="3" t="n">
        <f aca="false">AVERAGE('raw data'!B7:B11)</f>
        <v>2.2</v>
      </c>
      <c r="D14" s="3" t="n">
        <f aca="false">AVERAGE('raw data'!C7:C11)</f>
        <v>4.8</v>
      </c>
      <c r="E14" s="3" t="n">
        <f aca="false">AVERAGE('raw data'!D7:D11)</f>
        <v>1.6</v>
      </c>
      <c r="F14" s="3" t="n">
        <f aca="false">AVERAGE('raw data'!E7:E11)</f>
        <v>2.8</v>
      </c>
      <c r="G14" s="3" t="n">
        <f aca="false">AVERAGE('raw data'!F7:F11)</f>
        <v>4</v>
      </c>
    </row>
    <row r="15" customFormat="false" ht="13.8" hidden="false" customHeight="false" outlineLevel="0" collapsed="false">
      <c r="A15" s="10"/>
      <c r="B15" s="9" t="s">
        <v>30</v>
      </c>
      <c r="C15" s="3" t="n">
        <f aca="false">STDEV('raw data'!B7:B11)</f>
        <v>1.30384048104053</v>
      </c>
      <c r="D15" s="3" t="n">
        <f aca="false">STDEV('raw data'!C7:C11)</f>
        <v>2.16794833886788</v>
      </c>
      <c r="E15" s="3" t="n">
        <f aca="false">STDEV('raw data'!D7:D11)</f>
        <v>0.894427190999916</v>
      </c>
      <c r="F15" s="3" t="n">
        <f aca="false">STDEV('raw data'!E7:E11)</f>
        <v>0.836660026534076</v>
      </c>
      <c r="G15" s="3" t="n">
        <f aca="false">STDEV('raw data'!F7:F11)</f>
        <v>2.54950975679639</v>
      </c>
    </row>
    <row r="16" customFormat="false" ht="13.8" hidden="false" customHeight="false" outlineLevel="0" collapsed="false">
      <c r="A16" s="10"/>
      <c r="B16" s="9" t="s">
        <v>31</v>
      </c>
      <c r="C16" s="3" t="n">
        <f aca="false">MIN('raw data'!B7:B11)</f>
        <v>1</v>
      </c>
      <c r="D16" s="3" t="n">
        <f aca="false">MIN('raw data'!C7:C11)</f>
        <v>2</v>
      </c>
      <c r="E16" s="3" t="n">
        <f aca="false">MIN('raw data'!D7:D11)</f>
        <v>1</v>
      </c>
      <c r="F16" s="3" t="n">
        <f aca="false">MIN('raw data'!E7:E11)</f>
        <v>2</v>
      </c>
      <c r="G16" s="3" t="n">
        <f aca="false">MIN('raw data'!F7:F11)</f>
        <v>1</v>
      </c>
    </row>
    <row r="17" customFormat="false" ht="13.8" hidden="false" customHeight="false" outlineLevel="0" collapsed="false">
      <c r="A17" s="10"/>
      <c r="B17" s="11" t="s">
        <v>32</v>
      </c>
      <c r="C17" s="3" t="n">
        <f aca="false">QUARTILE('raw data'!B7:B11,1)</f>
        <v>1</v>
      </c>
      <c r="D17" s="3" t="n">
        <f aca="false">QUARTILE('raw data'!C7:C11,1)</f>
        <v>3</v>
      </c>
      <c r="E17" s="3" t="n">
        <f aca="false">QUARTILE('raw data'!D7:D11,1)</f>
        <v>1</v>
      </c>
      <c r="F17" s="3" t="n">
        <f aca="false">QUARTILE('raw data'!E7:E11,1)</f>
        <v>2</v>
      </c>
      <c r="G17" s="3" t="n">
        <f aca="false">QUARTILE('raw data'!F7:F11,1)</f>
        <v>2</v>
      </c>
    </row>
    <row r="18" customFormat="false" ht="13.8" hidden="false" customHeight="false" outlineLevel="0" collapsed="false">
      <c r="A18" s="10"/>
      <c r="B18" s="11" t="s">
        <v>33</v>
      </c>
      <c r="C18" s="3" t="n">
        <f aca="false">QUARTILE('raw data'!B7:B11,2)</f>
        <v>2</v>
      </c>
      <c r="D18" s="3" t="n">
        <f aca="false">QUARTILE('raw data'!C7:C11,2)</f>
        <v>6</v>
      </c>
      <c r="E18" s="3" t="n">
        <f aca="false">QUARTILE('raw data'!D7:D11,2)</f>
        <v>1</v>
      </c>
      <c r="F18" s="3" t="n">
        <f aca="false">QUARTILE('raw data'!E7:E11,2)</f>
        <v>3</v>
      </c>
      <c r="G18" s="3" t="n">
        <f aca="false">QUARTILE('raw data'!F7:F11,2)</f>
        <v>4</v>
      </c>
    </row>
    <row r="19" customFormat="false" ht="13.8" hidden="false" customHeight="false" outlineLevel="0" collapsed="false">
      <c r="A19" s="10"/>
      <c r="B19" s="11" t="s">
        <v>34</v>
      </c>
      <c r="C19" s="3" t="n">
        <f aca="false">QUARTILE('raw data'!B7:B11,3)</f>
        <v>3</v>
      </c>
      <c r="D19" s="3" t="n">
        <f aca="false">QUARTILE('raw data'!C7:C11,3)</f>
        <v>6</v>
      </c>
      <c r="E19" s="3" t="n">
        <f aca="false">QUARTILE('raw data'!D7:D11,3)</f>
        <v>2</v>
      </c>
      <c r="F19" s="3" t="n">
        <f aca="false">QUARTILE('raw data'!E7:E11,3)</f>
        <v>3</v>
      </c>
      <c r="G19" s="3" t="n">
        <f aca="false">QUARTILE('raw data'!F7:F11,3)</f>
        <v>6</v>
      </c>
    </row>
    <row r="20" customFormat="false" ht="13.8" hidden="false" customHeight="false" outlineLevel="0" collapsed="false">
      <c r="A20" s="10"/>
      <c r="B20" s="11" t="s">
        <v>35</v>
      </c>
      <c r="C20" s="3" t="n">
        <f aca="false">C19-C17</f>
        <v>2</v>
      </c>
      <c r="D20" s="3" t="n">
        <f aca="false">D19-D17</f>
        <v>3</v>
      </c>
      <c r="E20" s="3" t="n">
        <f aca="false">E19-E17</f>
        <v>1</v>
      </c>
      <c r="F20" s="3" t="n">
        <f aca="false">F19-F17</f>
        <v>1</v>
      </c>
      <c r="G20" s="3" t="n">
        <f aca="false">G19-G17</f>
        <v>4</v>
      </c>
    </row>
    <row r="21" customFormat="false" ht="13.8" hidden="false" customHeight="false" outlineLevel="0" collapsed="false">
      <c r="A21" s="10"/>
      <c r="B21" s="11" t="s">
        <v>36</v>
      </c>
      <c r="C21" s="3" t="n">
        <f aca="false">C17-('raw data commented'!$A$25*C20)</f>
        <v>-2</v>
      </c>
      <c r="D21" s="3" t="n">
        <f aca="false">D17-('raw data commented'!$A$25*D20)</f>
        <v>-1.5</v>
      </c>
      <c r="E21" s="3" t="n">
        <f aca="false">E17-('raw data commented'!$A$25*E20)</f>
        <v>-0.5</v>
      </c>
      <c r="F21" s="3" t="n">
        <f aca="false">F17-('raw data commented'!$A$25*F20)</f>
        <v>0.5</v>
      </c>
      <c r="G21" s="3" t="n">
        <f aca="false">G17-('raw data commented'!$A$25*G20)</f>
        <v>-4</v>
      </c>
    </row>
    <row r="22" customFormat="false" ht="13.8" hidden="false" customHeight="false" outlineLevel="0" collapsed="false">
      <c r="A22" s="10"/>
      <c r="B22" s="11" t="s">
        <v>37</v>
      </c>
      <c r="C22" s="3" t="n">
        <f aca="false">C19+('raw data commented'!$A$25*C20)</f>
        <v>6</v>
      </c>
      <c r="D22" s="3" t="n">
        <f aca="false">D19+('raw data commented'!$A$25*D20)</f>
        <v>10.5</v>
      </c>
      <c r="E22" s="3" t="n">
        <f aca="false">E19+('raw data commented'!$A$25*E20)</f>
        <v>3.5</v>
      </c>
      <c r="F22" s="3" t="n">
        <f aca="false">F19+('raw data commented'!$A$25*F20)</f>
        <v>4.5</v>
      </c>
      <c r="G22" s="3" t="n">
        <f aca="false">G19+('raw data commented'!$A$25*G20)</f>
        <v>12</v>
      </c>
    </row>
    <row r="23" customFormat="false" ht="13.8" hidden="false" customHeight="false" outlineLevel="0" collapsed="false">
      <c r="A23" s="10"/>
      <c r="B23" s="9" t="s">
        <v>38</v>
      </c>
      <c r="C23" s="3" t="n">
        <f aca="false">MAX('raw data'!B7:B11)</f>
        <v>4</v>
      </c>
      <c r="D23" s="3" t="n">
        <f aca="false">MAX('raw data'!C7:C11)</f>
        <v>7</v>
      </c>
      <c r="E23" s="3" t="n">
        <f aca="false">MAX('raw data'!D7:D11)</f>
        <v>3</v>
      </c>
      <c r="F23" s="3" t="n">
        <f aca="false">MAX('raw data'!E7:E11)</f>
        <v>4</v>
      </c>
      <c r="G23" s="3" t="n">
        <f aca="false">MAX('raw data'!F7:F11)</f>
        <v>7</v>
      </c>
    </row>
    <row r="24" customFormat="false" ht="13.8" hidden="false" customHeight="false" outlineLevel="0" collapsed="false">
      <c r="A24" s="10" t="s">
        <v>40</v>
      </c>
      <c r="B24" s="9" t="s">
        <v>28</v>
      </c>
      <c r="C24" s="3" t="n">
        <f aca="false">COUNT('raw data'!B12:B16)</f>
        <v>5</v>
      </c>
      <c r="D24" s="3" t="n">
        <f aca="false">COUNT('raw data'!C12:C16)</f>
        <v>5</v>
      </c>
      <c r="E24" s="3" t="n">
        <f aca="false">COUNT('raw data'!D12:D16)</f>
        <v>5</v>
      </c>
      <c r="F24" s="3" t="n">
        <f aca="false">COUNT('raw data'!E12:E16)</f>
        <v>5</v>
      </c>
      <c r="G24" s="3" t="n">
        <f aca="false">COUNT('raw data'!F12:F16)</f>
        <v>5</v>
      </c>
    </row>
    <row r="25" customFormat="false" ht="13.8" hidden="false" customHeight="false" outlineLevel="0" collapsed="false">
      <c r="A25" s="10"/>
      <c r="B25" s="9" t="s">
        <v>29</v>
      </c>
      <c r="C25" s="3" t="n">
        <f aca="false">AVERAGE('raw data'!B12:B16)</f>
        <v>2.4</v>
      </c>
      <c r="D25" s="3" t="n">
        <f aca="false">AVERAGE('raw data'!C12:C16)</f>
        <v>5.2</v>
      </c>
      <c r="E25" s="3" t="n">
        <f aca="false">AVERAGE('raw data'!D12:D16)</f>
        <v>1.6</v>
      </c>
      <c r="F25" s="3" t="n">
        <f aca="false">AVERAGE('raw data'!E12:E16)</f>
        <v>5.2</v>
      </c>
      <c r="G25" s="3" t="n">
        <f aca="false">AVERAGE('raw data'!F12:F16)</f>
        <v>5.2</v>
      </c>
    </row>
    <row r="26" customFormat="false" ht="13.8" hidden="false" customHeight="false" outlineLevel="0" collapsed="false">
      <c r="A26" s="10"/>
      <c r="B26" s="9" t="s">
        <v>30</v>
      </c>
      <c r="C26" s="3" t="n">
        <f aca="false">STDEV('raw data'!B12:B16)</f>
        <v>1.14017542509914</v>
      </c>
      <c r="D26" s="3" t="n">
        <f aca="false">STDEV('raw data'!C12:C16)</f>
        <v>1.09544511501033</v>
      </c>
      <c r="E26" s="3" t="n">
        <f aca="false">STDEV('raw data'!D12:D16)</f>
        <v>0.547722557505166</v>
      </c>
      <c r="F26" s="3" t="n">
        <f aca="false">STDEV('raw data'!E12:E16)</f>
        <v>2.58843582110896</v>
      </c>
      <c r="G26" s="3" t="n">
        <f aca="false">STDEV('raw data'!F12:F16)</f>
        <v>3.03315017762062</v>
      </c>
    </row>
    <row r="27" customFormat="false" ht="13.8" hidden="false" customHeight="false" outlineLevel="0" collapsed="false">
      <c r="A27" s="10"/>
      <c r="B27" s="9" t="s">
        <v>31</v>
      </c>
      <c r="C27" s="3" t="n">
        <f aca="false">MIN('raw data'!B12:B16)</f>
        <v>1</v>
      </c>
      <c r="D27" s="3" t="n">
        <f aca="false">MIN('raw data'!C12:C16)</f>
        <v>4</v>
      </c>
      <c r="E27" s="3" t="n">
        <f aca="false">MIN('raw data'!D12:D16)</f>
        <v>1</v>
      </c>
      <c r="F27" s="3" t="n">
        <f aca="false">MIN('raw data'!E12:E16)</f>
        <v>2</v>
      </c>
      <c r="G27" s="3" t="n">
        <f aca="false">MIN('raw data'!F12:F16)</f>
        <v>3</v>
      </c>
    </row>
    <row r="28" customFormat="false" ht="13.8" hidden="false" customHeight="false" outlineLevel="0" collapsed="false">
      <c r="A28" s="10"/>
      <c r="B28" s="11" t="s">
        <v>32</v>
      </c>
      <c r="C28" s="3" t="n">
        <f aca="false">QUARTILE('raw data'!B12:B16,1)</f>
        <v>2</v>
      </c>
      <c r="D28" s="3" t="n">
        <f aca="false">QUARTILE('raw data'!C12:C16,1)</f>
        <v>5</v>
      </c>
      <c r="E28" s="3" t="n">
        <f aca="false">QUARTILE('raw data'!D12:D16,1)</f>
        <v>1</v>
      </c>
      <c r="F28" s="3" t="n">
        <f aca="false">QUARTILE('raw data'!E12:E16,1)</f>
        <v>3</v>
      </c>
      <c r="G28" s="3" t="n">
        <f aca="false">QUARTILE('raw data'!F12:F16,1)</f>
        <v>3</v>
      </c>
    </row>
    <row r="29" customFormat="false" ht="13.8" hidden="false" customHeight="false" outlineLevel="0" collapsed="false">
      <c r="A29" s="10"/>
      <c r="B29" s="11" t="s">
        <v>33</v>
      </c>
      <c r="C29" s="3" t="n">
        <f aca="false">QUARTILE('raw data'!B12:B16,2)</f>
        <v>2</v>
      </c>
      <c r="D29" s="3" t="n">
        <f aca="false">QUARTILE('raw data'!C12:C16,2)</f>
        <v>5</v>
      </c>
      <c r="E29" s="3" t="n">
        <f aca="false">QUARTILE('raw data'!D12:D16,2)</f>
        <v>2</v>
      </c>
      <c r="F29" s="3" t="n">
        <f aca="false">QUARTILE('raw data'!E12:E16,2)</f>
        <v>6</v>
      </c>
      <c r="G29" s="3" t="n">
        <f aca="false">QUARTILE('raw data'!F12:F16,2)</f>
        <v>3</v>
      </c>
    </row>
    <row r="30" customFormat="false" ht="13.8" hidden="false" customHeight="false" outlineLevel="0" collapsed="false">
      <c r="A30" s="10"/>
      <c r="B30" s="11" t="s">
        <v>34</v>
      </c>
      <c r="C30" s="3" t="n">
        <f aca="false">QUARTILE('raw data'!B12:B16,3)</f>
        <v>3</v>
      </c>
      <c r="D30" s="3" t="n">
        <f aca="false">QUARTILE('raw data'!C12:C16,3)</f>
        <v>5</v>
      </c>
      <c r="E30" s="3" t="n">
        <f aca="false">QUARTILE('raw data'!D12:D16,3)</f>
        <v>2</v>
      </c>
      <c r="F30" s="3" t="n">
        <f aca="false">QUARTILE('raw data'!E12:E16,3)</f>
        <v>7</v>
      </c>
      <c r="G30" s="3" t="n">
        <f aca="false">QUARTILE('raw data'!F12:F16,3)</f>
        <v>8</v>
      </c>
    </row>
    <row r="31" customFormat="false" ht="13.8" hidden="false" customHeight="false" outlineLevel="0" collapsed="false">
      <c r="A31" s="10"/>
      <c r="B31" s="11" t="s">
        <v>35</v>
      </c>
      <c r="C31" s="3" t="n">
        <f aca="false">C30-C28</f>
        <v>1</v>
      </c>
      <c r="D31" s="3" t="n">
        <f aca="false">D30-D28</f>
        <v>0</v>
      </c>
      <c r="E31" s="3" t="n">
        <f aca="false">E30-E28</f>
        <v>1</v>
      </c>
      <c r="F31" s="3" t="n">
        <f aca="false">F30-F28</f>
        <v>4</v>
      </c>
      <c r="G31" s="3" t="n">
        <f aca="false">G30-G28</f>
        <v>5</v>
      </c>
    </row>
    <row r="32" customFormat="false" ht="13.8" hidden="false" customHeight="false" outlineLevel="0" collapsed="false">
      <c r="A32" s="10"/>
      <c r="B32" s="11" t="s">
        <v>36</v>
      </c>
      <c r="C32" s="3" t="n">
        <f aca="false">C28-('raw data commented'!$A$25*C31)</f>
        <v>0.5</v>
      </c>
      <c r="D32" s="3" t="n">
        <f aca="false">D28-('raw data commented'!$A$25*D31)</f>
        <v>5</v>
      </c>
      <c r="E32" s="3" t="n">
        <f aca="false">E28-('raw data commented'!$A$25*E31)</f>
        <v>-0.5</v>
      </c>
      <c r="F32" s="3" t="n">
        <f aca="false">F28-('raw data commented'!$A$25*F31)</f>
        <v>-3</v>
      </c>
      <c r="G32" s="3" t="n">
        <f aca="false">G28-('raw data commented'!$A$25*G31)</f>
        <v>-4.5</v>
      </c>
    </row>
    <row r="33" customFormat="false" ht="13.8" hidden="false" customHeight="false" outlineLevel="0" collapsed="false">
      <c r="A33" s="10"/>
      <c r="B33" s="11" t="s">
        <v>37</v>
      </c>
      <c r="C33" s="3" t="n">
        <f aca="false">C30+('raw data commented'!$A$25*C31)</f>
        <v>4.5</v>
      </c>
      <c r="D33" s="3" t="n">
        <f aca="false">D30+('raw data commented'!$A$25*D31)</f>
        <v>5</v>
      </c>
      <c r="E33" s="3" t="n">
        <f aca="false">E30+('raw data commented'!$A$25*E31)</f>
        <v>3.5</v>
      </c>
      <c r="F33" s="3" t="n">
        <f aca="false">F30+('raw data commented'!$A$25*F31)</f>
        <v>13</v>
      </c>
      <c r="G33" s="3" t="n">
        <f aca="false">G30+('raw data commented'!$A$25*G31)</f>
        <v>15.5</v>
      </c>
    </row>
    <row r="34" customFormat="false" ht="13.8" hidden="false" customHeight="false" outlineLevel="0" collapsed="false">
      <c r="A34" s="10"/>
      <c r="B34" s="9" t="s">
        <v>38</v>
      </c>
      <c r="C34" s="3" t="n">
        <v>4</v>
      </c>
      <c r="D34" s="3" t="n">
        <v>7</v>
      </c>
      <c r="E34" s="3" t="n">
        <v>2</v>
      </c>
      <c r="F34" s="3" t="n">
        <v>8</v>
      </c>
      <c r="G34" s="3" t="n">
        <v>9</v>
      </c>
    </row>
  </sheetData>
  <mergeCells count="3">
    <mergeCell ref="A2:A12"/>
    <mergeCell ref="A13:A23"/>
    <mergeCell ref="A24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0" activeCellId="0" sqref="H30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9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</row>
    <row r="2" customFormat="false" ht="13.8" hidden="false" customHeight="false" outlineLevel="0" collapsed="false">
      <c r="A2" s="0" t="s">
        <v>27</v>
      </c>
      <c r="B2" s="3" t="n">
        <f aca="false">'raw data description'!C11</f>
        <v>4.5</v>
      </c>
      <c r="C2" s="3" t="n">
        <f aca="false">'raw data description'!C10</f>
        <v>0.5</v>
      </c>
      <c r="D2" s="3" t="n">
        <f aca="false">'raw data description'!D11</f>
        <v>6.5</v>
      </c>
      <c r="E2" s="3" t="n">
        <f aca="false">'raw data description'!D10</f>
        <v>2.5</v>
      </c>
      <c r="F2" s="3" t="n">
        <f aca="false">'raw data description'!E11</f>
        <v>1</v>
      </c>
      <c r="G2" s="3" t="n">
        <f aca="false">'raw data description'!E10</f>
        <v>1</v>
      </c>
      <c r="H2" s="3" t="n">
        <f aca="false">'raw data description'!F11</f>
        <v>2</v>
      </c>
      <c r="I2" s="3" t="n">
        <f aca="false">'raw data description'!F10</f>
        <v>2</v>
      </c>
      <c r="J2" s="3" t="n">
        <f aca="false">'raw data description'!G11</f>
        <v>15.5</v>
      </c>
      <c r="K2" s="3" t="n">
        <f aca="false">'raw data description'!G10</f>
        <v>-4.5</v>
      </c>
      <c r="L2" s="3"/>
    </row>
    <row r="3" customFormat="false" ht="13.8" hidden="false" customHeight="false" outlineLevel="0" collapsed="false">
      <c r="A3" s="0" t="s">
        <v>39</v>
      </c>
      <c r="B3" s="3" t="n">
        <f aca="false">'raw data description'!C22</f>
        <v>6</v>
      </c>
      <c r="C3" s="3" t="n">
        <f aca="false">'raw data description'!C21</f>
        <v>-2</v>
      </c>
      <c r="D3" s="3" t="n">
        <f aca="false">'raw data description'!D22</f>
        <v>10.5</v>
      </c>
      <c r="E3" s="3" t="n">
        <f aca="false">'raw data description'!D21</f>
        <v>-1.5</v>
      </c>
      <c r="F3" s="3" t="n">
        <f aca="false">'raw data description'!E22</f>
        <v>3.5</v>
      </c>
      <c r="G3" s="3" t="n">
        <f aca="false">'raw data description'!E21</f>
        <v>-0.5</v>
      </c>
      <c r="H3" s="3" t="n">
        <f aca="false">'raw data description'!F22</f>
        <v>4.5</v>
      </c>
      <c r="I3" s="3" t="n">
        <f aca="false">'raw data description'!F21</f>
        <v>0.5</v>
      </c>
      <c r="J3" s="3" t="n">
        <f aca="false">'raw data description'!G22</f>
        <v>12</v>
      </c>
      <c r="K3" s="3" t="n">
        <f aca="false">'raw data description'!G21</f>
        <v>-4</v>
      </c>
    </row>
    <row r="4" customFormat="false" ht="13.8" hidden="false" customHeight="false" outlineLevel="0" collapsed="false">
      <c r="A4" s="0" t="s">
        <v>40</v>
      </c>
      <c r="B4" s="3" t="n">
        <f aca="false">'raw data description'!C33</f>
        <v>4.5</v>
      </c>
      <c r="C4" s="3" t="n">
        <f aca="false">'raw data description'!C32</f>
        <v>0.5</v>
      </c>
      <c r="D4" s="3" t="n">
        <f aca="false">'raw data description'!D33</f>
        <v>5</v>
      </c>
      <c r="E4" s="3" t="n">
        <f aca="false">'raw data description'!D32</f>
        <v>5</v>
      </c>
      <c r="F4" s="3" t="n">
        <f aca="false">'raw data description'!E33</f>
        <v>3.5</v>
      </c>
      <c r="G4" s="3" t="n">
        <f aca="false">'raw data description'!E32</f>
        <v>-0.5</v>
      </c>
      <c r="H4" s="3" t="n">
        <f aca="false">'raw data description'!F33</f>
        <v>13</v>
      </c>
      <c r="I4" s="3" t="n">
        <f aca="false">'raw data description'!F32</f>
        <v>-3</v>
      </c>
      <c r="J4" s="3" t="n">
        <f aca="false">'raw data description'!G33</f>
        <v>15.5</v>
      </c>
      <c r="K4" s="3" t="n">
        <f aca="false">'raw data description'!G32</f>
        <v>-4.5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6" t="n">
        <v>1</v>
      </c>
      <c r="E2" s="0" t="n">
        <v>2</v>
      </c>
      <c r="F2" s="0" t="n">
        <v>2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</row>
    <row r="10" customFormat="false" ht="13.8" hidden="false" customHeight="false" outlineLevel="0" collapsed="false">
      <c r="A10" s="2" t="s">
        <v>15</v>
      </c>
      <c r="B10" s="0" t="n">
        <v>1</v>
      </c>
      <c r="C10" s="0" t="n">
        <v>6</v>
      </c>
      <c r="D10" s="0" t="n">
        <v>3</v>
      </c>
      <c r="E10" s="0" t="n">
        <v>3</v>
      </c>
      <c r="F10" s="0" t="n">
        <v>2</v>
      </c>
    </row>
    <row r="11" customFormat="false" ht="13.8" hidden="false" customHeight="false" outlineLevel="0" collapsed="false">
      <c r="A11" s="2" t="s">
        <v>16</v>
      </c>
      <c r="B11" s="0" t="n">
        <v>2</v>
      </c>
      <c r="C11" s="0" t="n">
        <v>7</v>
      </c>
      <c r="D11" s="0" t="n">
        <v>2</v>
      </c>
      <c r="E11" s="0" t="n">
        <v>3</v>
      </c>
      <c r="F11" s="0" t="n">
        <v>3</v>
      </c>
    </row>
    <row r="12" customFormat="false" ht="13.8" hidden="false" customHeight="false" outlineLevel="0" collapsed="false">
      <c r="A12" s="2" t="s">
        <v>17</v>
      </c>
      <c r="B12" s="0" t="n">
        <v>2</v>
      </c>
      <c r="C12" s="0" t="n">
        <v>5</v>
      </c>
      <c r="D12" s="0" t="n">
        <v>2</v>
      </c>
      <c r="E12" s="0" t="n">
        <v>2</v>
      </c>
      <c r="F12" s="0" t="n">
        <v>3</v>
      </c>
    </row>
    <row r="13" customFormat="false" ht="13.8" hidden="false" customHeight="false" outlineLevel="0" collapsed="false">
      <c r="A13" s="2" t="s">
        <v>18</v>
      </c>
      <c r="B13" s="0" t="n">
        <v>3</v>
      </c>
      <c r="C13" s="0" t="n">
        <v>5</v>
      </c>
      <c r="D13" s="0" t="n">
        <v>1</v>
      </c>
      <c r="E13" s="0" t="n">
        <v>6</v>
      </c>
      <c r="F13" s="0" t="n">
        <v>3</v>
      </c>
    </row>
    <row r="14" customFormat="false" ht="13.8" hidden="false" customHeight="false" outlineLevel="0" collapsed="false">
      <c r="A14" s="2" t="s">
        <v>19</v>
      </c>
      <c r="B14" s="0" t="n">
        <v>4</v>
      </c>
      <c r="C14" s="0" t="n">
        <v>5</v>
      </c>
      <c r="D14" s="0" t="n">
        <v>1</v>
      </c>
      <c r="E14" s="0" t="n">
        <v>7</v>
      </c>
      <c r="F14" s="0" t="n">
        <v>9</v>
      </c>
    </row>
    <row r="15" customFormat="false" ht="13.8" hidden="false" customHeight="false" outlineLevel="0" collapsed="false">
      <c r="A15" s="2" t="s">
        <v>20</v>
      </c>
      <c r="B15" s="0" t="n">
        <v>1</v>
      </c>
      <c r="C15" s="0" t="n">
        <v>4</v>
      </c>
      <c r="D15" s="0" t="n">
        <v>2</v>
      </c>
      <c r="E15" s="0" t="n">
        <v>8</v>
      </c>
      <c r="F1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9"/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customFormat="false" ht="13.8" hidden="false" customHeight="false" outlineLevel="0" collapsed="false">
      <c r="A2" s="10" t="s">
        <v>27</v>
      </c>
      <c r="B2" s="9" t="s">
        <v>28</v>
      </c>
      <c r="C2" s="3" t="n">
        <f aca="false">COUNT('cytof gate 1.5'!B2:B6)</f>
        <v>5</v>
      </c>
      <c r="D2" s="3" t="n">
        <f aca="false">COUNT('cytof gate 1.5'!C2:C6)</f>
        <v>5</v>
      </c>
      <c r="E2" s="3" t="n">
        <f aca="false">COUNT('cytof gate 1.5'!D2:D6)</f>
        <v>5</v>
      </c>
      <c r="F2" s="3" t="n">
        <f aca="false">COUNT('cytof gate 1.5'!E2:E6)</f>
        <v>5</v>
      </c>
      <c r="G2" s="3" t="n">
        <f aca="false">COUNT('cytof gate 1.5'!F2:F6)</f>
        <v>5</v>
      </c>
    </row>
    <row r="3" customFormat="false" ht="13.8" hidden="false" customHeight="false" outlineLevel="0" collapsed="false">
      <c r="A3" s="10"/>
      <c r="B3" s="9" t="s">
        <v>29</v>
      </c>
      <c r="C3" s="3" t="n">
        <f aca="false">AVERAGE('cytof gate 1.5'!B2:B6)</f>
        <v>2.4</v>
      </c>
      <c r="D3" s="3" t="n">
        <f aca="false">AVERAGE('cytof gate 1.5'!C2:C6)</f>
        <v>4.4</v>
      </c>
      <c r="E3" s="3" t="n">
        <f aca="false">AVERAGE('cytof gate 1.5'!D2:D6)</f>
        <v>1.2</v>
      </c>
      <c r="F3" s="3" t="n">
        <f aca="false">AVERAGE('cytof gate 1.5'!E2:E6)</f>
        <v>2.2</v>
      </c>
      <c r="G3" s="3" t="n">
        <f aca="false">AVERAGE('cytof gate 1.5'!F2:F6)</f>
        <v>5.8</v>
      </c>
    </row>
    <row r="4" customFormat="false" ht="13.8" hidden="false" customHeight="false" outlineLevel="0" collapsed="false">
      <c r="A4" s="10"/>
      <c r="B4" s="9" t="s">
        <v>30</v>
      </c>
      <c r="C4" s="3" t="n">
        <f aca="false">STDEV('cytof gate 1.5'!B2:B6)</f>
        <v>1.14017542509914</v>
      </c>
      <c r="D4" s="3" t="n">
        <f aca="false">STDEV('cytof gate 1.5'!C2:C6)</f>
        <v>1.8165902124585</v>
      </c>
      <c r="E4" s="3" t="n">
        <f aca="false">STDEV('cytof gate 1.5'!D2:D6)</f>
        <v>0.447213595499958</v>
      </c>
      <c r="F4" s="3" t="n">
        <f aca="false">STDEV('cytof gate 1.5'!E2:E6)</f>
        <v>1.09544511501033</v>
      </c>
      <c r="G4" s="3" t="n">
        <f aca="false">STDEV('cytof gate 1.5'!F2:F6)</f>
        <v>3.11448230047949</v>
      </c>
    </row>
    <row r="5" customFormat="false" ht="13.8" hidden="false" customHeight="false" outlineLevel="0" collapsed="false">
      <c r="A5" s="10"/>
      <c r="B5" s="9" t="s">
        <v>31</v>
      </c>
      <c r="C5" s="3" t="n">
        <f aca="false">MIN('cytof gate 1.5'!B2:B6)</f>
        <v>1</v>
      </c>
      <c r="D5" s="3" t="n">
        <f aca="false">MIN('cytof gate 1.5'!C2:C6)</f>
        <v>2</v>
      </c>
      <c r="E5" s="3" t="n">
        <f aca="false">MIN('cytof gate 1.5'!D2:D6)</f>
        <v>1</v>
      </c>
      <c r="F5" s="3" t="n">
        <f aca="false">MIN('cytof gate 1.5'!E2:E6)</f>
        <v>1</v>
      </c>
      <c r="G5" s="3" t="n">
        <f aca="false">MIN('cytof gate 1.5'!F2:F6)</f>
        <v>2</v>
      </c>
    </row>
    <row r="6" customFormat="false" ht="13.8" hidden="false" customHeight="false" outlineLevel="0" collapsed="false">
      <c r="A6" s="10"/>
      <c r="B6" s="11" t="s">
        <v>32</v>
      </c>
      <c r="C6" s="3" t="n">
        <f aca="false">QUARTILE('cytof gate 1.5'!B2:B6,1)</f>
        <v>2</v>
      </c>
      <c r="D6" s="3" t="n">
        <f aca="false">QUARTILE('cytof gate 1.5'!C2:C6,1)</f>
        <v>4</v>
      </c>
      <c r="E6" s="3" t="n">
        <f aca="false">QUARTILE('cytof gate 1.5'!D2:D6,1)</f>
        <v>1</v>
      </c>
      <c r="F6" s="3" t="n">
        <f aca="false">QUARTILE('cytof gate 1.5'!E2:E6,1)</f>
        <v>2</v>
      </c>
      <c r="G6" s="3" t="n">
        <f aca="false">QUARTILE('cytof gate 1.5'!F2:F6,1)</f>
        <v>3</v>
      </c>
    </row>
    <row r="7" customFormat="false" ht="13.8" hidden="false" customHeight="false" outlineLevel="0" collapsed="false">
      <c r="A7" s="10"/>
      <c r="B7" s="11" t="s">
        <v>33</v>
      </c>
      <c r="C7" s="3" t="n">
        <f aca="false">QUARTILE('cytof gate 1.5'!B2:B6,2)</f>
        <v>2</v>
      </c>
      <c r="D7" s="3" t="n">
        <f aca="false">QUARTILE('cytof gate 1.5'!C2:C6,2)</f>
        <v>4</v>
      </c>
      <c r="E7" s="3" t="n">
        <f aca="false">QUARTILE('cytof gate 1.5'!D2:D6,2)</f>
        <v>1</v>
      </c>
      <c r="F7" s="3" t="n">
        <f aca="false">QUARTILE('cytof gate 1.5'!E2:E6,2)</f>
        <v>2</v>
      </c>
      <c r="G7" s="3" t="n">
        <f aca="false">QUARTILE('cytof gate 1.5'!F2:F6,2)</f>
        <v>7</v>
      </c>
    </row>
    <row r="8" customFormat="false" ht="13.8" hidden="false" customHeight="false" outlineLevel="0" collapsed="false">
      <c r="A8" s="10"/>
      <c r="B8" s="11" t="s">
        <v>34</v>
      </c>
      <c r="C8" s="3" t="n">
        <f aca="false">QUARTILE('cytof gate 1.5'!B2:B6,3)</f>
        <v>3</v>
      </c>
      <c r="D8" s="3" t="n">
        <f aca="false">QUARTILE('cytof gate 1.5'!C2:C6,3)</f>
        <v>5</v>
      </c>
      <c r="E8" s="3" t="n">
        <f aca="false">QUARTILE('cytof gate 1.5'!D2:D6,3)</f>
        <v>1</v>
      </c>
      <c r="F8" s="3" t="n">
        <f aca="false">QUARTILE('cytof gate 1.5'!E2:E6,3)</f>
        <v>2</v>
      </c>
      <c r="G8" s="3" t="n">
        <f aca="false">QUARTILE('cytof gate 1.5'!F2:F6,3)</f>
        <v>8</v>
      </c>
    </row>
    <row r="9" customFormat="false" ht="13.8" hidden="false" customHeight="false" outlineLevel="0" collapsed="false">
      <c r="A9" s="10"/>
      <c r="B9" s="11" t="s">
        <v>35</v>
      </c>
      <c r="C9" s="3" t="n">
        <f aca="false">C8-C6</f>
        <v>1</v>
      </c>
      <c r="D9" s="3" t="n">
        <f aca="false">D8-D6</f>
        <v>1</v>
      </c>
      <c r="E9" s="3" t="n">
        <f aca="false">E8-E6</f>
        <v>0</v>
      </c>
      <c r="F9" s="3" t="n">
        <f aca="false">F8-F6</f>
        <v>0</v>
      </c>
      <c r="G9" s="3" t="n">
        <f aca="false">G8-G6</f>
        <v>5</v>
      </c>
    </row>
    <row r="10" customFormat="false" ht="13.8" hidden="false" customHeight="false" outlineLevel="0" collapsed="false">
      <c r="A10" s="10"/>
      <c r="B10" s="11" t="s">
        <v>36</v>
      </c>
      <c r="C10" s="3" t="n">
        <f aca="false">C6-('raw data commented'!$A$25*C9)</f>
        <v>0.5</v>
      </c>
      <c r="D10" s="3" t="n">
        <f aca="false">D6-('raw data commented'!$A$25*D9)</f>
        <v>2.5</v>
      </c>
      <c r="E10" s="3" t="n">
        <f aca="false">E6-('raw data commented'!$A$25*E9)</f>
        <v>1</v>
      </c>
      <c r="F10" s="3" t="n">
        <f aca="false">F6-('raw data commented'!$A$25*F9)</f>
        <v>2</v>
      </c>
      <c r="G10" s="3" t="n">
        <f aca="false">G6-('raw data commented'!$A$25*G9)</f>
        <v>-4.5</v>
      </c>
    </row>
    <row r="11" customFormat="false" ht="13.8" hidden="false" customHeight="false" outlineLevel="0" collapsed="false">
      <c r="A11" s="10"/>
      <c r="B11" s="11" t="s">
        <v>37</v>
      </c>
      <c r="C11" s="3" t="n">
        <f aca="false">C8+('raw data commented'!$A$25*C9)</f>
        <v>4.5</v>
      </c>
      <c r="D11" s="3" t="n">
        <f aca="false">D8+('raw data commented'!$A$25*D9)</f>
        <v>6.5</v>
      </c>
      <c r="E11" s="3" t="n">
        <f aca="false">E8+('raw data commented'!$A$25*E9)</f>
        <v>1</v>
      </c>
      <c r="F11" s="3" t="n">
        <f aca="false">F8+('raw data commented'!$A$25*F9)</f>
        <v>2</v>
      </c>
      <c r="G11" s="3" t="n">
        <f aca="false">G8+('raw data commented'!$A$25*G9)</f>
        <v>15.5</v>
      </c>
    </row>
    <row r="12" customFormat="false" ht="13.8" hidden="false" customHeight="false" outlineLevel="0" collapsed="false">
      <c r="A12" s="10"/>
      <c r="B12" s="9" t="s">
        <v>38</v>
      </c>
      <c r="C12" s="3" t="n">
        <f aca="false">MAX('cytof gate 1.5'!B2:B6)</f>
        <v>4</v>
      </c>
      <c r="D12" s="3" t="n">
        <f aca="false">MAX('cytof gate 1.5'!C2:C6)</f>
        <v>7</v>
      </c>
      <c r="E12" s="3" t="n">
        <f aca="false">MAX('cytof gate 1.5'!D2:D6)</f>
        <v>2</v>
      </c>
      <c r="F12" s="3" t="n">
        <f aca="false">MAX('cytof gate 1.5'!E2:E6)</f>
        <v>4</v>
      </c>
      <c r="G12" s="3" t="n">
        <f aca="false">MAX('cytof gate 1.5'!F2:F6)</f>
        <v>9</v>
      </c>
    </row>
    <row r="13" customFormat="false" ht="13.8" hidden="false" customHeight="false" outlineLevel="0" collapsed="false">
      <c r="A13" s="10" t="s">
        <v>39</v>
      </c>
      <c r="B13" s="9" t="s">
        <v>28</v>
      </c>
      <c r="C13" s="3" t="n">
        <f aca="false">COUNT('cytof gate 1.5'!B7:B10)</f>
        <v>4</v>
      </c>
      <c r="D13" s="3" t="n">
        <f aca="false">COUNT('cytof gate 1.5'!C7:C10)</f>
        <v>4</v>
      </c>
      <c r="E13" s="3" t="n">
        <f aca="false">COUNT('cytof gate 1.5'!D7:D10)</f>
        <v>4</v>
      </c>
      <c r="F13" s="3" t="n">
        <f aca="false">COUNT('cytof gate 1.5'!E7:E10)</f>
        <v>4</v>
      </c>
      <c r="G13" s="3" t="n">
        <f aca="false">COUNT('cytof gate 1.5'!F7:F10)</f>
        <v>4</v>
      </c>
    </row>
    <row r="14" customFormat="false" ht="13.8" hidden="false" customHeight="false" outlineLevel="0" collapsed="false">
      <c r="A14" s="10"/>
      <c r="B14" s="9" t="s">
        <v>29</v>
      </c>
      <c r="C14" s="3" t="n">
        <f aca="false">AVERAGE('cytof gate 1.5'!B7:B10)</f>
        <v>2.5</v>
      </c>
      <c r="D14" s="3" t="n">
        <f aca="false">AVERAGE('cytof gate 1.5'!C7:C10)</f>
        <v>5.5</v>
      </c>
      <c r="E14" s="3" t="n">
        <f aca="false">AVERAGE('cytof gate 1.5'!D7:D10)</f>
        <v>1.75</v>
      </c>
      <c r="F14" s="3" t="n">
        <f aca="false">AVERAGE('cytof gate 1.5'!E7:E10)</f>
        <v>3</v>
      </c>
      <c r="G14" s="3" t="n">
        <f aca="false">AVERAGE('cytof gate 1.5'!F7:F10)</f>
        <v>4.75</v>
      </c>
    </row>
    <row r="15" customFormat="false" ht="13.8" hidden="false" customHeight="false" outlineLevel="0" collapsed="false">
      <c r="A15" s="10"/>
      <c r="B15" s="9" t="s">
        <v>30</v>
      </c>
      <c r="C15" s="3" t="n">
        <f aca="false">STDEV('cytof gate 1.5'!B7:B10)</f>
        <v>1.29099444873581</v>
      </c>
      <c r="D15" s="3" t="n">
        <f aca="false">STDEV('cytof gate 1.5'!C7:C10)</f>
        <v>1.73205080756888</v>
      </c>
      <c r="E15" s="3" t="n">
        <f aca="false">STDEV('cytof gate 1.5'!D7:D10)</f>
        <v>0.957427107756338</v>
      </c>
      <c r="F15" s="3" t="n">
        <f aca="false">STDEV('cytof gate 1.5'!E7:E10)</f>
        <v>0.816496580927726</v>
      </c>
      <c r="G15" s="3" t="n">
        <f aca="false">STDEV('cytof gate 1.5'!F7:F10)</f>
        <v>2.21735578260835</v>
      </c>
    </row>
    <row r="16" customFormat="false" ht="13.8" hidden="false" customHeight="false" outlineLevel="0" collapsed="false">
      <c r="A16" s="10"/>
      <c r="B16" s="9" t="s">
        <v>31</v>
      </c>
      <c r="C16" s="3" t="n">
        <f aca="false">MIN('cytof gate 1.5'!B7:B10)</f>
        <v>1</v>
      </c>
      <c r="D16" s="3" t="n">
        <f aca="false">MIN('cytof gate 1.5'!C7:C10)</f>
        <v>3</v>
      </c>
      <c r="E16" s="3" t="n">
        <f aca="false">MIN('cytof gate 1.5'!D7:D10)</f>
        <v>1</v>
      </c>
      <c r="F16" s="3" t="n">
        <f aca="false">MIN('cytof gate 1.5'!E7:E10)</f>
        <v>2</v>
      </c>
      <c r="G16" s="3" t="n">
        <f aca="false">MIN('cytof gate 1.5'!F7:F10)</f>
        <v>2</v>
      </c>
    </row>
    <row r="17" customFormat="false" ht="13.8" hidden="false" customHeight="false" outlineLevel="0" collapsed="false">
      <c r="A17" s="10"/>
      <c r="B17" s="11" t="s">
        <v>32</v>
      </c>
      <c r="C17" s="3" t="n">
        <f aca="false">QUARTILE('cytof gate 1.5'!B7:B10,1)</f>
        <v>1.75</v>
      </c>
      <c r="D17" s="3" t="n">
        <f aca="false">QUARTILE('cytof gate 1.5'!C7:C10,1)</f>
        <v>5.25</v>
      </c>
      <c r="E17" s="3" t="n">
        <f aca="false">QUARTILE('cytof gate 1.5'!D7:D10,1)</f>
        <v>1</v>
      </c>
      <c r="F17" s="3" t="n">
        <f aca="false">QUARTILE('cytof gate 1.5'!E7:E10,1)</f>
        <v>2.75</v>
      </c>
      <c r="G17" s="3" t="n">
        <f aca="false">QUARTILE('cytof gate 1.5'!F7:F10,1)</f>
        <v>3.5</v>
      </c>
    </row>
    <row r="18" customFormat="false" ht="13.8" hidden="false" customHeight="false" outlineLevel="0" collapsed="false">
      <c r="A18" s="10"/>
      <c r="B18" s="11" t="s">
        <v>33</v>
      </c>
      <c r="C18" s="3" t="n">
        <f aca="false">QUARTILE('cytof gate 1.5'!B7:B10,2)</f>
        <v>2.5</v>
      </c>
      <c r="D18" s="3" t="n">
        <f aca="false">QUARTILE('cytof gate 1.5'!C7:C10,2)</f>
        <v>6</v>
      </c>
      <c r="E18" s="3" t="n">
        <f aca="false">QUARTILE('cytof gate 1.5'!D7:D10,2)</f>
        <v>1.5</v>
      </c>
      <c r="F18" s="3" t="n">
        <f aca="false">QUARTILE('cytof gate 1.5'!E7:E10,2)</f>
        <v>3</v>
      </c>
      <c r="G18" s="3" t="n">
        <f aca="false">QUARTILE('cytof gate 1.5'!F7:F10,2)</f>
        <v>5</v>
      </c>
    </row>
    <row r="19" customFormat="false" ht="13.8" hidden="false" customHeight="false" outlineLevel="0" collapsed="false">
      <c r="A19" s="10"/>
      <c r="B19" s="11" t="s">
        <v>34</v>
      </c>
      <c r="C19" s="3" t="n">
        <f aca="false">QUARTILE('cytof gate 1.5'!B7:B10,3)</f>
        <v>3.25</v>
      </c>
      <c r="D19" s="3" t="n">
        <f aca="false">QUARTILE('cytof gate 1.5'!C7:C10,3)</f>
        <v>6.25</v>
      </c>
      <c r="E19" s="3" t="n">
        <f aca="false">QUARTILE('cytof gate 1.5'!D7:D10,3)</f>
        <v>2.25</v>
      </c>
      <c r="F19" s="3" t="n">
        <f aca="false">QUARTILE('cytof gate 1.5'!E7:E10,3)</f>
        <v>3.25</v>
      </c>
      <c r="G19" s="3" t="n">
        <f aca="false">QUARTILE('cytof gate 1.5'!F7:F10,3)</f>
        <v>6.25</v>
      </c>
    </row>
    <row r="20" customFormat="false" ht="13.8" hidden="false" customHeight="false" outlineLevel="0" collapsed="false">
      <c r="A20" s="10"/>
      <c r="B20" s="11" t="s">
        <v>35</v>
      </c>
      <c r="C20" s="3" t="n">
        <f aca="false">C19-C17</f>
        <v>1.5</v>
      </c>
      <c r="D20" s="3" t="n">
        <f aca="false">D19-D17</f>
        <v>1</v>
      </c>
      <c r="E20" s="3" t="n">
        <f aca="false">E19-E17</f>
        <v>1.25</v>
      </c>
      <c r="F20" s="3" t="n">
        <f aca="false">F19-F17</f>
        <v>0.5</v>
      </c>
      <c r="G20" s="3" t="n">
        <f aca="false">G19-G17</f>
        <v>2.75</v>
      </c>
    </row>
    <row r="21" customFormat="false" ht="13.8" hidden="false" customHeight="false" outlineLevel="0" collapsed="false">
      <c r="A21" s="10"/>
      <c r="B21" s="11" t="s">
        <v>36</v>
      </c>
      <c r="C21" s="3" t="n">
        <f aca="false">C17-('raw data commented'!$A$25*C20)</f>
        <v>-0.5</v>
      </c>
      <c r="D21" s="3" t="n">
        <f aca="false">D17-('raw data commented'!$A$25*D20)</f>
        <v>3.75</v>
      </c>
      <c r="E21" s="3" t="n">
        <f aca="false">E17-('raw data commented'!$A$25*E20)</f>
        <v>-0.875</v>
      </c>
      <c r="F21" s="3" t="n">
        <f aca="false">F17-('raw data commented'!$A$25*F20)</f>
        <v>2</v>
      </c>
      <c r="G21" s="3" t="n">
        <f aca="false">G17-('raw data commented'!$A$25*G20)</f>
        <v>-0.625</v>
      </c>
    </row>
    <row r="22" customFormat="false" ht="13.8" hidden="false" customHeight="false" outlineLevel="0" collapsed="false">
      <c r="A22" s="10"/>
      <c r="B22" s="11" t="s">
        <v>37</v>
      </c>
      <c r="C22" s="3" t="n">
        <f aca="false">C19+('raw data commented'!$A$25*C20)</f>
        <v>5.5</v>
      </c>
      <c r="D22" s="3" t="n">
        <f aca="false">D19+('raw data commented'!$A$25*D20)</f>
        <v>7.75</v>
      </c>
      <c r="E22" s="3" t="n">
        <f aca="false">E19+('raw data commented'!$A$25*E20)</f>
        <v>4.125</v>
      </c>
      <c r="F22" s="3" t="n">
        <f aca="false">F19+('raw data commented'!$A$25*F20)</f>
        <v>4</v>
      </c>
      <c r="G22" s="3" t="n">
        <f aca="false">G19+('raw data commented'!$A$25*G20)</f>
        <v>10.375</v>
      </c>
    </row>
    <row r="23" customFormat="false" ht="13.8" hidden="false" customHeight="false" outlineLevel="0" collapsed="false">
      <c r="A23" s="10"/>
      <c r="B23" s="9" t="s">
        <v>38</v>
      </c>
      <c r="C23" s="3" t="n">
        <f aca="false">MAX('cytof gate 1.5'!B7:B10)</f>
        <v>4</v>
      </c>
      <c r="D23" s="3" t="n">
        <f aca="false">MAX('cytof gate 1.5'!C7:C10)</f>
        <v>7</v>
      </c>
      <c r="E23" s="3" t="n">
        <f aca="false">MAX('cytof gate 1.5'!D7:D10)</f>
        <v>3</v>
      </c>
      <c r="F23" s="3" t="n">
        <f aca="false">MAX('cytof gate 1.5'!E7:E10)</f>
        <v>4</v>
      </c>
      <c r="G23" s="3" t="n">
        <f aca="false">MAX('cytof gate 1.5'!F7:F10)</f>
        <v>7</v>
      </c>
    </row>
    <row r="24" customFormat="false" ht="13.8" hidden="false" customHeight="false" outlineLevel="0" collapsed="false">
      <c r="A24" s="10" t="s">
        <v>40</v>
      </c>
      <c r="B24" s="9" t="s">
        <v>28</v>
      </c>
      <c r="C24" s="3" t="n">
        <f aca="false">COUNT('cytof gate 1.5'!B11:B15)</f>
        <v>5</v>
      </c>
      <c r="D24" s="3" t="n">
        <f aca="false">COUNT('cytof gate 1.5'!C11:C15)</f>
        <v>5</v>
      </c>
      <c r="E24" s="3" t="n">
        <f aca="false">COUNT('cytof gate 1.5'!D11:D15)</f>
        <v>5</v>
      </c>
      <c r="F24" s="3" t="n">
        <f aca="false">COUNT('cytof gate 1.5'!E11:E15)</f>
        <v>5</v>
      </c>
      <c r="G24" s="3" t="n">
        <f aca="false">COUNT('cytof gate 1.5'!F11:F15)</f>
        <v>5</v>
      </c>
    </row>
    <row r="25" customFormat="false" ht="13.8" hidden="false" customHeight="false" outlineLevel="0" collapsed="false">
      <c r="A25" s="10"/>
      <c r="B25" s="9" t="s">
        <v>29</v>
      </c>
      <c r="C25" s="3" t="n">
        <f aca="false">AVERAGE('cytof gate 1.5'!B11:B15)</f>
        <v>2.4</v>
      </c>
      <c r="D25" s="3" t="n">
        <f aca="false">AVERAGE('cytof gate 1.5'!C11:C15)</f>
        <v>5.2</v>
      </c>
      <c r="E25" s="3" t="n">
        <f aca="false">AVERAGE('cytof gate 1.5'!D11:D15)</f>
        <v>1.6</v>
      </c>
      <c r="F25" s="3" t="n">
        <f aca="false">AVERAGE('cytof gate 1.5'!E11:E15)</f>
        <v>5.2</v>
      </c>
      <c r="G25" s="3" t="n">
        <f aca="false">AVERAGE('cytof gate 1.5'!F11:F15)</f>
        <v>5.2</v>
      </c>
    </row>
    <row r="26" customFormat="false" ht="13.8" hidden="false" customHeight="false" outlineLevel="0" collapsed="false">
      <c r="A26" s="10"/>
      <c r="B26" s="9" t="s">
        <v>30</v>
      </c>
      <c r="C26" s="3" t="n">
        <f aca="false">STDEV('cytof gate 1.5'!B11:B15)</f>
        <v>1.14017542509914</v>
      </c>
      <c r="D26" s="3" t="n">
        <f aca="false">STDEV('cytof gate 1.5'!C11:C15)</f>
        <v>1.09544511501033</v>
      </c>
      <c r="E26" s="3" t="n">
        <f aca="false">STDEV('cytof gate 1.5'!D11:D15)</f>
        <v>0.547722557505166</v>
      </c>
      <c r="F26" s="3" t="n">
        <f aca="false">STDEV('cytof gate 1.5'!E11:E15)</f>
        <v>2.58843582110896</v>
      </c>
      <c r="G26" s="3" t="n">
        <f aca="false">STDEV('cytof gate 1.5'!F11:F15)</f>
        <v>3.03315017762062</v>
      </c>
    </row>
    <row r="27" customFormat="false" ht="13.8" hidden="false" customHeight="false" outlineLevel="0" collapsed="false">
      <c r="A27" s="10"/>
      <c r="B27" s="9" t="s">
        <v>31</v>
      </c>
      <c r="C27" s="3" t="n">
        <f aca="false">MIN('cytof gate 1.5'!B11:B15)</f>
        <v>1</v>
      </c>
      <c r="D27" s="3" t="n">
        <f aca="false">MIN('cytof gate 1.5'!C11:C15)</f>
        <v>4</v>
      </c>
      <c r="E27" s="3" t="n">
        <f aca="false">MIN('cytof gate 1.5'!D11:D15)</f>
        <v>1</v>
      </c>
      <c r="F27" s="3" t="n">
        <f aca="false">MIN('cytof gate 1.5'!E11:E15)</f>
        <v>2</v>
      </c>
      <c r="G27" s="3" t="n">
        <f aca="false">MIN('cytof gate 1.5'!F11:F15)</f>
        <v>3</v>
      </c>
    </row>
    <row r="28" customFormat="false" ht="13.8" hidden="false" customHeight="false" outlineLevel="0" collapsed="false">
      <c r="A28" s="10"/>
      <c r="B28" s="11" t="s">
        <v>32</v>
      </c>
      <c r="C28" s="3" t="n">
        <f aca="false">QUARTILE('cytof gate 1.5'!B11:B15,1)</f>
        <v>2</v>
      </c>
      <c r="D28" s="3" t="n">
        <f aca="false">QUARTILE('cytof gate 1.5'!C11:C15,1)</f>
        <v>5</v>
      </c>
      <c r="E28" s="3" t="n">
        <f aca="false">QUARTILE('cytof gate 1.5'!D11:D15,1)</f>
        <v>1</v>
      </c>
      <c r="F28" s="3" t="n">
        <f aca="false">QUARTILE('cytof gate 1.5'!E11:E15,1)</f>
        <v>3</v>
      </c>
      <c r="G28" s="3" t="n">
        <f aca="false">QUARTILE('cytof gate 1.5'!F11:F15,1)</f>
        <v>3</v>
      </c>
    </row>
    <row r="29" customFormat="false" ht="13.8" hidden="false" customHeight="false" outlineLevel="0" collapsed="false">
      <c r="A29" s="10"/>
      <c r="B29" s="11" t="s">
        <v>33</v>
      </c>
      <c r="C29" s="3" t="n">
        <f aca="false">QUARTILE('cytof gate 1.5'!B11:B15,2)</f>
        <v>2</v>
      </c>
      <c r="D29" s="3" t="n">
        <f aca="false">QUARTILE('cytof gate 1.5'!C11:C15,2)</f>
        <v>5</v>
      </c>
      <c r="E29" s="3" t="n">
        <f aca="false">QUARTILE('cytof gate 1.5'!D11:D15,2)</f>
        <v>2</v>
      </c>
      <c r="F29" s="3" t="n">
        <f aca="false">QUARTILE('cytof gate 1.5'!E11:E15,2)</f>
        <v>6</v>
      </c>
      <c r="G29" s="3" t="n">
        <f aca="false">QUARTILE('cytof gate 1.5'!F11:F15,2)</f>
        <v>3</v>
      </c>
    </row>
    <row r="30" customFormat="false" ht="13.8" hidden="false" customHeight="false" outlineLevel="0" collapsed="false">
      <c r="A30" s="10"/>
      <c r="B30" s="11" t="s">
        <v>34</v>
      </c>
      <c r="C30" s="3" t="n">
        <f aca="false">QUARTILE('cytof gate 1.5'!B11:B15,3)</f>
        <v>3</v>
      </c>
      <c r="D30" s="3" t="n">
        <f aca="false">QUARTILE('cytof gate 1.5'!C11:C15,3)</f>
        <v>5</v>
      </c>
      <c r="E30" s="3" t="n">
        <f aca="false">QUARTILE('cytof gate 1.5'!D11:D15,3)</f>
        <v>2</v>
      </c>
      <c r="F30" s="3" t="n">
        <f aca="false">QUARTILE('cytof gate 1.5'!E11:E15,3)</f>
        <v>7</v>
      </c>
      <c r="G30" s="3" t="n">
        <f aca="false">QUARTILE('cytof gate 1.5'!F11:F15,3)</f>
        <v>8</v>
      </c>
    </row>
    <row r="31" customFormat="false" ht="13.8" hidden="false" customHeight="false" outlineLevel="0" collapsed="false">
      <c r="A31" s="10"/>
      <c r="B31" s="11" t="s">
        <v>35</v>
      </c>
      <c r="C31" s="3" t="n">
        <f aca="false">C30-C28</f>
        <v>1</v>
      </c>
      <c r="D31" s="3" t="n">
        <f aca="false">D30-D28</f>
        <v>0</v>
      </c>
      <c r="E31" s="3" t="n">
        <f aca="false">E30-E28</f>
        <v>1</v>
      </c>
      <c r="F31" s="3" t="n">
        <f aca="false">F30-F28</f>
        <v>4</v>
      </c>
      <c r="G31" s="3" t="n">
        <f aca="false">G30-G28</f>
        <v>5</v>
      </c>
    </row>
    <row r="32" customFormat="false" ht="13.8" hidden="false" customHeight="false" outlineLevel="0" collapsed="false">
      <c r="A32" s="10"/>
      <c r="B32" s="11" t="s">
        <v>36</v>
      </c>
      <c r="C32" s="3" t="n">
        <f aca="false">C28-('raw data commented'!$A$25*C31)</f>
        <v>0.5</v>
      </c>
      <c r="D32" s="3" t="n">
        <f aca="false">D28-('raw data commented'!$A$25*D31)</f>
        <v>5</v>
      </c>
      <c r="E32" s="3" t="n">
        <f aca="false">E28-('raw data commented'!$A$25*E31)</f>
        <v>-0.5</v>
      </c>
      <c r="F32" s="3" t="n">
        <f aca="false">F28-('raw data commented'!$A$25*F31)</f>
        <v>-3</v>
      </c>
      <c r="G32" s="3" t="n">
        <f aca="false">G28-('raw data commented'!$A$25*G31)</f>
        <v>-4.5</v>
      </c>
    </row>
    <row r="33" customFormat="false" ht="13.8" hidden="false" customHeight="false" outlineLevel="0" collapsed="false">
      <c r="A33" s="10"/>
      <c r="B33" s="11" t="s">
        <v>37</v>
      </c>
      <c r="C33" s="3" t="n">
        <f aca="false">C30+('raw data commented'!$A$25*C31)</f>
        <v>4.5</v>
      </c>
      <c r="D33" s="3" t="n">
        <f aca="false">D30+('raw data commented'!$A$25*D31)</f>
        <v>5</v>
      </c>
      <c r="E33" s="3" t="n">
        <f aca="false">E30+('raw data commented'!$A$25*E31)</f>
        <v>3.5</v>
      </c>
      <c r="F33" s="3" t="n">
        <f aca="false">F30+('raw data commented'!$A$25*F31)</f>
        <v>13</v>
      </c>
      <c r="G33" s="3" t="n">
        <f aca="false">G30+('raw data commented'!$A$25*G31)</f>
        <v>15.5</v>
      </c>
    </row>
    <row r="34" customFormat="false" ht="13.8" hidden="false" customHeight="false" outlineLevel="0" collapsed="false">
      <c r="A34" s="10"/>
      <c r="B34" s="9" t="s">
        <v>38</v>
      </c>
      <c r="C34" s="12" t="n">
        <f aca="false">MAX('cytof gate 1.5'!B11:B15)</f>
        <v>4</v>
      </c>
      <c r="D34" s="12" t="n">
        <f aca="false">MAX('cytof gate 1.5'!C11:C15)</f>
        <v>7</v>
      </c>
      <c r="E34" s="12" t="n">
        <f aca="false">MAX('cytof gate 1.5'!D11:D15)</f>
        <v>2</v>
      </c>
      <c r="F34" s="12" t="n">
        <f aca="false">MAX('cytof gate 1.5'!E11:E15)</f>
        <v>8</v>
      </c>
      <c r="G34" s="12" t="n">
        <f aca="false">MAX('cytof gate 1.5'!F11:F15)</f>
        <v>9</v>
      </c>
    </row>
  </sheetData>
  <mergeCells count="3">
    <mergeCell ref="A2:A12"/>
    <mergeCell ref="A13:A23"/>
    <mergeCell ref="A24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9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</row>
    <row r="2" customFormat="false" ht="13.8" hidden="false" customHeight="false" outlineLevel="0" collapsed="false">
      <c r="A2" s="0" t="s">
        <v>27</v>
      </c>
      <c r="B2" s="3" t="n">
        <f aca="false">'cytof gate 1.5 description'!C11</f>
        <v>4.5</v>
      </c>
      <c r="C2" s="3" t="n">
        <f aca="false">'cytof gate 1.5 description'!C10</f>
        <v>0.5</v>
      </c>
      <c r="D2" s="3" t="n">
        <f aca="false">'cytof gate 1.5 description'!D11</f>
        <v>6.5</v>
      </c>
      <c r="E2" s="3" t="n">
        <f aca="false">'cytof gate 1.5 description'!D10</f>
        <v>2.5</v>
      </c>
      <c r="F2" s="3" t="n">
        <f aca="false">'cytof gate 1.5 description'!E11</f>
        <v>1</v>
      </c>
      <c r="G2" s="3" t="n">
        <f aca="false">'cytof gate 1.5 description'!E10</f>
        <v>1</v>
      </c>
      <c r="H2" s="3" t="n">
        <f aca="false">'cytof gate 1.5 description'!F11</f>
        <v>2</v>
      </c>
      <c r="I2" s="3" t="n">
        <f aca="false">'cytof gate 1.5 description'!F10</f>
        <v>2</v>
      </c>
      <c r="J2" s="3" t="n">
        <f aca="false">'cytof gate 1.5 description'!G11</f>
        <v>15.5</v>
      </c>
      <c r="K2" s="3" t="n">
        <f aca="false">'cytof gate 1.5 description'!G10</f>
        <v>-4.5</v>
      </c>
      <c r="L2" s="3"/>
    </row>
    <row r="3" customFormat="false" ht="13.8" hidden="false" customHeight="false" outlineLevel="0" collapsed="false">
      <c r="A3" s="0" t="s">
        <v>39</v>
      </c>
      <c r="B3" s="3" t="n">
        <f aca="false">'cytof gate 1.5 description'!C22</f>
        <v>5.5</v>
      </c>
      <c r="C3" s="3" t="n">
        <f aca="false">'cytof gate 1.5 description'!C21</f>
        <v>-0.5</v>
      </c>
      <c r="D3" s="3" t="n">
        <f aca="false">'cytof gate 1.5 description'!D22</f>
        <v>7.75</v>
      </c>
      <c r="E3" s="3" t="n">
        <f aca="false">'cytof gate 1.5 description'!D21</f>
        <v>3.75</v>
      </c>
      <c r="F3" s="3" t="n">
        <f aca="false">'cytof gate 1.5 description'!E22</f>
        <v>4.125</v>
      </c>
      <c r="G3" s="3" t="n">
        <f aca="false">'cytof gate 1.5 description'!E21</f>
        <v>-0.875</v>
      </c>
      <c r="H3" s="3" t="n">
        <f aca="false">'cytof gate 1.5 description'!F22</f>
        <v>4</v>
      </c>
      <c r="I3" s="3" t="n">
        <f aca="false">'cytof gate 1.5 description'!F21</f>
        <v>2</v>
      </c>
      <c r="J3" s="3" t="n">
        <f aca="false">'cytof gate 1.5 description'!G22</f>
        <v>10.375</v>
      </c>
      <c r="K3" s="3" t="n">
        <f aca="false">'cytof gate 1.5 description'!G21</f>
        <v>-0.625</v>
      </c>
    </row>
    <row r="4" customFormat="false" ht="13.8" hidden="false" customHeight="false" outlineLevel="0" collapsed="false">
      <c r="A4" s="0" t="s">
        <v>40</v>
      </c>
      <c r="B4" s="3" t="n">
        <f aca="false">'cytof gate 1.5 description'!C33</f>
        <v>4.5</v>
      </c>
      <c r="C4" s="3" t="n">
        <f aca="false">'cytof gate 1.5 description'!C32</f>
        <v>0.5</v>
      </c>
      <c r="D4" s="3" t="n">
        <f aca="false">'cytof gate 1.5 description'!D33</f>
        <v>5</v>
      </c>
      <c r="E4" s="3" t="n">
        <f aca="false">'cytof gate 1.5 description'!D32</f>
        <v>5</v>
      </c>
      <c r="F4" s="3" t="n">
        <f aca="false">'cytof gate 1.5 description'!E33</f>
        <v>3.5</v>
      </c>
      <c r="G4" s="3" t="n">
        <f aca="false">'cytof gate 1.5 description'!E32</f>
        <v>-0.5</v>
      </c>
      <c r="H4" s="3" t="n">
        <f aca="false">'cytof gate 1.5 description'!F33</f>
        <v>13</v>
      </c>
      <c r="I4" s="3" t="n">
        <f aca="false">'cytof gate 1.5 description'!F32</f>
        <v>-3</v>
      </c>
      <c r="J4" s="3" t="n">
        <f aca="false">'cytof gate 1.5 description'!G33</f>
        <v>15.5</v>
      </c>
      <c r="K4" s="3" t="n">
        <f aca="false">'cytof gate 1.5 description'!G32</f>
        <v>-4.5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7</v>
      </c>
      <c r="B2" s="0" t="n">
        <v>3</v>
      </c>
      <c r="C2" s="0" t="n">
        <v>7</v>
      </c>
      <c r="E2" s="0" t="n">
        <v>4</v>
      </c>
      <c r="F2" s="0" t="n">
        <v>9</v>
      </c>
    </row>
    <row r="3" customFormat="false" ht="13.8" hidden="false" customHeight="false" outlineLevel="0" collapsed="false">
      <c r="A3" s="2" t="s">
        <v>8</v>
      </c>
      <c r="B3" s="0" t="n">
        <v>4</v>
      </c>
      <c r="C3" s="0" t="n">
        <v>5</v>
      </c>
      <c r="F3" s="0" t="n">
        <v>8</v>
      </c>
    </row>
    <row r="4" customFormat="false" ht="13.8" hidden="false" customHeight="false" outlineLevel="0" collapsed="false">
      <c r="A4" s="2" t="s">
        <v>9</v>
      </c>
      <c r="C4" s="0" t="n">
        <v>4</v>
      </c>
      <c r="F4" s="0" t="n">
        <v>7</v>
      </c>
    </row>
    <row r="5" customFormat="false" ht="13.8" hidden="false" customHeight="false" outlineLevel="0" collapsed="false">
      <c r="A5" s="2" t="s">
        <v>10</v>
      </c>
      <c r="C5" s="0" t="n">
        <v>4</v>
      </c>
      <c r="F5" s="0" t="n">
        <v>3</v>
      </c>
    </row>
    <row r="6" customFormat="false" ht="13.8" hidden="false" customHeight="false" outlineLevel="0" collapsed="false">
      <c r="A6" s="2" t="s">
        <v>11</v>
      </c>
      <c r="B6" s="0" t="n">
        <v>3</v>
      </c>
      <c r="C6" s="0" t="n">
        <v>3</v>
      </c>
      <c r="F6" s="0" t="n">
        <v>4</v>
      </c>
    </row>
    <row r="7" customFormat="false" ht="13.8" hidden="false" customHeight="false" outlineLevel="0" collapsed="false">
      <c r="A7" s="2" t="s">
        <v>12</v>
      </c>
      <c r="B7" s="0" t="n">
        <v>4</v>
      </c>
      <c r="C7" s="0" t="n">
        <v>6</v>
      </c>
      <c r="E7" s="0" t="n">
        <v>3</v>
      </c>
      <c r="F7" s="0" t="n">
        <v>7</v>
      </c>
    </row>
    <row r="8" customFormat="false" ht="13.8" hidden="false" customHeight="false" outlineLevel="0" collapsed="false">
      <c r="A8" s="2" t="s">
        <v>13</v>
      </c>
      <c r="C8" s="0" t="n">
        <v>7</v>
      </c>
      <c r="E8" s="0" t="n">
        <v>4</v>
      </c>
      <c r="F8" s="0" t="n">
        <v>6</v>
      </c>
    </row>
    <row r="9" customFormat="false" ht="13.8" hidden="false" customHeight="false" outlineLevel="0" collapsed="false">
      <c r="A9" s="2" t="s">
        <v>15</v>
      </c>
      <c r="C9" s="0" t="n">
        <v>6</v>
      </c>
      <c r="D9" s="0" t="n">
        <v>3</v>
      </c>
      <c r="E9" s="0" t="n">
        <v>3</v>
      </c>
    </row>
    <row r="10" customFormat="false" ht="13.8" hidden="false" customHeight="false" outlineLevel="0" collapsed="false">
      <c r="A10" s="2" t="s">
        <v>16</v>
      </c>
      <c r="C10" s="0" t="n">
        <v>7</v>
      </c>
      <c r="E10" s="0" t="n">
        <v>3</v>
      </c>
      <c r="F10" s="0" t="n">
        <v>3</v>
      </c>
    </row>
    <row r="11" customFormat="false" ht="13.8" hidden="false" customHeight="false" outlineLevel="0" collapsed="false">
      <c r="A11" s="2" t="s">
        <v>17</v>
      </c>
      <c r="C11" s="0" t="n">
        <v>5</v>
      </c>
      <c r="F11" s="0" t="n">
        <v>3</v>
      </c>
    </row>
    <row r="12" customFormat="false" ht="13.8" hidden="false" customHeight="false" outlineLevel="0" collapsed="false">
      <c r="A12" s="2" t="s">
        <v>18</v>
      </c>
      <c r="B12" s="0" t="n">
        <v>3</v>
      </c>
      <c r="C12" s="0" t="n">
        <v>5</v>
      </c>
      <c r="E12" s="0" t="n">
        <v>6</v>
      </c>
      <c r="F12" s="0" t="n">
        <v>3</v>
      </c>
    </row>
    <row r="13" customFormat="false" ht="13.8" hidden="false" customHeight="false" outlineLevel="0" collapsed="false">
      <c r="A13" s="2" t="s">
        <v>19</v>
      </c>
      <c r="B13" s="0" t="n">
        <v>4</v>
      </c>
      <c r="C13" s="0" t="n">
        <v>5</v>
      </c>
      <c r="E13" s="0" t="n">
        <v>7</v>
      </c>
      <c r="F13" s="0" t="n">
        <v>9</v>
      </c>
    </row>
    <row r="14" customFormat="false" ht="13.8" hidden="false" customHeight="false" outlineLevel="0" collapsed="false">
      <c r="A14" s="2" t="s">
        <v>20</v>
      </c>
      <c r="C14" s="0" t="n">
        <v>4</v>
      </c>
      <c r="E14" s="0" t="n">
        <v>8</v>
      </c>
      <c r="F14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3" activeCellId="0" sqref="I23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9"/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customFormat="false" ht="13.8" hidden="false" customHeight="false" outlineLevel="0" collapsed="false">
      <c r="A2" s="10" t="s">
        <v>27</v>
      </c>
      <c r="B2" s="9" t="s">
        <v>28</v>
      </c>
      <c r="C2" s="3" t="n">
        <f aca="false">COUNT('rnaseq gate 2.0'!B2:B5)</f>
        <v>2</v>
      </c>
      <c r="D2" s="3" t="n">
        <f aca="false">COUNT('rnaseq gate 2.0'!C2:C5)</f>
        <v>4</v>
      </c>
      <c r="E2" s="3" t="n">
        <f aca="false">COUNT('rnaseq gate 2.0'!D2:D5)</f>
        <v>0</v>
      </c>
      <c r="F2" s="3" t="n">
        <f aca="false">COUNT('rnaseq gate 2.0'!E2:E5)</f>
        <v>1</v>
      </c>
      <c r="G2" s="3" t="n">
        <f aca="false">COUNT('rnaseq gate 2.0'!F2:F5)</f>
        <v>4</v>
      </c>
    </row>
    <row r="3" customFormat="false" ht="13.8" hidden="false" customHeight="false" outlineLevel="0" collapsed="false">
      <c r="A3" s="10"/>
      <c r="B3" s="9" t="s">
        <v>29</v>
      </c>
      <c r="C3" s="3" t="n">
        <f aca="false">AVERAGE('rnaseq gate 2.0'!B2:B5)</f>
        <v>3.5</v>
      </c>
      <c r="D3" s="3" t="n">
        <f aca="false">AVERAGE('rnaseq gate 2.0'!C2:C5)</f>
        <v>5</v>
      </c>
      <c r="E3" s="3" t="e">
        <f aca="false">AVERAGE('rnaseq gate 2.0'!D2:D5)</f>
        <v>#DIV/0!</v>
      </c>
      <c r="F3" s="3" t="n">
        <f aca="false">AVERAGE('rnaseq gate 2.0'!E2:E5)</f>
        <v>4</v>
      </c>
      <c r="G3" s="3" t="n">
        <f aca="false">AVERAGE('rnaseq gate 2.0'!F2:F5)</f>
        <v>6.75</v>
      </c>
    </row>
    <row r="4" customFormat="false" ht="13.8" hidden="false" customHeight="false" outlineLevel="0" collapsed="false">
      <c r="A4" s="10"/>
      <c r="B4" s="9" t="s">
        <v>30</v>
      </c>
      <c r="C4" s="3" t="n">
        <f aca="false">STDEV('rnaseq gate 2.0'!B2:B5)</f>
        <v>0.707106781186548</v>
      </c>
      <c r="D4" s="3" t="n">
        <f aca="false">STDEV('rnaseq gate 2.0'!C2:C5)</f>
        <v>1.4142135623731</v>
      </c>
      <c r="E4" s="3" t="e">
        <f aca="false">STDEV('rnaseq gate 2.0'!D2:D5)</f>
        <v>#DIV/0!</v>
      </c>
      <c r="F4" s="3" t="e">
        <f aca="false">STDEV('rnaseq gate 2.0'!E2:E5)</f>
        <v>#DIV/0!</v>
      </c>
      <c r="G4" s="3" t="n">
        <f aca="false">STDEV('rnaseq gate 2.0'!F2:F5)</f>
        <v>2.62995563967658</v>
      </c>
    </row>
    <row r="5" customFormat="false" ht="13.8" hidden="false" customHeight="false" outlineLevel="0" collapsed="false">
      <c r="A5" s="10"/>
      <c r="B5" s="9" t="s">
        <v>31</v>
      </c>
      <c r="C5" s="3" t="n">
        <f aca="false">MIN('rnaseq gate 2.0'!B2:B5)</f>
        <v>3</v>
      </c>
      <c r="D5" s="3" t="n">
        <f aca="false">MIN('rnaseq gate 2.0'!C2:C5)</f>
        <v>4</v>
      </c>
      <c r="E5" s="3"/>
      <c r="F5" s="3" t="n">
        <f aca="false">MIN('rnaseq gate 2.0'!E2:E5)</f>
        <v>4</v>
      </c>
      <c r="G5" s="3" t="n">
        <f aca="false">MIN('rnaseq gate 2.0'!F2:F5)</f>
        <v>3</v>
      </c>
    </row>
    <row r="6" customFormat="false" ht="13.8" hidden="false" customHeight="false" outlineLevel="0" collapsed="false">
      <c r="A6" s="10"/>
      <c r="B6" s="11" t="s">
        <v>32</v>
      </c>
      <c r="C6" s="3" t="n">
        <f aca="false">QUARTILE('rnaseq gate 2.0'!B2:B5,1)</f>
        <v>3.25</v>
      </c>
      <c r="D6" s="3" t="n">
        <f aca="false">QUARTILE('rnaseq gate 2.0'!C2:C5,1)</f>
        <v>4</v>
      </c>
      <c r="E6" s="3" t="e">
        <f aca="false">QUARTILE('rnaseq gate 2.0'!D2:D5,1)</f>
        <v>#VALUE!</v>
      </c>
      <c r="F6" s="3" t="n">
        <f aca="false">QUARTILE('rnaseq gate 2.0'!E2:E5,1)</f>
        <v>4</v>
      </c>
      <c r="G6" s="3" t="n">
        <f aca="false">QUARTILE('rnaseq gate 2.0'!F2:F5,1)</f>
        <v>6</v>
      </c>
    </row>
    <row r="7" customFormat="false" ht="13.8" hidden="false" customHeight="false" outlineLevel="0" collapsed="false">
      <c r="A7" s="10"/>
      <c r="B7" s="11" t="s">
        <v>33</v>
      </c>
      <c r="C7" s="3" t="n">
        <f aca="false">QUARTILE('rnaseq gate 2.0'!B2:B5,2)</f>
        <v>3.5</v>
      </c>
      <c r="D7" s="3" t="n">
        <f aca="false">QUARTILE('rnaseq gate 2.0'!C2:C5,2)</f>
        <v>4.5</v>
      </c>
      <c r="E7" s="3" t="e">
        <f aca="false">QUARTILE('rnaseq gate 2.0'!D2:D5,2)</f>
        <v>#VALUE!</v>
      </c>
      <c r="F7" s="3" t="n">
        <f aca="false">QUARTILE('rnaseq gate 2.0'!E2:E5,2)</f>
        <v>4</v>
      </c>
      <c r="G7" s="3" t="n">
        <f aca="false">QUARTILE('rnaseq gate 2.0'!F2:F5,2)</f>
        <v>7.5</v>
      </c>
    </row>
    <row r="8" customFormat="false" ht="13.8" hidden="false" customHeight="false" outlineLevel="0" collapsed="false">
      <c r="A8" s="10"/>
      <c r="B8" s="11" t="s">
        <v>34</v>
      </c>
      <c r="C8" s="3" t="n">
        <f aca="false">QUARTILE('rnaseq gate 2.0'!B2:B5,3)</f>
        <v>3.75</v>
      </c>
      <c r="D8" s="3" t="n">
        <f aca="false">QUARTILE('rnaseq gate 2.0'!C2:C5,3)</f>
        <v>5.5</v>
      </c>
      <c r="E8" s="3" t="e">
        <f aca="false">QUARTILE('rnaseq gate 2.0'!D2:D5,3)</f>
        <v>#VALUE!</v>
      </c>
      <c r="F8" s="3" t="n">
        <f aca="false">QUARTILE('rnaseq gate 2.0'!E2:E5,3)</f>
        <v>4</v>
      </c>
      <c r="G8" s="3" t="n">
        <f aca="false">QUARTILE('rnaseq gate 2.0'!F2:F5,3)</f>
        <v>8.25</v>
      </c>
    </row>
    <row r="9" customFormat="false" ht="13.8" hidden="false" customHeight="false" outlineLevel="0" collapsed="false">
      <c r="A9" s="10"/>
      <c r="B9" s="11" t="s">
        <v>35</v>
      </c>
      <c r="C9" s="3" t="n">
        <f aca="false">C8-C6</f>
        <v>0.5</v>
      </c>
      <c r="D9" s="3" t="n">
        <f aca="false">D8-D6</f>
        <v>1.5</v>
      </c>
      <c r="E9" s="3" t="e">
        <f aca="false">E8-E6</f>
        <v>#VALUE!</v>
      </c>
      <c r="F9" s="3" t="n">
        <f aca="false">F8-F6</f>
        <v>0</v>
      </c>
      <c r="G9" s="3" t="n">
        <f aca="false">G8-G6</f>
        <v>2.25</v>
      </c>
    </row>
    <row r="10" customFormat="false" ht="13.8" hidden="false" customHeight="false" outlineLevel="0" collapsed="false">
      <c r="A10" s="10"/>
      <c r="B10" s="11" t="s">
        <v>36</v>
      </c>
      <c r="C10" s="3" t="n">
        <f aca="false">C6-('raw data commented'!$A$25*C9)</f>
        <v>2.5</v>
      </c>
      <c r="D10" s="3" t="n">
        <f aca="false">D6-('raw data commented'!$A$25*D9)</f>
        <v>1.75</v>
      </c>
      <c r="E10" s="3" t="e">
        <f aca="false">E6-('raw data commented'!$A$25*E9)</f>
        <v>#VALUE!</v>
      </c>
      <c r="F10" s="3" t="n">
        <f aca="false">F6-('raw data commented'!$A$25*F9)</f>
        <v>4</v>
      </c>
      <c r="G10" s="3" t="n">
        <f aca="false">G6-('raw data commented'!$A$25*G9)</f>
        <v>2.625</v>
      </c>
    </row>
    <row r="11" customFormat="false" ht="13.8" hidden="false" customHeight="false" outlineLevel="0" collapsed="false">
      <c r="A11" s="10"/>
      <c r="B11" s="11" t="s">
        <v>37</v>
      </c>
      <c r="C11" s="3" t="n">
        <f aca="false">C8+('raw data commented'!$A$25*C9)</f>
        <v>4.5</v>
      </c>
      <c r="D11" s="3" t="n">
        <f aca="false">D8+('raw data commented'!$A$25*D9)</f>
        <v>7.75</v>
      </c>
      <c r="E11" s="3" t="e">
        <f aca="false">E8+('raw data commented'!$A$25*E9)</f>
        <v>#VALUE!</v>
      </c>
      <c r="F11" s="3" t="n">
        <f aca="false">F8+('raw data commented'!$A$25*F9)</f>
        <v>4</v>
      </c>
      <c r="G11" s="3" t="n">
        <f aca="false">G8+('raw data commented'!$A$25*G9)</f>
        <v>11.625</v>
      </c>
    </row>
    <row r="12" customFormat="false" ht="13.8" hidden="false" customHeight="false" outlineLevel="0" collapsed="false">
      <c r="A12" s="10"/>
      <c r="B12" s="9" t="s">
        <v>38</v>
      </c>
      <c r="C12" s="3" t="n">
        <f aca="false">MAX('rnaseq gate 2.0'!B2:B5)</f>
        <v>4</v>
      </c>
      <c r="D12" s="3" t="n">
        <f aca="false">MAX('rnaseq gate 2.0'!C2:C5)</f>
        <v>7</v>
      </c>
      <c r="E12" s="3"/>
      <c r="F12" s="3" t="n">
        <f aca="false">MAX('rnaseq gate 2.0'!E2:E5)</f>
        <v>4</v>
      </c>
      <c r="G12" s="3" t="n">
        <f aca="false">MAX('rnaseq gate 2.0'!F2:F5)</f>
        <v>9</v>
      </c>
    </row>
    <row r="13" customFormat="false" ht="13.8" hidden="false" customHeight="false" outlineLevel="0" collapsed="false">
      <c r="A13" s="10" t="s">
        <v>39</v>
      </c>
      <c r="B13" s="9" t="s">
        <v>28</v>
      </c>
      <c r="C13" s="3" t="n">
        <f aca="false">COUNT('rnaseq gate 2.0'!B6:B9)</f>
        <v>2</v>
      </c>
      <c r="D13" s="3" t="n">
        <f aca="false">COUNT('rnaseq gate 2.0'!C6:C9)</f>
        <v>4</v>
      </c>
      <c r="E13" s="3" t="n">
        <f aca="false">COUNT('rnaseq gate 2.0'!D6:D9)</f>
        <v>1</v>
      </c>
      <c r="F13" s="3" t="n">
        <f aca="false">COUNT('rnaseq gate 2.0'!E6:E9)</f>
        <v>3</v>
      </c>
      <c r="G13" s="3" t="n">
        <f aca="false">COUNT('rnaseq gate 2.0'!F6:F9)</f>
        <v>3</v>
      </c>
    </row>
    <row r="14" customFormat="false" ht="13.8" hidden="false" customHeight="false" outlineLevel="0" collapsed="false">
      <c r="A14" s="10"/>
      <c r="B14" s="9" t="s">
        <v>29</v>
      </c>
      <c r="C14" s="3" t="n">
        <f aca="false">AVERAGE('rnaseq gate 2.0'!B6:B9)</f>
        <v>3.5</v>
      </c>
      <c r="D14" s="3" t="n">
        <f aca="false">AVERAGE('rnaseq gate 2.0'!C6:C9)</f>
        <v>5.5</v>
      </c>
      <c r="E14" s="3" t="n">
        <f aca="false">AVERAGE('rnaseq gate 2.0'!D6:D9)</f>
        <v>3</v>
      </c>
      <c r="F14" s="3" t="n">
        <f aca="false">AVERAGE('rnaseq gate 2.0'!E6:E9)</f>
        <v>3.33333333333333</v>
      </c>
      <c r="G14" s="3" t="n">
        <f aca="false">AVERAGE('rnaseq gate 2.0'!F6:F9)</f>
        <v>5.66666666666667</v>
      </c>
    </row>
    <row r="15" customFormat="false" ht="13.8" hidden="false" customHeight="false" outlineLevel="0" collapsed="false">
      <c r="A15" s="10"/>
      <c r="B15" s="9" t="s">
        <v>30</v>
      </c>
      <c r="C15" s="3" t="n">
        <f aca="false">STDEV('rnaseq gate 2.0'!B6:B9)</f>
        <v>0.707106781186548</v>
      </c>
      <c r="D15" s="3" t="n">
        <f aca="false">STDEV('rnaseq gate 2.0'!C6:C9)</f>
        <v>1.73205080756888</v>
      </c>
      <c r="E15" s="3" t="e">
        <f aca="false">STDEV('rnaseq gate 2.0'!D6:D9)</f>
        <v>#DIV/0!</v>
      </c>
      <c r="F15" s="3" t="n">
        <f aca="false">STDEV('rnaseq gate 2.0'!E6:E9)</f>
        <v>0.577350269189626</v>
      </c>
      <c r="G15" s="3" t="n">
        <f aca="false">STDEV('rnaseq gate 2.0'!F6:F9)</f>
        <v>1.52752523165195</v>
      </c>
    </row>
    <row r="16" customFormat="false" ht="13.8" hidden="false" customHeight="false" outlineLevel="0" collapsed="false">
      <c r="A16" s="10"/>
      <c r="B16" s="9" t="s">
        <v>31</v>
      </c>
      <c r="C16" s="3" t="n">
        <f aca="false">MIN('rnaseq gate 2.0'!B6:B9)</f>
        <v>3</v>
      </c>
      <c r="D16" s="3" t="n">
        <f aca="false">MIN('rnaseq gate 2.0'!C6:C9)</f>
        <v>3</v>
      </c>
      <c r="E16" s="3" t="n">
        <f aca="false">MIN('rnaseq gate 2.0'!D6:D9)</f>
        <v>3</v>
      </c>
      <c r="F16" s="3" t="n">
        <f aca="false">MIN('rnaseq gate 2.0'!E6:E9)</f>
        <v>3</v>
      </c>
      <c r="G16" s="3" t="n">
        <f aca="false">MIN('rnaseq gate 2.0'!F6:F9)</f>
        <v>4</v>
      </c>
    </row>
    <row r="17" customFormat="false" ht="13.8" hidden="false" customHeight="false" outlineLevel="0" collapsed="false">
      <c r="A17" s="10"/>
      <c r="B17" s="11" t="s">
        <v>32</v>
      </c>
      <c r="C17" s="3" t="n">
        <f aca="false">QUARTILE('rnaseq gate 2.0'!B6:B9,1)</f>
        <v>3.25</v>
      </c>
      <c r="D17" s="3" t="n">
        <f aca="false">QUARTILE('rnaseq gate 2.0'!C6:C9,1)</f>
        <v>5.25</v>
      </c>
      <c r="E17" s="3" t="n">
        <f aca="false">QUARTILE('rnaseq gate 2.0'!D6:D9,1)</f>
        <v>3</v>
      </c>
      <c r="F17" s="3" t="n">
        <f aca="false">QUARTILE('rnaseq gate 2.0'!E6:E9,1)</f>
        <v>3</v>
      </c>
      <c r="G17" s="3" t="n">
        <f aca="false">QUARTILE('rnaseq gate 2.0'!F6:F9,1)</f>
        <v>5</v>
      </c>
    </row>
    <row r="18" customFormat="false" ht="13.8" hidden="false" customHeight="false" outlineLevel="0" collapsed="false">
      <c r="A18" s="10"/>
      <c r="B18" s="11" t="s">
        <v>33</v>
      </c>
      <c r="C18" s="3" t="n">
        <f aca="false">QUARTILE('rnaseq gate 2.0'!B6:B9,2)</f>
        <v>3.5</v>
      </c>
      <c r="D18" s="3" t="n">
        <f aca="false">QUARTILE('rnaseq gate 2.0'!C6:C9,2)</f>
        <v>6</v>
      </c>
      <c r="E18" s="3" t="n">
        <f aca="false">QUARTILE('rnaseq gate 2.0'!D6:D9,2)</f>
        <v>3</v>
      </c>
      <c r="F18" s="3" t="n">
        <f aca="false">QUARTILE('rnaseq gate 2.0'!E6:E9,2)</f>
        <v>3</v>
      </c>
      <c r="G18" s="3" t="n">
        <f aca="false">QUARTILE('rnaseq gate 2.0'!F6:F9,2)</f>
        <v>6</v>
      </c>
    </row>
    <row r="19" customFormat="false" ht="13.8" hidden="false" customHeight="false" outlineLevel="0" collapsed="false">
      <c r="A19" s="10"/>
      <c r="B19" s="11" t="s">
        <v>34</v>
      </c>
      <c r="C19" s="3" t="n">
        <f aca="false">QUARTILE('rnaseq gate 2.0'!B6:B9,3)</f>
        <v>3.75</v>
      </c>
      <c r="D19" s="3" t="n">
        <f aca="false">QUARTILE('rnaseq gate 2.0'!C6:C9,3)</f>
        <v>6.25</v>
      </c>
      <c r="E19" s="3" t="n">
        <f aca="false">QUARTILE('rnaseq gate 2.0'!D6:D9,3)</f>
        <v>3</v>
      </c>
      <c r="F19" s="3" t="n">
        <f aca="false">QUARTILE('rnaseq gate 2.0'!E6:E9,3)</f>
        <v>3.5</v>
      </c>
      <c r="G19" s="3" t="n">
        <f aca="false">QUARTILE('rnaseq gate 2.0'!F6:F9,3)</f>
        <v>6.5</v>
      </c>
    </row>
    <row r="20" customFormat="false" ht="13.8" hidden="false" customHeight="false" outlineLevel="0" collapsed="false">
      <c r="A20" s="10"/>
      <c r="B20" s="11" t="s">
        <v>35</v>
      </c>
      <c r="C20" s="3" t="n">
        <f aca="false">C19-C17</f>
        <v>0.5</v>
      </c>
      <c r="D20" s="3" t="n">
        <f aca="false">D19-D17</f>
        <v>1</v>
      </c>
      <c r="E20" s="3" t="n">
        <f aca="false">E19-E17</f>
        <v>0</v>
      </c>
      <c r="F20" s="3" t="n">
        <f aca="false">F19-F17</f>
        <v>0.5</v>
      </c>
      <c r="G20" s="3" t="n">
        <f aca="false">G19-G17</f>
        <v>1.5</v>
      </c>
    </row>
    <row r="21" customFormat="false" ht="13.8" hidden="false" customHeight="false" outlineLevel="0" collapsed="false">
      <c r="A21" s="10"/>
      <c r="B21" s="11" t="s">
        <v>36</v>
      </c>
      <c r="C21" s="3" t="n">
        <f aca="false">C17-('raw data commented'!$A$25*C20)</f>
        <v>2.5</v>
      </c>
      <c r="D21" s="3" t="n">
        <f aca="false">D17-('raw data commented'!$A$25*D20)</f>
        <v>3.75</v>
      </c>
      <c r="E21" s="3" t="n">
        <f aca="false">E17-('raw data commented'!$A$25*E20)</f>
        <v>3</v>
      </c>
      <c r="F21" s="3" t="n">
        <f aca="false">F17-('raw data commented'!$A$25*F20)</f>
        <v>2.25</v>
      </c>
      <c r="G21" s="3" t="n">
        <f aca="false">G17-('raw data commented'!$A$25*G20)</f>
        <v>2.75</v>
      </c>
    </row>
    <row r="22" customFormat="false" ht="13.8" hidden="false" customHeight="false" outlineLevel="0" collapsed="false">
      <c r="A22" s="10"/>
      <c r="B22" s="11" t="s">
        <v>37</v>
      </c>
      <c r="C22" s="3" t="n">
        <f aca="false">C19+('raw data commented'!$A$25*C20)</f>
        <v>4.5</v>
      </c>
      <c r="D22" s="3" t="n">
        <f aca="false">D19+('raw data commented'!$A$25*D20)</f>
        <v>7.75</v>
      </c>
      <c r="E22" s="3" t="n">
        <f aca="false">E19+('raw data commented'!$A$25*E20)</f>
        <v>3</v>
      </c>
      <c r="F22" s="3" t="n">
        <f aca="false">F19+('raw data commented'!$A$25*F20)</f>
        <v>4.25</v>
      </c>
      <c r="G22" s="3" t="n">
        <f aca="false">G19+('raw data commented'!$A$25*G20)</f>
        <v>8.75</v>
      </c>
    </row>
    <row r="23" customFormat="false" ht="13.8" hidden="false" customHeight="false" outlineLevel="0" collapsed="false">
      <c r="A23" s="10"/>
      <c r="B23" s="9" t="s">
        <v>38</v>
      </c>
      <c r="C23" s="3" t="n">
        <f aca="false">MAX('rnaseq gate 2.0'!B6:B9)</f>
        <v>4</v>
      </c>
      <c r="D23" s="3" t="n">
        <f aca="false">MAX('rnaseq gate 2.0'!C6:C9)</f>
        <v>7</v>
      </c>
      <c r="E23" s="3" t="n">
        <f aca="false">MAX('rnaseq gate 2.0'!D6:D9)</f>
        <v>3</v>
      </c>
      <c r="F23" s="3" t="n">
        <f aca="false">MAX('rnaseq gate 2.0'!E6:E9)</f>
        <v>4</v>
      </c>
      <c r="G23" s="3" t="n">
        <f aca="false">MAX('rnaseq gate 2.0'!F6:F9)</f>
        <v>7</v>
      </c>
    </row>
    <row r="24" customFormat="false" ht="13.8" hidden="false" customHeight="false" outlineLevel="0" collapsed="false">
      <c r="A24" s="10" t="s">
        <v>40</v>
      </c>
      <c r="B24" s="9" t="s">
        <v>28</v>
      </c>
      <c r="C24" s="3" t="n">
        <f aca="false">COUNT('rnaseq gate 2.0'!B10:B14)</f>
        <v>2</v>
      </c>
      <c r="D24" s="3" t="n">
        <f aca="false">COUNT('rnaseq gate 2.0'!C10:C14)</f>
        <v>5</v>
      </c>
      <c r="E24" s="3" t="n">
        <f aca="false">COUNT('rnaseq gate 2.0'!D10:D14)</f>
        <v>0</v>
      </c>
      <c r="F24" s="3" t="n">
        <f aca="false">COUNT('rnaseq gate 2.0'!E10:E14)</f>
        <v>4</v>
      </c>
      <c r="G24" s="3" t="n">
        <f aca="false">COUNT('rnaseq gate 2.0'!F10:F14)</f>
        <v>5</v>
      </c>
    </row>
    <row r="25" customFormat="false" ht="13.8" hidden="false" customHeight="false" outlineLevel="0" collapsed="false">
      <c r="A25" s="10"/>
      <c r="B25" s="9" t="s">
        <v>29</v>
      </c>
      <c r="C25" s="3" t="n">
        <f aca="false">AVERAGE('rnaseq gate 2.0'!B10:B14)</f>
        <v>3.5</v>
      </c>
      <c r="D25" s="3" t="n">
        <f aca="false">AVERAGE('rnaseq gate 2.0'!C10:C14)</f>
        <v>5.2</v>
      </c>
      <c r="E25" s="3" t="e">
        <f aca="false">AVERAGE('rnaseq gate 2.0'!D10:D14)</f>
        <v>#DIV/0!</v>
      </c>
      <c r="F25" s="3" t="n">
        <f aca="false">AVERAGE('rnaseq gate 2.0'!E10:E14)</f>
        <v>6</v>
      </c>
      <c r="G25" s="3" t="n">
        <f aca="false">AVERAGE('rnaseq gate 2.0'!F10:F14)</f>
        <v>5.2</v>
      </c>
    </row>
    <row r="26" customFormat="false" ht="13.8" hidden="false" customHeight="false" outlineLevel="0" collapsed="false">
      <c r="A26" s="10"/>
      <c r="B26" s="9" t="s">
        <v>30</v>
      </c>
      <c r="C26" s="3" t="n">
        <f aca="false">STDEV('rnaseq gate 2.0'!B10:B14)</f>
        <v>0.707106781186548</v>
      </c>
      <c r="D26" s="3" t="n">
        <f aca="false">STDEV('rnaseq gate 2.0'!C10:C14)</f>
        <v>1.09544511501033</v>
      </c>
      <c r="E26" s="3" t="e">
        <f aca="false">STDEV('rnaseq gate 2.0'!D10:D14)</f>
        <v>#DIV/0!</v>
      </c>
      <c r="F26" s="3" t="n">
        <f aca="false">STDEV('rnaseq gate 2.0'!E10:E14)</f>
        <v>2.16024689946929</v>
      </c>
      <c r="G26" s="3" t="n">
        <f aca="false">STDEV('rnaseq gate 2.0'!F10:F14)</f>
        <v>3.03315017762062</v>
      </c>
    </row>
    <row r="27" customFormat="false" ht="13.8" hidden="false" customHeight="false" outlineLevel="0" collapsed="false">
      <c r="A27" s="10"/>
      <c r="B27" s="9" t="s">
        <v>31</v>
      </c>
      <c r="C27" s="3" t="n">
        <f aca="false">MIN('rnaseq gate 2.0'!B10:B14)</f>
        <v>3</v>
      </c>
      <c r="D27" s="3" t="n">
        <f aca="false">MIN('rnaseq gate 2.0'!C10:C14)</f>
        <v>4</v>
      </c>
      <c r="E27" s="3"/>
      <c r="F27" s="3" t="n">
        <f aca="false">MIN('rnaseq gate 2.0'!E10:E14)</f>
        <v>3</v>
      </c>
      <c r="G27" s="3" t="n">
        <f aca="false">MIN('rnaseq gate 2.0'!F10:F14)</f>
        <v>3</v>
      </c>
    </row>
    <row r="28" customFormat="false" ht="13.8" hidden="false" customHeight="false" outlineLevel="0" collapsed="false">
      <c r="A28" s="10"/>
      <c r="B28" s="11" t="s">
        <v>32</v>
      </c>
      <c r="C28" s="3" t="n">
        <f aca="false">QUARTILE('rnaseq gate 2.0'!B10:B14,1)</f>
        <v>3.25</v>
      </c>
      <c r="D28" s="3" t="n">
        <f aca="false">QUARTILE('rnaseq gate 2.0'!C10:C14,1)</f>
        <v>5</v>
      </c>
      <c r="E28" s="3" t="e">
        <f aca="false">QUARTILE('rnaseq gate 2.0'!D10:D14,1)</f>
        <v>#VALUE!</v>
      </c>
      <c r="F28" s="3" t="n">
        <f aca="false">QUARTILE('rnaseq gate 2.0'!E10:E14,1)</f>
        <v>5.25</v>
      </c>
      <c r="G28" s="3" t="n">
        <f aca="false">QUARTILE('rnaseq gate 2.0'!F10:F14,1)</f>
        <v>3</v>
      </c>
    </row>
    <row r="29" customFormat="false" ht="13.8" hidden="false" customHeight="false" outlineLevel="0" collapsed="false">
      <c r="A29" s="10"/>
      <c r="B29" s="11" t="s">
        <v>33</v>
      </c>
      <c r="C29" s="3" t="n">
        <f aca="false">QUARTILE('rnaseq gate 2.0'!B10:B14,2)</f>
        <v>3.5</v>
      </c>
      <c r="D29" s="3" t="n">
        <f aca="false">QUARTILE('rnaseq gate 2.0'!C10:C14,2)</f>
        <v>5</v>
      </c>
      <c r="E29" s="3" t="e">
        <f aca="false">QUARTILE('rnaseq gate 2.0'!D10:D14,2)</f>
        <v>#VALUE!</v>
      </c>
      <c r="F29" s="3" t="n">
        <f aca="false">QUARTILE('rnaseq gate 2.0'!E10:E14,2)</f>
        <v>6.5</v>
      </c>
      <c r="G29" s="3" t="n">
        <f aca="false">QUARTILE('rnaseq gate 2.0'!F10:F14,2)</f>
        <v>3</v>
      </c>
    </row>
    <row r="30" customFormat="false" ht="13.8" hidden="false" customHeight="false" outlineLevel="0" collapsed="false">
      <c r="A30" s="10"/>
      <c r="B30" s="11" t="s">
        <v>34</v>
      </c>
      <c r="C30" s="3" t="n">
        <f aca="false">QUARTILE('rnaseq gate 2.0'!B10:B14,3)</f>
        <v>3.75</v>
      </c>
      <c r="D30" s="3" t="n">
        <f aca="false">QUARTILE('rnaseq gate 2.0'!C10:C14,3)</f>
        <v>5</v>
      </c>
      <c r="E30" s="3" t="e">
        <f aca="false">QUARTILE('rnaseq gate 2.0'!D10:D14,3)</f>
        <v>#VALUE!</v>
      </c>
      <c r="F30" s="3" t="n">
        <f aca="false">QUARTILE('rnaseq gate 2.0'!E10:E14,3)</f>
        <v>7.25</v>
      </c>
      <c r="G30" s="3" t="n">
        <f aca="false">QUARTILE('rnaseq gate 2.0'!F10:F14,3)</f>
        <v>8</v>
      </c>
    </row>
    <row r="31" customFormat="false" ht="13.8" hidden="false" customHeight="false" outlineLevel="0" collapsed="false">
      <c r="A31" s="10"/>
      <c r="B31" s="11" t="s">
        <v>35</v>
      </c>
      <c r="C31" s="3" t="n">
        <f aca="false">C30-C28</f>
        <v>0.5</v>
      </c>
      <c r="D31" s="3" t="n">
        <f aca="false">D30-D28</f>
        <v>0</v>
      </c>
      <c r="E31" s="3" t="e">
        <f aca="false">E30-E28</f>
        <v>#VALUE!</v>
      </c>
      <c r="F31" s="3" t="n">
        <f aca="false">F30-F28</f>
        <v>2</v>
      </c>
      <c r="G31" s="3" t="n">
        <f aca="false">G30-G28</f>
        <v>5</v>
      </c>
    </row>
    <row r="32" customFormat="false" ht="13.8" hidden="false" customHeight="false" outlineLevel="0" collapsed="false">
      <c r="A32" s="10"/>
      <c r="B32" s="11" t="s">
        <v>36</v>
      </c>
      <c r="C32" s="3" t="n">
        <f aca="false">C28-('raw data commented'!$A$25*C31)</f>
        <v>2.5</v>
      </c>
      <c r="D32" s="3" t="n">
        <f aca="false">D28-('raw data commented'!$A$25*D31)</f>
        <v>5</v>
      </c>
      <c r="E32" s="3" t="e">
        <f aca="false">E28-('raw data commented'!$A$25*E31)</f>
        <v>#VALUE!</v>
      </c>
      <c r="F32" s="3" t="n">
        <f aca="false">F28-('raw data commented'!$A$25*F31)</f>
        <v>2.25</v>
      </c>
      <c r="G32" s="3" t="n">
        <f aca="false">G28-('raw data commented'!$A$25*G31)</f>
        <v>-4.5</v>
      </c>
    </row>
    <row r="33" customFormat="false" ht="13.8" hidden="false" customHeight="false" outlineLevel="0" collapsed="false">
      <c r="A33" s="10"/>
      <c r="B33" s="11" t="s">
        <v>37</v>
      </c>
      <c r="C33" s="3" t="n">
        <f aca="false">C30+('raw data commented'!$A$25*C31)</f>
        <v>4.5</v>
      </c>
      <c r="D33" s="3" t="n">
        <f aca="false">D30+('raw data commented'!$A$25*D31)</f>
        <v>5</v>
      </c>
      <c r="E33" s="3" t="e">
        <f aca="false">E30+('raw data commented'!$A$25*E31)</f>
        <v>#VALUE!</v>
      </c>
      <c r="F33" s="3" t="n">
        <f aca="false">F30+('raw data commented'!$A$25*F31)</f>
        <v>10.25</v>
      </c>
      <c r="G33" s="3" t="n">
        <f aca="false">G30+('raw data commented'!$A$25*G31)</f>
        <v>15.5</v>
      </c>
    </row>
    <row r="34" customFormat="false" ht="13.8" hidden="false" customHeight="false" outlineLevel="0" collapsed="false">
      <c r="A34" s="10"/>
      <c r="B34" s="9" t="s">
        <v>38</v>
      </c>
      <c r="C34" s="3" t="n">
        <f aca="false">MAX('rnaseq gate 2.0'!B10:B14)</f>
        <v>4</v>
      </c>
      <c r="D34" s="3" t="n">
        <f aca="false">MAX('rnaseq gate 2.0'!C10:C14)</f>
        <v>7</v>
      </c>
      <c r="E34" s="3"/>
      <c r="F34" s="3" t="n">
        <f aca="false">MAX('rnaseq gate 2.0'!E10:E14)</f>
        <v>8</v>
      </c>
      <c r="G34" s="3" t="n">
        <f aca="false">MAX('rnaseq gate 2.0'!F10:F14)</f>
        <v>9</v>
      </c>
    </row>
  </sheetData>
  <mergeCells count="3">
    <mergeCell ref="A2:A12"/>
    <mergeCell ref="A13:A23"/>
    <mergeCell ref="A24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2018-06-28T18:32:19Z</dcterms:created>
  <dc:creator>Giovana</dc:creator>
  <dc:description/>
  <dc:language>en-GB</dc:language>
  <cp:lastModifiedBy/>
  <dcterms:modified xsi:type="dcterms:W3CDTF">2019-09-06T15:39:33Z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