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416"/>
  <workbookPr autoCompressPictures="0"/>
  <bookViews>
    <workbookView xWindow="-51660" yWindow="-26620" windowWidth="38400" windowHeight="23540"/>
  </bookViews>
  <sheets>
    <sheet name="2019" sheetId="1" r:id="rId1"/>
    <sheet name="reports_2019"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G15" i="1" l="1"/>
  <c r="BF15" i="1"/>
  <c r="BE15" i="1"/>
  <c r="BG14" i="1"/>
  <c r="BG18" i="1"/>
  <c r="BF14" i="1"/>
  <c r="BF18" i="1"/>
  <c r="BE14" i="1"/>
  <c r="BG13" i="1"/>
  <c r="BF13" i="1"/>
  <c r="BF16" i="1"/>
  <c r="BE13" i="1"/>
  <c r="BE16" i="1"/>
  <c r="BE17" i="1"/>
  <c r="BF17" i="1"/>
  <c r="BE18" i="1"/>
  <c r="BF8" i="1"/>
  <c r="BF11" i="1"/>
  <c r="BG8" i="1"/>
  <c r="BG11" i="1"/>
  <c r="BE8" i="1"/>
  <c r="BE11" i="1"/>
  <c r="BD8" i="1"/>
  <c r="BD11" i="1"/>
  <c r="BG6" i="1"/>
  <c r="BG12" i="1"/>
  <c r="BF6" i="1"/>
  <c r="BF12" i="1"/>
  <c r="BE6" i="1"/>
  <c r="BE12" i="1"/>
  <c r="BD6" i="1"/>
  <c r="BD12" i="1"/>
  <c r="BG5" i="1"/>
  <c r="BF5" i="1"/>
  <c r="BF10" i="1"/>
  <c r="BE5" i="1"/>
  <c r="BE10" i="1"/>
  <c r="BD5" i="1"/>
  <c r="BD10" i="1"/>
  <c r="BC8" i="1"/>
  <c r="BC11" i="1"/>
  <c r="BB8" i="1"/>
  <c r="BB11" i="1"/>
  <c r="BA8" i="1"/>
  <c r="BA11" i="1"/>
  <c r="AZ8" i="1"/>
  <c r="AZ11" i="1"/>
  <c r="AY8" i="1"/>
  <c r="AY11" i="1"/>
  <c r="AX8" i="1"/>
  <c r="AX11" i="1"/>
  <c r="AW8" i="1"/>
  <c r="AW11" i="1"/>
  <c r="AV8" i="1"/>
  <c r="AV11" i="1"/>
  <c r="AU8" i="1"/>
  <c r="AU11" i="1"/>
  <c r="AT8" i="1"/>
  <c r="AT11" i="1"/>
  <c r="AS8" i="1"/>
  <c r="AS11" i="1"/>
  <c r="BG7" i="1"/>
  <c r="BC5" i="1"/>
  <c r="BC10" i="1"/>
  <c r="BB5" i="1"/>
  <c r="BB10" i="1"/>
  <c r="BA5" i="1"/>
  <c r="BA7" i="1"/>
  <c r="AZ5" i="1"/>
  <c r="AZ10" i="1"/>
  <c r="AY5" i="1"/>
  <c r="AY7" i="1"/>
  <c r="AX5" i="1"/>
  <c r="AX7" i="1"/>
  <c r="AW5" i="1"/>
  <c r="AW10" i="1"/>
  <c r="AV5" i="1"/>
  <c r="AV7" i="1"/>
  <c r="AU5" i="1"/>
  <c r="AU7" i="1"/>
  <c r="AT5" i="1"/>
  <c r="AT7" i="1"/>
  <c r="AS5" i="1"/>
  <c r="AS10" i="1"/>
  <c r="BD15" i="1"/>
  <c r="BC15" i="1"/>
  <c r="BB15" i="1"/>
  <c r="BA15" i="1"/>
  <c r="AZ15" i="1"/>
  <c r="AY15" i="1"/>
  <c r="AX15" i="1"/>
  <c r="AW15" i="1"/>
  <c r="AV15" i="1"/>
  <c r="AU15" i="1"/>
  <c r="AT15" i="1"/>
  <c r="AS15" i="1"/>
  <c r="BG16" i="1"/>
  <c r="BD13" i="1"/>
  <c r="BD16" i="1"/>
  <c r="BC13" i="1"/>
  <c r="BC16" i="1"/>
  <c r="BB13" i="1"/>
  <c r="BB16" i="1"/>
  <c r="BA13" i="1"/>
  <c r="BA16" i="1"/>
  <c r="AZ13" i="1"/>
  <c r="AZ16" i="1"/>
  <c r="AY13" i="1"/>
  <c r="AY16" i="1"/>
  <c r="AX13" i="1"/>
  <c r="AX16" i="1"/>
  <c r="AW13" i="1"/>
  <c r="AW16" i="1"/>
  <c r="AV13" i="1"/>
  <c r="AV16" i="1"/>
  <c r="AU13" i="1"/>
  <c r="AU16" i="1"/>
  <c r="AT13" i="1"/>
  <c r="AT16" i="1"/>
  <c r="AS13" i="1"/>
  <c r="AS16" i="1"/>
  <c r="BD14" i="1"/>
  <c r="BD17" i="1"/>
  <c r="BC14" i="1"/>
  <c r="BC17" i="1"/>
  <c r="BB14" i="1"/>
  <c r="BB18" i="1"/>
  <c r="BA14" i="1"/>
  <c r="BA17" i="1"/>
  <c r="AZ14" i="1"/>
  <c r="AZ18" i="1"/>
  <c r="AY14" i="1"/>
  <c r="AY17" i="1"/>
  <c r="AX14" i="1"/>
  <c r="AX17" i="1"/>
  <c r="AW14" i="1"/>
  <c r="AW17" i="1"/>
  <c r="AV14" i="1"/>
  <c r="AV18" i="1"/>
  <c r="AU14" i="1"/>
  <c r="AU17" i="1"/>
  <c r="AT14" i="1"/>
  <c r="AT18" i="1"/>
  <c r="AS14" i="1"/>
  <c r="AS18" i="1"/>
  <c r="BC6" i="1"/>
  <c r="BC12" i="1"/>
  <c r="BB6" i="1"/>
  <c r="BB12" i="1"/>
  <c r="BA6" i="1"/>
  <c r="BA12" i="1"/>
  <c r="AZ6" i="1"/>
  <c r="AZ12" i="1"/>
  <c r="AY6" i="1"/>
  <c r="AY12" i="1"/>
  <c r="AX6" i="1"/>
  <c r="AX12" i="1"/>
  <c r="AW6" i="1"/>
  <c r="AW12" i="1"/>
  <c r="AV6" i="1"/>
  <c r="AV12" i="1"/>
  <c r="AU6" i="1"/>
  <c r="AU12" i="1"/>
  <c r="AT6" i="1"/>
  <c r="AT12" i="1"/>
  <c r="AS6" i="1"/>
  <c r="AS12" i="1"/>
  <c r="M20" i="2"/>
  <c r="K20" i="2"/>
  <c r="I20" i="2"/>
  <c r="G20" i="2"/>
  <c r="E20" i="2"/>
  <c r="C20" i="2"/>
  <c r="BF7" i="1"/>
  <c r="BE7" i="1"/>
  <c r="BG17" i="1"/>
  <c r="AW7" i="1"/>
  <c r="AS7" i="1"/>
  <c r="BB17" i="1"/>
  <c r="BA18" i="1"/>
  <c r="AZ17" i="1"/>
  <c r="AS17" i="1"/>
  <c r="BD7" i="1"/>
  <c r="AT10" i="1"/>
  <c r="AY18" i="1"/>
  <c r="AV17" i="1"/>
  <c r="BC7" i="1"/>
  <c r="AU18" i="1"/>
  <c r="AV10" i="1"/>
  <c r="BD18" i="1"/>
  <c r="AX18" i="1"/>
  <c r="BB7" i="1"/>
  <c r="AZ7" i="1"/>
  <c r="BG10" i="1"/>
  <c r="BA10" i="1"/>
  <c r="AY10" i="1"/>
  <c r="AU10" i="1"/>
  <c r="AT17" i="1"/>
  <c r="BC18" i="1"/>
  <c r="AW18" i="1"/>
  <c r="AX10" i="1"/>
  <c r="BH6" i="1"/>
  <c r="BH19" i="1"/>
  <c r="AR19" i="1"/>
  <c r="AL19" i="1"/>
  <c r="AF19" i="1"/>
  <c r="Z19" i="1"/>
  <c r="T19" i="1"/>
  <c r="N19" i="1"/>
  <c r="H19" i="1"/>
  <c r="BH10" i="1"/>
  <c r="AF10" i="1"/>
  <c r="AR10" i="1"/>
  <c r="AL10" i="1"/>
  <c r="Z10" i="1"/>
  <c r="T10" i="1"/>
  <c r="N10" i="1"/>
  <c r="H10" i="1"/>
  <c r="BI10" i="1"/>
  <c r="BH4" i="1"/>
  <c r="BH5" i="1"/>
  <c r="BH7" i="1"/>
  <c r="BH8" i="1"/>
  <c r="BH9" i="1"/>
  <c r="BH11" i="1"/>
  <c r="BH12" i="1"/>
  <c r="H12" i="1"/>
  <c r="N12" i="1"/>
  <c r="T12" i="1"/>
  <c r="Z12" i="1"/>
  <c r="AF12" i="1"/>
  <c r="AL12" i="1"/>
  <c r="AR12" i="1"/>
  <c r="BI12" i="1"/>
  <c r="BH13" i="1"/>
  <c r="BH14" i="1"/>
  <c r="BH15" i="1"/>
  <c r="BH16" i="1"/>
  <c r="BH17" i="1"/>
  <c r="BH18" i="1"/>
  <c r="BH3" i="1"/>
  <c r="AR18" i="1"/>
  <c r="AR17" i="1"/>
  <c r="AR16" i="1"/>
  <c r="AR15" i="1"/>
  <c r="AR14" i="1"/>
  <c r="AR13" i="1"/>
  <c r="AR11" i="1"/>
  <c r="AR9" i="1"/>
  <c r="AR8" i="1"/>
  <c r="AR7" i="1"/>
  <c r="AR6" i="1"/>
  <c r="AR5" i="1"/>
  <c r="AR4" i="1"/>
  <c r="AR3" i="1"/>
  <c r="AL18" i="1"/>
  <c r="AL17" i="1"/>
  <c r="AL16" i="1"/>
  <c r="AL15" i="1"/>
  <c r="AL14" i="1"/>
  <c r="AL13" i="1"/>
  <c r="AL11" i="1"/>
  <c r="AL9" i="1"/>
  <c r="AL8" i="1"/>
  <c r="AL7" i="1"/>
  <c r="AL6" i="1"/>
  <c r="AL5" i="1"/>
  <c r="AL4" i="1"/>
  <c r="AL3" i="1"/>
  <c r="AF18" i="1"/>
  <c r="AF17" i="1"/>
  <c r="AF16" i="1"/>
  <c r="AF15" i="1"/>
  <c r="AF14" i="1"/>
  <c r="AF13" i="1"/>
  <c r="AF11" i="1"/>
  <c r="AF9" i="1"/>
  <c r="AF8" i="1"/>
  <c r="AF7" i="1"/>
  <c r="AF6" i="1"/>
  <c r="AF5" i="1"/>
  <c r="AF4" i="1"/>
  <c r="AF3" i="1"/>
  <c r="Z18" i="1"/>
  <c r="Z17" i="1"/>
  <c r="Z16" i="1"/>
  <c r="Z15" i="1"/>
  <c r="Z14" i="1"/>
  <c r="Z13" i="1"/>
  <c r="Z11" i="1"/>
  <c r="Z9" i="1"/>
  <c r="Z8" i="1"/>
  <c r="Z7" i="1"/>
  <c r="Z6" i="1"/>
  <c r="Z5" i="1"/>
  <c r="Z4" i="1"/>
  <c r="Z3" i="1"/>
  <c r="T18" i="1"/>
  <c r="T17" i="1"/>
  <c r="T16" i="1"/>
  <c r="T15" i="1"/>
  <c r="T14" i="1"/>
  <c r="T13" i="1"/>
  <c r="T11" i="1"/>
  <c r="T9" i="1"/>
  <c r="T8" i="1"/>
  <c r="T7" i="1"/>
  <c r="T6" i="1"/>
  <c r="T5" i="1"/>
  <c r="T4" i="1"/>
  <c r="T3" i="1"/>
  <c r="N3" i="1"/>
  <c r="N4" i="1"/>
  <c r="N5" i="1"/>
  <c r="N6" i="1"/>
  <c r="N7" i="1"/>
  <c r="N8" i="1"/>
  <c r="N9" i="1"/>
  <c r="N11" i="1"/>
  <c r="N13" i="1"/>
  <c r="N14" i="1"/>
  <c r="N15" i="1"/>
  <c r="N16" i="1"/>
  <c r="N17" i="1"/>
  <c r="N18" i="1"/>
  <c r="H3" i="1"/>
  <c r="H4" i="1"/>
  <c r="H5" i="1"/>
  <c r="H6" i="1"/>
  <c r="H7" i="1"/>
  <c r="H8" i="1"/>
  <c r="H9" i="1"/>
  <c r="H11" i="1"/>
  <c r="H13" i="1"/>
  <c r="H14" i="1"/>
  <c r="H15" i="1"/>
  <c r="H16" i="1"/>
  <c r="H17" i="1"/>
  <c r="H18" i="1"/>
  <c r="BI9" i="1"/>
  <c r="BI6" i="1"/>
  <c r="BI18" i="1"/>
  <c r="BI14" i="1"/>
  <c r="BI5" i="1"/>
  <c r="BI17" i="1"/>
  <c r="BI8" i="1"/>
  <c r="BI3" i="1"/>
  <c r="BI15" i="1"/>
  <c r="BI11" i="1"/>
  <c r="BI4" i="1"/>
  <c r="BI7" i="1"/>
  <c r="BI13" i="1"/>
  <c r="BI16" i="1"/>
</calcChain>
</file>

<file path=xl/sharedStrings.xml><?xml version="1.0" encoding="utf-8"?>
<sst xmlns="http://schemas.openxmlformats.org/spreadsheetml/2006/main" count="339" uniqueCount="272">
  <si>
    <t>Temidayo Paul Amosun</t>
  </si>
  <si>
    <t>Katarina Nadia Andersen</t>
  </si>
  <si>
    <t>Varvara Bazilova</t>
  </si>
  <si>
    <t>Arnstein Berg</t>
  </si>
  <si>
    <t>Torkjell Holm Brenna</t>
  </si>
  <si>
    <t>Eirik Johnsen Gallefoss</t>
  </si>
  <si>
    <t>Samuel Kebede Gelena</t>
  </si>
  <si>
    <t>Ove Westermoen Haugvaldstad</t>
  </si>
  <si>
    <t>Tham Le</t>
  </si>
  <si>
    <t>Idunn Aamnes Mostue</t>
  </si>
  <si>
    <t>Hanne Ødegaard Notø</t>
  </si>
  <si>
    <t>Marek Grzegorz Ratajczak</t>
  </si>
  <si>
    <t>Anna Lina Petruseviciute Sjur</t>
  </si>
  <si>
    <t>Elisabeth Emilie Syse</t>
  </si>
  <si>
    <t>Markus Sørensen</t>
  </si>
  <si>
    <t>Name</t>
  </si>
  <si>
    <t>canvas_id</t>
  </si>
  <si>
    <t>Ex 1</t>
  </si>
  <si>
    <t>Ex 2</t>
  </si>
  <si>
    <t>Ex 3</t>
  </si>
  <si>
    <t>Ex 4</t>
  </si>
  <si>
    <t>Ex 5</t>
  </si>
  <si>
    <t>Ex 6</t>
  </si>
  <si>
    <t>Ex 7</t>
  </si>
  <si>
    <t>Group Project</t>
  </si>
  <si>
    <t>Total</t>
  </si>
  <si>
    <t>solve and show part 1, Q3+4</t>
  </si>
  <si>
    <t>solve and show part 1, Q5+6</t>
  </si>
  <si>
    <t>solve and show part 2, Q1(abc)</t>
  </si>
  <si>
    <t>solve and show part 2 q2+3+4</t>
  </si>
  <si>
    <t>Tot</t>
  </si>
  <si>
    <t>solve and show Part1 Q1+2</t>
  </si>
  <si>
    <t>Comments on exercise number:</t>
  </si>
  <si>
    <t>Project</t>
  </si>
  <si>
    <t>andersenkatarinanadia</t>
  </si>
  <si>
    <t>brennatorkjellholm</t>
  </si>
  <si>
    <t>Overall: several small errors, but show understanding. You must have forgotten to clear the kernel and run again, because the code did not run. part1, Q3: round float before making int (if not may get wrong answer like here 29.7 --&gt;29). In same cell: backslash made code error. Part 1 q4: creative, but wrong to do it month-wise as consequtive dry/wet days may cross over months. Part 1 q5 cell produce error. Tips: instead of for loops, do e.g. tahoe['depth'][tahoe['depth']&lt;=40]. Not relative frequency, not cumulative frequency, not length 5. Wrong probabilities.</t>
  </si>
  <si>
    <t>to_numpy funker ikke på min maskin. Part1 q5, not relative frequencies in either of them. Part 2 q 1: 2-months answers wrong</t>
  </si>
  <si>
    <t>gallefosseirikjohnsen</t>
  </si>
  <si>
    <t>part 1 q4 lack time period and one day wrong. Part 1 q5: not answered probs, and not exactly length 5 (but looks like tried). Wrong median in q6. part 2 q4, forgot lambda=8</t>
  </si>
  <si>
    <t>haugvaldstadovewestermoen</t>
  </si>
  <si>
    <t>part 1 q3 and 4 both lack time. Part 1 q6, wrong median. Part 2 q4, forgot lambda =8</t>
  </si>
  <si>
    <t>letham</t>
  </si>
  <si>
    <t>part 1 q2, not percentages (then you need to multiply with 100), and 4. wrong. Se hvordan fikser år-måned-dag i løsningsfila. Ikke løst part 1 q4, men forklart hvordan, så pluss for det. Part 1 q5, ikke relative histogrammer. Ikke løst q6. part 2 q1, prøvd men ikke fått det til, q2 er feil, q3 er rett untatt f, q 4 rett</t>
  </si>
  <si>
    <t>ratajczakmarekgrzegorz</t>
  </si>
  <si>
    <t>part 1 q5 not relative frequency, q6 wrong P(x=0.5) and P(0&lt;x&lt;0.5). Part2 q1, hypergeometric and all 2-months are wrong, b is semigood given his answers, c) semigood but wrong. Not done part 2 q4</t>
  </si>
  <si>
    <t>sjurannalinapetruseviciute</t>
  </si>
  <si>
    <t>part 1, q1 CV wrong, q6 variance wrong. Part 2 q1 a) misunderstood first part, 10days part is wrong, b) wrong for one distribution</t>
  </si>
  <si>
    <t>syseelisabethemilie</t>
  </si>
  <si>
    <t>part 1, q1 CV wrong,  q3 should take mean not sum of rain, not done q4. Not relative freq in q5, q6 not explaind how c=3, and variance wrong. Part 2 q1c) wrong, q3 e) wrong</t>
  </si>
  <si>
    <t>sørensenmarkus</t>
  </si>
  <si>
    <t>part 1, q1 CV wrong, q3 gives daily values instead of average else ok, not done of explained what to do in q4, q5 ikke relative freq, ikke plotta first one, q6 not shown how got c=3, variance wrong.  Part 2 q1c) wrong, q3 e) wrong</t>
  </si>
  <si>
    <t>bazilovavarvara</t>
  </si>
  <si>
    <t>part 1, q1 CV wrong, q5 not relative freq and somewhat wrong numbers, q6 p(x=0.5) wrong, and not answered E(x) and Var(x). Part 2 q1, first cell doesn't work, rest not done and not explained why not done, q3 e) and f) wrong</t>
  </si>
  <si>
    <t>Marjolein Johanna Maria Gevers</t>
  </si>
  <si>
    <t>part 1, q1 CV wrong, q2 1 of 4 values correct, q3 1 of 3 correct cell had error, q5 not relative freq and no values, q6 wrong P(x=0.5), lack E and Var.  Part 2 q1 tried but cell not working, b just tiny and c nothing, q 3 is 3 of 6 wrong</t>
  </si>
  <si>
    <t>part 1, q1 CV wrong, q3 should be mean not sum, q4 ikke klart, men forklart hva prøvd, q 5 ikke realtive freq, og ikke verdier, q6 ikk evsit hvordan få c, p(x&lt;0) feil, var feil, part 1 q1 allt bra unntatt c), q 3 e) feil, glemt lambda 8 i q4</t>
  </si>
  <si>
    <t>notøhanneødegaard</t>
  </si>
  <si>
    <t>geversmarjoleinjohannamaria</t>
  </si>
  <si>
    <t xml:space="preserve">mostueidunnaamnes </t>
  </si>
  <si>
    <t>no ipynb file. part 1 q5 not done, q6 only 1+2 done, part 2 q1 2-months wrong, c) not done, q3 d,e, wrong f not done, q4 not lambda=8</t>
  </si>
  <si>
    <t>solve and show q1, a(0.4)+b i)(0.2)-ii)(0.4)</t>
  </si>
  <si>
    <t>solve and show q1 b iii)-v) (.3+.3+.4p)</t>
  </si>
  <si>
    <t>solve and show q2-4 (.3+.3+.4)</t>
  </si>
  <si>
    <t>solve and show q5-6 (.5+.5)</t>
  </si>
  <si>
    <t>solve and show q7</t>
  </si>
  <si>
    <t>q1 good plot, but found p for Q=100 instead of Q for p=0.01. Q1 b) v) not show calc of e.g. skew, k_log, and wrong answer. Kt in Q4 wrong. Q7 opposite of answer, but good thinking</t>
  </si>
  <si>
    <t>q1 B9iv) wrong Kt, v) wrong mean and std, q2 &lt;80 isf &gt;80, q4 again opposite prob gives wrong answer. Q7 wrong answer but tried abit</t>
  </si>
  <si>
    <t>q2 uses p for &lt;80 isf &gt;80</t>
  </si>
  <si>
    <t>miss one of the lognormal, didnt do pearson and log pearson but explained. Q2 &lt;80 isf &gt;80, q4 uses Kt=-2.03 isf 2.03 which gives wrong answer</t>
  </si>
  <si>
    <t>glemte lognormal nr 2, q2 regnet ut frekvensen, skjønner det kan forstår sånn.. Q3 prøvd og feilet, q4 har et tall jeg ikke vet hvor kommer fra, og feil svar, q6 desimalfeil, q7 greide t, feil i prob (prøvd å løse det iterativt)</t>
  </si>
  <si>
    <t>q7 prøvd å løse det iterativt, gir feil svar</t>
  </si>
  <si>
    <t>q6 opposite (&gt;5 isf &lt;5), q7 iterativ metode isf analytisk gir galt svar</t>
  </si>
  <si>
    <t>q4 uses Kt = -2.03 isf 2.03</t>
  </si>
  <si>
    <t>q1 non.exceedance isf exceedance (and not by hand) and no Qnumber given), b) noen mer presise enn andre men metoden ser ganske ok ut</t>
  </si>
  <si>
    <t>q7 iterative which gives wrong answer</t>
  </si>
  <si>
    <t>q1 ikke for hånd, ikke tegnet linje, brukt log isf normal, men forklart fremgangsmetode, b) kun en lognormal, ikke gjort q4-7</t>
  </si>
  <si>
    <t>q1 non.exceedance and call it exceedance, ingen Q oppgitt fra a), kun en lognormal, q4 feil Kt, ikke gjort q7</t>
  </si>
  <si>
    <t>solve and show Q1 (0.25 pr a-d)</t>
  </si>
  <si>
    <t>solve and show Q2 (0.5 pr a-b)</t>
  </si>
  <si>
    <t>solve and show Q3 and Q4 (0.5 per)</t>
  </si>
  <si>
    <t>solve and show Q5 (0.5 per a-b)</t>
  </si>
  <si>
    <t>solve and show Q6 and Q7 (Q6: 0.3 for calc, 0.3 for interpret result, Q7: 0.2 for calc, 0.2 for interpret result)</t>
  </si>
  <si>
    <t/>
  </si>
  <si>
    <t>q1 a)andb) wrong n, wrong answer, q3 used std isf std_average, wrong answer, q5b) wrong std gives wrong answer, some errors in Q7</t>
  </si>
  <si>
    <t>Q5 use std isf std_mean , Q6 litt dårlig interpretation only state diff</t>
  </si>
  <si>
    <t>Q5a) std used isf std_mean, same for Q6 a) and Q7 a) due to same function used, litt mangelfull interpretation i Q6+7</t>
  </si>
  <si>
    <t>Q1 a)b) brukt std isf mean_std, ikke gjort c), Q2 a)prøvd men feil, Q3 som Q1a), Q4 som Q2a), Q5a) som Q1a) og Q5b) bytta om L og U</t>
  </si>
  <si>
    <t>Q6 litt uklar forklaring (større CL - større CI, ikke sant)</t>
  </si>
  <si>
    <t>Q4 prøvd men ingen svar, ikks interpret i Q6</t>
  </si>
  <si>
    <t>Q5-7 noen småfeil og ikke interpret i noen av 6 og 7</t>
  </si>
  <si>
    <t>Q2 16, ikke 15. Q4 385 not 284, Q5 b) of Q6 bruker n fra Q4, så feil svar, interpret rent matematisk</t>
  </si>
  <si>
    <t>Q1,Q3,Q5a)Q6 brukt std isf mean_std, Q2 a), Q3 og Q4 prøvd men feil. Q6 og Q7 ingen interpret (litt statement inQ6)</t>
  </si>
  <si>
    <t>Q1a)b), Q3,Q5-7 brukt std isf std_mean, ikke interpret i Q6-7</t>
  </si>
  <si>
    <t>Q5-7 s_mean from Q1 so wrong answer</t>
  </si>
  <si>
    <t>Q2 15 isf 16, Q4 284 isf 385</t>
  </si>
  <si>
    <t>Q2 15 isf 16, Q4 284 isf 385. Q2b) desimalfeil i p_hat og E, Q5b og Q6b feil (mean isf var), ingen interpret i 7</t>
  </si>
  <si>
    <t>Number of submissions:</t>
  </si>
  <si>
    <t>Q1+Q2 (0.25 pr calc and 0.25 pr steps(hyp, reject,assumptions)</t>
  </si>
  <si>
    <t>Q3+Q4 (0.25 pr calc and 0.25 pr steps(hyp, reject,assumptions)</t>
  </si>
  <si>
    <t>Q5+Q6 (0.25 pr calc and 0.25 pr steps(hyp, reject,assumptions)</t>
  </si>
  <si>
    <t>Q7+Q8a)calc (0.33 pr calc and 0.33 pr steps(hyp, reject,assumptions)</t>
  </si>
  <si>
    <t>Q8a)steps and b) calc &amp; steps (0.25 pr calc and 0.25 pr steps(hyp, reject,assumptions)</t>
  </si>
  <si>
    <t>Q4 wrong calc (norm isf chi), Q5+6+7 miss stating H0 and Ha, Q8 feil df (brukt 19-1), b) brukt s isf s^2 og bytta om på df1 og df2</t>
  </si>
  <si>
    <t>Q1 slurvefeil 648 isf 646, uriktig tolket konklusjon, Q2 feil utregning av s_mean, Q4 wrong chi_table calc, Q6+7 use alpha/2 isf alpha, Q8 t-test feil</t>
  </si>
  <si>
    <t>Q1+2 brukt std isf std_mean i t/z-statistic, og Q1-6 bare printa ut tall isf å si hva det er, Q4 brukt alpha/2 isf alpha</t>
  </si>
  <si>
    <t>Q1-7 riktig beregning, men virker på rar konklusjon at han ikke skjønner testen, printer bare tall eller ingenting, Q4 a/2 isf a, og rar konklusjon som ikke passer til testen han beskriver, Q5 ingenting som heter test_5 så failer nå kjører den. output er ikke reproducable , så ser ut som slettet kode etter kjørt. Q5+6 ingen forklaring (steps)</t>
  </si>
  <si>
    <t>Q4 a/2 isf a</t>
  </si>
  <si>
    <t>Q2 var isf std, motsatt Q6 og Q7, Q8 slurv (Ymean) og ikke sagt alpha</t>
  </si>
  <si>
    <t>Aldri printa tall, ikke forstått konklusjon, Q2 fiel t-statistic (pga feil s_mean), Q4 feil chi_table, Q6-7 brukt a/2 isf a, Q8b) feil F-statistic</t>
  </si>
  <si>
    <t>Q3 brukt feil periode (1767-1980), trolig slurv. Q4+6+7 brukt a/2 isf a, Q6 feil konklusjon</t>
  </si>
  <si>
    <t>Q1-4 feil calc og ufullstendig steps, Q6 og 7 brukt a/2 isf a, Q8 feil test feil st.method, ingen assumption (ei heller i b)</t>
  </si>
  <si>
    <t>Q3+Q8a feil t-statistic (ganget s og n i nevner), Q6+7 feil RHS (mean isf std)</t>
  </si>
  <si>
    <t>Q2 brukt std isf std_mean, Q6+7 brukt a/2 isf a</t>
  </si>
  <si>
    <t>Q2 brukt std isf std_mean, Q6+7 brukt a/2 isf a, noe galt i Q8a t-crit</t>
  </si>
  <si>
    <t>Q3 z-statistic feil, Q4 gal chi-crit, Q6+7 motsatte konklusjoner, men riktig beregning, Q8a) feil t-statistic</t>
  </si>
  <si>
    <t>Q1a+b</t>
  </si>
  <si>
    <t>Q1c+d</t>
  </si>
  <si>
    <t>Q2a</t>
  </si>
  <si>
    <t>Q2b+c</t>
  </si>
  <si>
    <t>Q2d</t>
  </si>
  <si>
    <t>Q1c not completed all tests and unclear results, Q1d forgot title, Q2a did corr for both instead of parcorr for second, Q2b not presented the equations, R results a bit wrong, Ftest not complete for all, and unclear what the results she has presents</t>
  </si>
  <si>
    <t>Q1a corrvalues ok, but text states other corrs, Q1b printed summary but not stated what reg coeffs are, Q1c 2/3 ttests wrong concl, no values reported, , Q1d) no fit plotted (or no obs plotted, unclear from the plot), Q2 alot wrong but tried</t>
  </si>
  <si>
    <t>Q1c wrong ttest concl, Q2a correct but forgot to reason why take X1, then X3 then X2</t>
  </si>
  <si>
    <t>Q2c) not done Ftest, only printed F p-values</t>
  </si>
  <si>
    <t>Q1a+b+c not printed result values only conclusion, 2a etc - error in code so no more outputs, looks like several mistakes as well</t>
  </si>
  <si>
    <t>Q2a stepwise ok frem to skal inkludere en  ny variabel, da tar han kun den nye variabelen (simple linreg isf multiple linreg) , summary stated, F-test results not there, conclusion henger ikke sammen med resten</t>
  </si>
  <si>
    <t>Q1b bruker % som enhet to R2-verdier, trekker ikke for det, Q1c ttest motsatt konklusjon, Q1d ikke plotted fitted, Q2 ikke kjørt koden sin, men har skrevet formlene riktig, og riktig rekkefølge, men kan ikke se R2, Ftest, og konklusjonen tyder på gal Ftest</t>
  </si>
  <si>
    <t>Q2b doesnt have reg equations shown, Q2c Ftest values not shown but conclusion ok</t>
  </si>
  <si>
    <t>Q1c testet alfaene ikke betaene, Q1d ikke plotta estimated, Q2b kun oppgitt tall for fulle modellen, Q2c usikker på hva Ftesten tester, og virker som hun ikke helt skjønner hva hun gjøre, konklusjonen er litt vag, evt feil</t>
  </si>
  <si>
    <t>Same as elisabeth</t>
  </si>
  <si>
    <t>Q2 gjør en best subset, usikker på hva Ftesten hans tester</t>
  </si>
  <si>
    <t>Q1a) beregnet knon_Gavle feil, Q1c ikke oppgitt ttest verdier og er pdf så får ikke sjekka, Q2a brukt corr isf parcorr for variabel 2, Q2b ikke oppgitt equation, ikke Ftest, fin konkl</t>
  </si>
  <si>
    <t>Q1a havent determined which is best, Q1b calc R2*var not only R2, Q1c ttest of intercepts not beta, Q2 not followed method but done simple re for each X1,X2,X3, then baset on R2 computed X1 and then [X1,X3] så alle, så  svart så god hun kunne basert på det i resten</t>
  </si>
  <si>
    <t>make catchment</t>
  </si>
  <si>
    <t>calc catchment area+comments to results</t>
  </si>
  <si>
    <t>make kriging</t>
  </si>
  <si>
    <t>make IDW</t>
  </si>
  <si>
    <t>har ikke samme colorbar for de to plottene</t>
  </si>
  <si>
    <t>flemt areal</t>
  </si>
  <si>
    <t>layout (0.5 masked by catchment+colorscale similar for the two plots, 0.5 if included scale, legend, north arrow, intuitive colors</t>
  </si>
  <si>
    <t>ulik fargeskala, men ok</t>
  </si>
  <si>
    <t>1a)</t>
  </si>
  <si>
    <t>1b)</t>
  </si>
  <si>
    <t>1c)</t>
  </si>
  <si>
    <t>2a)</t>
  </si>
  <si>
    <t>2b)</t>
  </si>
  <si>
    <t>used wrong b-value and mean (neither from the sliced time series) and epsilon in 2a), not reflected on why the statistics are more/less similar or the effect of randomness</t>
  </si>
  <si>
    <t>mangler kommentarer på 2a)ogb)</t>
  </si>
  <si>
    <t>mangler lineær trend i plot i 1b), feil time-lag forståelse i 1c), glemt å sammenligne statistikkene i 2b) med de fra 2a)</t>
  </si>
  <si>
    <t>doesn't say which largest timelag is sign, only number of dots, so don't know if understood or not in 1c), error in Q2a and b code, give comment: "in 2a) you have an error in the line 'np.random.normal(0, 1, len(mean_slice['no_trend_Q']))' because mean_slice is not the dataframe bu the mean value of Q_mean_yearly_slice["no_trend_Q"]"</t>
  </si>
  <si>
    <t>feil alfa i 1a), mangler trend i 1b), ikke svart på spm i  1c), error i output, mangler kommentarer i ex2</t>
  </si>
  <si>
    <t>glemt å slice tidsserien først i ex2, glemt å sammenligne autocorr, og ikke kommentert forskjell mellom a og b</t>
  </si>
  <si>
    <t>glemt trend i 1b)</t>
  </si>
  <si>
    <t>glemt trend i 1b), bare begynt på 2a) ellers mnagler både 2 a og b)</t>
  </si>
  <si>
    <t>mangler refleksjon ikommenarene til 2a og b, får ikke kjørt programmet - gir error i ex2</t>
  </si>
  <si>
    <t>In total 6 reports (each color represent each group)</t>
  </si>
  <si>
    <r>
      <t>1.</t>
    </r>
    <r>
      <rPr>
        <sz val="7"/>
        <color theme="1"/>
        <rFont val="Times New Roman"/>
        <family val="1"/>
      </rPr>
      <t xml:space="preserve">       </t>
    </r>
    <r>
      <rPr>
        <sz val="11"/>
        <color theme="1"/>
        <rFont val="Calibri"/>
        <family val="2"/>
        <scheme val="minor"/>
      </rPr>
      <t xml:space="preserve">A well written </t>
    </r>
    <r>
      <rPr>
        <b/>
        <sz val="11"/>
        <color theme="1"/>
        <rFont val="Calibri"/>
        <family val="2"/>
        <scheme val="minor"/>
      </rPr>
      <t>intro</t>
    </r>
    <r>
      <rPr>
        <sz val="11"/>
        <color theme="1"/>
        <rFont val="Calibri"/>
        <family val="2"/>
        <scheme val="minor"/>
      </rPr>
      <t xml:space="preserve"> with aim and content of the report</t>
    </r>
  </si>
  <si>
    <r>
      <t>2.</t>
    </r>
    <r>
      <rPr>
        <sz val="7"/>
        <color theme="1"/>
        <rFont val="Times New Roman"/>
        <family val="1"/>
      </rPr>
      <t xml:space="preserve">       </t>
    </r>
    <r>
      <rPr>
        <sz val="11"/>
        <color theme="1"/>
        <rFont val="Calibri"/>
        <family val="2"/>
        <scheme val="minor"/>
      </rPr>
      <t xml:space="preserve">Visualized </t>
    </r>
    <r>
      <rPr>
        <b/>
        <sz val="11"/>
        <color theme="1"/>
        <rFont val="Calibri"/>
        <family val="2"/>
        <scheme val="minor"/>
      </rPr>
      <t>study area</t>
    </r>
    <r>
      <rPr>
        <sz val="11"/>
        <color theme="1"/>
        <rFont val="Calibri"/>
        <family val="2"/>
        <scheme val="minor"/>
      </rPr>
      <t xml:space="preserve"> with Q, T and P stations and shortly describe stations (based on elevation, differences and similarities within and between varetc.)</t>
    </r>
  </si>
  <si>
    <r>
      <t>3.</t>
    </r>
    <r>
      <rPr>
        <sz val="7"/>
        <color theme="1"/>
        <rFont val="Times New Roman"/>
        <family val="1"/>
      </rPr>
      <t xml:space="preserve">       </t>
    </r>
    <r>
      <rPr>
        <sz val="11"/>
        <color theme="1"/>
        <rFont val="Calibri"/>
        <family val="2"/>
        <scheme val="minor"/>
      </rPr>
      <t xml:space="preserve">Written about general </t>
    </r>
    <r>
      <rPr>
        <b/>
        <sz val="11"/>
        <color theme="1"/>
        <rFont val="Calibri"/>
        <family val="2"/>
        <scheme val="minor"/>
      </rPr>
      <t>climate/hydrology</t>
    </r>
    <r>
      <rPr>
        <sz val="11"/>
        <color theme="1"/>
        <rFont val="Calibri"/>
        <family val="2"/>
        <scheme val="minor"/>
      </rPr>
      <t xml:space="preserve"> in Nepal using trustworthy references, and written references in bibliography as well as cited correctly.</t>
    </r>
  </si>
  <si>
    <r>
      <t>4.</t>
    </r>
    <r>
      <rPr>
        <sz val="7"/>
        <color theme="1"/>
        <rFont val="Times New Roman"/>
        <family val="1"/>
      </rPr>
      <t xml:space="preserve">       </t>
    </r>
    <r>
      <rPr>
        <sz val="11"/>
        <color theme="1"/>
        <rFont val="Calibri"/>
        <family val="2"/>
        <scheme val="minor"/>
      </rPr>
      <t xml:space="preserve">Made </t>
    </r>
    <r>
      <rPr>
        <b/>
        <sz val="11"/>
        <color theme="1"/>
        <rFont val="Calibri"/>
        <family val="2"/>
        <scheme val="minor"/>
      </rPr>
      <t>time series data format</t>
    </r>
    <r>
      <rPr>
        <sz val="11"/>
        <color theme="1"/>
        <rFont val="Calibri"/>
        <family val="2"/>
        <scheme val="minor"/>
      </rPr>
      <t xml:space="preserve"> of Q, T and P files</t>
    </r>
  </si>
  <si>
    <r>
      <t>6.</t>
    </r>
    <r>
      <rPr>
        <sz val="7"/>
        <color theme="1"/>
        <rFont val="Times New Roman"/>
        <family val="1"/>
      </rPr>
      <t xml:space="preserve">       </t>
    </r>
    <r>
      <rPr>
        <sz val="11"/>
        <color theme="1"/>
        <rFont val="Calibri"/>
        <family val="2"/>
        <scheme val="minor"/>
      </rPr>
      <t xml:space="preserve">Reflected on the </t>
    </r>
    <r>
      <rPr>
        <b/>
        <sz val="11"/>
        <color theme="1"/>
        <rFont val="Calibri"/>
        <family val="2"/>
        <scheme val="minor"/>
      </rPr>
      <t>choices of periods/station</t>
    </r>
    <r>
      <rPr>
        <sz val="11"/>
        <color theme="1"/>
        <rFont val="Calibri"/>
        <family val="2"/>
        <scheme val="minor"/>
      </rPr>
      <t xml:space="preserve"> selection (or lack of it) – what you have done + why</t>
    </r>
  </si>
  <si>
    <r>
      <t>7.</t>
    </r>
    <r>
      <rPr>
        <sz val="7"/>
        <color theme="1"/>
        <rFont val="Times New Roman"/>
        <family val="1"/>
      </rPr>
      <t xml:space="preserve">       </t>
    </r>
    <r>
      <rPr>
        <sz val="11"/>
        <color theme="1"/>
        <rFont val="Calibri"/>
        <family val="2"/>
        <scheme val="minor"/>
      </rPr>
      <t xml:space="preserve">Described the </t>
    </r>
    <r>
      <rPr>
        <b/>
        <sz val="11"/>
        <color theme="1"/>
        <rFont val="Calibri"/>
        <family val="2"/>
        <scheme val="minor"/>
      </rPr>
      <t>methods</t>
    </r>
    <r>
      <rPr>
        <sz val="11"/>
        <color theme="1"/>
        <rFont val="Calibri"/>
        <family val="2"/>
        <scheme val="minor"/>
      </rPr>
      <t xml:space="preserve"> (procedure/equations) – what you have done + why</t>
    </r>
  </si>
  <si>
    <r>
      <t>9.</t>
    </r>
    <r>
      <rPr>
        <sz val="7"/>
        <color theme="1"/>
        <rFont val="Times New Roman"/>
        <family val="1"/>
      </rPr>
      <t xml:space="preserve">       </t>
    </r>
    <r>
      <rPr>
        <b/>
        <sz val="11"/>
        <color theme="1"/>
        <rFont val="Calibri"/>
        <family val="2"/>
        <scheme val="minor"/>
      </rPr>
      <t>Described results and discussed findings</t>
    </r>
    <r>
      <rPr>
        <sz val="11"/>
        <color theme="1"/>
        <rFont val="Calibri"/>
        <family val="2"/>
        <scheme val="minor"/>
      </rPr>
      <t>, and…</t>
    </r>
  </si>
  <si>
    <r>
      <t>10.</t>
    </r>
    <r>
      <rPr>
        <sz val="7"/>
        <color theme="1"/>
        <rFont val="Times New Roman"/>
        <family val="1"/>
      </rPr>
      <t xml:space="preserve">   </t>
    </r>
    <r>
      <rPr>
        <b/>
        <sz val="11"/>
        <color theme="1"/>
        <rFont val="Calibri"/>
        <family val="2"/>
        <scheme val="minor"/>
      </rPr>
      <t>Related the sections together</t>
    </r>
    <r>
      <rPr>
        <sz val="11"/>
        <color theme="1"/>
        <rFont val="Calibri"/>
        <family val="2"/>
        <scheme val="minor"/>
      </rPr>
      <t xml:space="preserve"> (e.g. annual variability vs climate, results vs data quality/sources of uncertainties)</t>
    </r>
  </si>
  <si>
    <r>
      <t>11.</t>
    </r>
    <r>
      <rPr>
        <sz val="7"/>
        <color theme="1"/>
        <rFont val="Times New Roman"/>
        <family val="1"/>
      </rPr>
      <t xml:space="preserve">   </t>
    </r>
    <r>
      <rPr>
        <sz val="11"/>
        <color theme="1"/>
        <rFont val="Calibri"/>
        <family val="2"/>
        <scheme val="minor"/>
      </rPr>
      <t>Made a summary/</t>
    </r>
    <r>
      <rPr>
        <b/>
        <sz val="11"/>
        <color theme="1"/>
        <rFont val="Calibri"/>
        <family val="2"/>
        <scheme val="minor"/>
      </rPr>
      <t>conclusion that reflect the aim</t>
    </r>
    <r>
      <rPr>
        <sz val="11"/>
        <color theme="1"/>
        <rFont val="Calibri"/>
        <family val="2"/>
        <scheme val="minor"/>
      </rPr>
      <t xml:space="preserve"> given in the introduction</t>
    </r>
  </si>
  <si>
    <r>
      <t>12.</t>
    </r>
    <r>
      <rPr>
        <sz val="7"/>
        <color theme="1"/>
        <rFont val="Times New Roman"/>
        <family val="1"/>
      </rPr>
      <t xml:space="preserve">   </t>
    </r>
    <r>
      <rPr>
        <sz val="11"/>
        <color theme="1"/>
        <rFont val="Calibri"/>
        <family val="2"/>
        <scheme val="minor"/>
      </rPr>
      <t xml:space="preserve">Good easy-to-follow </t>
    </r>
    <r>
      <rPr>
        <b/>
        <sz val="11"/>
        <color theme="1"/>
        <rFont val="Calibri"/>
        <family val="2"/>
        <scheme val="minor"/>
      </rPr>
      <t>text</t>
    </r>
    <r>
      <rPr>
        <sz val="11"/>
        <color theme="1"/>
        <rFont val="Calibri"/>
        <family val="2"/>
        <scheme val="minor"/>
      </rPr>
      <t xml:space="preserve"> (clear message in each paragraph) and language (grammar, formal)</t>
    </r>
  </si>
  <si>
    <r>
      <t>13.</t>
    </r>
    <r>
      <rPr>
        <sz val="7"/>
        <color theme="1"/>
        <rFont val="Times New Roman"/>
        <family val="1"/>
      </rPr>
      <t xml:space="preserve">   </t>
    </r>
    <r>
      <rPr>
        <sz val="11"/>
        <color theme="1"/>
        <rFont val="Calibri"/>
        <family val="2"/>
        <scheme val="minor"/>
      </rPr>
      <t xml:space="preserve">Good easy-to-follow </t>
    </r>
    <r>
      <rPr>
        <b/>
        <sz val="11"/>
        <color theme="1"/>
        <rFont val="Calibri"/>
        <family val="2"/>
        <scheme val="minor"/>
      </rPr>
      <t>code</t>
    </r>
    <r>
      <rPr>
        <sz val="11"/>
        <color theme="1"/>
        <rFont val="Calibri"/>
        <family val="2"/>
        <scheme val="minor"/>
      </rPr>
      <t xml:space="preserve"> (deleted stuff that is not in use, run chronologically, commented on complicated lines, natural partitioning)</t>
    </r>
  </si>
  <si>
    <r>
      <t>14.</t>
    </r>
    <r>
      <rPr>
        <sz val="7"/>
        <color theme="1"/>
        <rFont val="Times New Roman"/>
        <family val="1"/>
      </rPr>
      <t xml:space="preserve">   </t>
    </r>
    <r>
      <rPr>
        <sz val="11"/>
        <color theme="1"/>
        <rFont val="Calibri"/>
        <family val="2"/>
        <scheme val="minor"/>
      </rPr>
      <t xml:space="preserve">Good easy-to-follow </t>
    </r>
    <r>
      <rPr>
        <b/>
        <sz val="11"/>
        <color theme="1"/>
        <rFont val="Calibri"/>
        <family val="2"/>
        <scheme val="minor"/>
      </rPr>
      <t>layout</t>
    </r>
    <r>
      <rPr>
        <sz val="11"/>
        <color theme="1"/>
        <rFont val="Calibri"/>
        <family val="2"/>
        <scheme val="minor"/>
      </rPr>
      <t xml:space="preserve"> (headings, intro-sentence in beginning of paragraph, order of cells)</t>
    </r>
  </si>
  <si>
    <r>
      <t>15.</t>
    </r>
    <r>
      <rPr>
        <sz val="7"/>
        <color theme="1"/>
        <rFont val="Times New Roman"/>
        <family val="1"/>
      </rPr>
      <t xml:space="preserve">   </t>
    </r>
    <r>
      <rPr>
        <b/>
        <sz val="11"/>
        <color theme="1"/>
        <rFont val="Calibri"/>
        <family val="2"/>
        <scheme val="minor"/>
      </rPr>
      <t>Overall impression</t>
    </r>
    <r>
      <rPr>
        <sz val="11"/>
        <color theme="1"/>
        <rFont val="Calibri"/>
        <family val="2"/>
        <scheme val="minor"/>
      </rPr>
      <t xml:space="preserve"> is very good (e.g. the report is clear and shows understanding and ability to work with data, and reflect on data and analysis)</t>
    </r>
  </si>
  <si>
    <t>Report 1</t>
  </si>
  <si>
    <t>Report 2</t>
  </si>
  <si>
    <t>Report 3</t>
  </si>
  <si>
    <t>Report 4</t>
  </si>
  <si>
    <t>Report 5</t>
  </si>
  <si>
    <t>Report 6</t>
  </si>
  <si>
    <t>Report evaluation</t>
  </si>
  <si>
    <t>Arnstein, Tham</t>
  </si>
  <si>
    <t>Hanne, Elisabeth, Markus</t>
  </si>
  <si>
    <t>Idunn, Anna Lina</t>
  </si>
  <si>
    <t>Eirik, Ove</t>
  </si>
  <si>
    <t>Varvara, Torkjell, Marjolein</t>
  </si>
  <si>
    <t>Marek</t>
  </si>
  <si>
    <t>Comment</t>
  </si>
  <si>
    <t>Points</t>
  </si>
  <si>
    <t>Total:</t>
  </si>
  <si>
    <r>
      <t>8.</t>
    </r>
    <r>
      <rPr>
        <sz val="7"/>
        <color theme="1"/>
        <rFont val="Times New Roman"/>
        <family val="1"/>
      </rPr>
      <t xml:space="preserve">       </t>
    </r>
    <r>
      <rPr>
        <sz val="11"/>
        <color theme="1"/>
        <rFont val="Calibri"/>
        <family val="2"/>
        <scheme val="minor"/>
      </rPr>
      <t xml:space="preserve">Conveyed your results clearly by (not to many) </t>
    </r>
    <r>
      <rPr>
        <b/>
        <sz val="11"/>
        <color theme="1"/>
        <rFont val="Calibri"/>
        <family val="2"/>
        <scheme val="minor"/>
      </rPr>
      <t>figures and tables</t>
    </r>
    <r>
      <rPr>
        <sz val="11"/>
        <color theme="1"/>
        <rFont val="Calibri"/>
        <family val="2"/>
        <scheme val="minor"/>
      </rPr>
      <t>. Figures are clear and self-explanatory (with title, legend, axis labels and easy-to-understand layout). Have figure and table captions with number, and always commented on a figure or table that is made</t>
    </r>
  </si>
  <si>
    <t>Generelt god intro, med hva som gjøres og hva målet er. Målet virker litt uklart, og argumentasjonen henger ikke helt sammen. F.eks. at lapse rate er nødvendig fra å gjøre statistisk analyse+yearly averages. Noen gramatikkfeil. Står ikke noen om antall stasjoner, periode e.l.</t>
  </si>
  <si>
    <t>Introen inneholder formål, struktur og generelt om innhold. Kunne godt vært mer konkret på hva som gjøres (f.eks. beregne lapse rate). Siste setning i første avsnitt er litt malplassert og sier verken noen om hva dere ser på eller hva dere skal gjøre ("Det vil bli implementert analyser og visualisering av for å tolke resultatene" kunne man sagt generelt om nesten alle rapporter/oppgaver). Står ikke noen om antall stasjoner, periode e.l.</t>
  </si>
  <si>
    <t>Fin intro som går kokret på hva som gjøres, formål, og struktur.</t>
  </si>
  <si>
    <t>Fin faglig motivasjon og formål i intro. Mangler struktur/beskrivelse av inholdet. Fint språk. Mangler referanse på påstand om hydrologers bruk av -0.65C/100m. Refererer etterpå til en annen studie uten å si hvorfor den nevnes her. Siste setning malplassert?</t>
  </si>
  <si>
    <t>Intro has some general motivation of the interest in the region, however, lack aim of why you do your analysis specifically, what you did, and structure/content of the report</t>
  </si>
  <si>
    <t>Intro inneholder formål og innhold til rapporten. Mangler referanse til at T og P endrer seg, og noen grammatiske feil. Står ikke noe om hva slags type data du ser på utover variablen (f.eks. observasjonsdata, stasjonsdata, antall, periode)</t>
  </si>
  <si>
    <t xml:space="preserve"> Kartet over værstasjonene er upresis (f.eks. er ikke rampur innenfor nedbørfeltet dere fikk utdelt), og det mangler oversikt over vannføringsstasjonene</t>
  </si>
  <si>
    <t xml:space="preserve">Fin beskrivelse av hva som gjøres i kodecellene, og fin figur av værstasjonene. Vannføringsstasjonene er plottet feil (trolig brukt grad-time-minutt isf desimal-grader som input), og ikke beskrevet. </t>
  </si>
  <si>
    <t>Fine figurer. Ikke kommentert på Q-stasjonene. Flott å ha med periodedekning.</t>
  </si>
  <si>
    <t>Fint kart. Til sitatet "The different stations had a varying temporal coverage of observations, still it is not a large issue for us since we are only interested in the monthly mean of precipitation and air temperature" - at man bruker ulike perioder til grunn kan skape problemer - f.eks. hvis en stasjon dekker første del av en periode, og en annen stasjon siste del av en periode, kan sistenvnte stasjoen tilsynelatende ha høyere temperaturer pga sted, men egentlig er det pga en temperaturøkning over perioden. Flott å ha med periodedekning og topografi.</t>
  </si>
  <si>
    <t>Fint kart av område og tilhørende tekst. Mangler oversikt over høyde til Q-stasjonene</t>
  </si>
  <si>
    <t>Good study area description, references and bibliography. Last paragraph lacks references</t>
  </si>
  <si>
    <t>Fin områdebeskrivelse og bruk av referanser. Litt rotete måte å referere på (veksler mellom fornavn, initialer og etternavn, navn i tekst, men nummerering i referanselista)</t>
  </si>
  <si>
    <t>Fin områdebeskrivelse ved bruk av referanser. Nettside-referansene er ufullstendige.</t>
  </si>
  <si>
    <t>Mangler referanser i områdebeskrivelsen. Noe kort beskrivelse.</t>
  </si>
  <si>
    <t>Fin beskrivelse av område og monsunen, og bruk av referanser.</t>
  </si>
  <si>
    <r>
      <t>5.</t>
    </r>
    <r>
      <rPr>
        <sz val="7"/>
        <color theme="1"/>
        <rFont val="Times New Roman"/>
        <family val="1"/>
      </rPr>
      <t xml:space="preserve">       </t>
    </r>
    <r>
      <rPr>
        <b/>
        <sz val="11"/>
        <color theme="1"/>
        <rFont val="Calibri"/>
        <family val="2"/>
        <scheme val="minor"/>
      </rPr>
      <t xml:space="preserve">Visualized and commented on data: </t>
    </r>
    <r>
      <rPr>
        <sz val="11"/>
        <color theme="1"/>
        <rFont val="Calibri"/>
        <family val="2"/>
        <scheme val="minor"/>
      </rPr>
      <t>Showed Q, T and P yearly averages and how they vary over the year in an informational way (not too many plots). Described what is seen (e.g. how it varies, differences, similarities, period coverage)</t>
    </r>
  </si>
  <si>
    <t>Fin visualisering. Glemt 0902 for temp i figur. Mangler en del beskrivelse i tekst til figurene, men har beskrivelse for tabellene. Kommentert på periode-forskjeller (på en litt uklar måte)</t>
  </si>
  <si>
    <t>Fin oversikt og gode kommentarer. Av og litt litt mye print-outs, men ok. Litt skummelt å uttale seg om trender uten å teste dette.</t>
  </si>
  <si>
    <t>Fin beskrivelse og visualisering av dataene. Skulle gjerne kommentert på de rare verdiene for noen av stasjonene i starten av tidsserien (f.eks. 0814)</t>
  </si>
  <si>
    <t>Fine plots av variasjon over året og kommentarer. Mangler tesk og visning av årlige gjennomsnitt</t>
  </si>
  <si>
    <t>Noen figurer har titler andre ikke, noen figurer har tegnforklaring, andre ikke, ingen har figurtekst og fleste har veldig liten skrift ift størrelsen på figuren. Tabellene er forståelige og ryddige og har ikke tabelltekst. i starten er mangelen på nummerering løst ved å kommentere figurer/tabeller rett før eller etter den vises. Skriver om resultatfigurene først i siste avsnitt, og uten figurnummerering gjør det vanskeligere for leseren og vite hvilken figur de refererer til for de  ulike påstandene.</t>
  </si>
  <si>
    <t>beskrevet variasjon over året og sammenlignet dette, utover det er ikke analysene beskrevet eller diskutert</t>
  </si>
  <si>
    <t>knytter variasjon over året til monsun, ellers ingen koblinger</t>
  </si>
  <si>
    <t>Ingen konklusjon annet enn at de ikke ble ferdige</t>
  </si>
  <si>
    <t>fin og saklig tekst som stort sett flyter der avsnittene er fullstendige, men dessverre mangelfull flere steder.</t>
  </si>
  <si>
    <t>varierende ryddighet i koden. En del steder en kommentar eller overskrift som fortelle hva som skal skje (bra) og gode variablenavn, men en del steder er det ikke ryddet i koden, slik at f.eks. gamle kodesnutter er kommentert ut</t>
  </si>
  <si>
    <t>valg av stasjoner og periode/data er så vidt jeg kan begrenset til en setning ("Årlige verdier for nedbør, temperatur og avrenningen er vist under her, men kun i perioden 2000 til 2010 på grunn av manglende data"). Det kune godt vært utdypet mer hvorfor dete gjør det valget akkurat her, men ikke andre steder. Se også ut som dere har valgt fra 1998 for temperatur (celle 9) og 4 mnd i 2001 for nedbør, noe som ikke forklares videre.</t>
  </si>
  <si>
    <t>Savner en forklaring av metodene/analysene som blir gjort samt evt formler. Det er ikke mulig å få oversikt over hva som skal skje uten å lese koden nøye, mua en liten oversikt i introen.</t>
  </si>
  <si>
    <t>Strukturen er ikke helt konsekvent gjennom rapporten. Savner tekst i kapitlene etter studieområde med mer info om hva kapitler handler om, det varierer også om figurer bli kommentert i samme kapittel eller ikke. God kronologi på kodecellene</t>
  </si>
  <si>
    <t>Overordnet gir rapporten et inntrykk av at de kan bruke python og forstår hva de har produsert av resultater, og et godt språk. Men den har en inkonsekvent struktur, den manglende opprydning i kode, og en del manglende innhold trekker en del ned.</t>
  </si>
  <si>
    <t>fine beskrivelser av hva som blir gjort før det gjøres i hvert avsnitt av data og analyse. Kunne godt å skrevet hvilken variabel som var den avhengige og uavhengige i regresjonen</t>
  </si>
  <si>
    <t>Fine figurer med leselig tittel, tegnforklaring og aksenavn/tall. Mangler figurtekst noe som gjør det vanskeligere for leseren å følge hvilken figurer man baserer påstandene i kapittel 5 på til enhver tid. Flere tabeller som vises men ikke skrives om i teksten, noe som gjør de overflødige.</t>
  </si>
  <si>
    <t>Det er ingen tydelig konklusjon fra analysedelen i rapporten, men er en oppsummering av variasjonen over året. Finner ikke noe som knyttes direkte til formålet beskrevet i introen.</t>
  </si>
  <si>
    <t>knytter variasjon over året til monsun, og resultater til høyde, og usikkerhet til data. Savner noen kommentarer til ulikheter som kanskje henger sammen med hvor stasjonene ligger (lengde- og breddegradsmessig)</t>
  </si>
  <si>
    <t>Fin flyt i teksten og språket. Noen gange litt i overkant muntlig skrevet. Og detalj: det heter "functions" og ikke "def".</t>
  </si>
  <si>
    <t>Strukturen er litt forvirrende, er mange overskrifter: noen ganger med nummerering, andre ganger ikke selv om de virker av samme vitkighet. Fordi det er så mange tror jeg også det hadde hjulpet med en innholdefortegnelse eller en tydelig struktur-beskrivelse i introen. Og litt inkonsekvent med strek som paragrafdeler i kap.5, når dere har brukt underoverskrifter tidligere</t>
  </si>
  <si>
    <t>Overordnet viser rapporten forståelse for analysene som er gjort og gode ferdigheter i koding og visualisering. Den er noe uoversiktig, og uklar i sitt formål og konklusjon som trekker litt ned.</t>
  </si>
  <si>
    <t>Laget tidsserier av dataene.</t>
  </si>
  <si>
    <t>God bruk av referanser i områdebeskrivelsen. Husk a ha dato for henting av info når bruker nettsider som referanser. Merk: heter ITCZ</t>
  </si>
  <si>
    <t>Lette å følge-tekst som går gjennom data og analyse-figurene og diskuterer. Mangler enhet på lapse rate og gradient</t>
  </si>
  <si>
    <t>Kommentert og vist at ulike perioder og får punkter i første året for noen stasjoner, og at det er kilde til usikkhet. Savner at det står eksplisitt at valget om å beholde all data som fins likevel tas og hvorfor.</t>
  </si>
  <si>
    <t>kommenterer at ulike perioder s11 og s19 og skrevet om det som kilde til usikkerhet, så bevissthet rundt det. Savner at det står f.eks. hvorfor det ble valgt å beholde den fulle perioden til alle stasjonene, og at forskjellige periode kan påvirke resultate utover accuracy. F.eks. vil gjennomsnittene du sammenligner for å gjøre regresjon være basert på ulike period og derfor ulike klima noe som skaper en "indirekte" uavhengig variabel.</t>
  </si>
  <si>
    <t xml:space="preserve">eget metodekapittel som er oversiktig og forklarende </t>
  </si>
  <si>
    <t>Rapporten har gjort en omfattende analyse av T og P lapse-rate, som sammenligner datoer og to og to stasjoner, og derfor viser lapse-rate variasjon over året og basert på hvilke stasjoner som brukes. Dette gjør at det blir mye resultater og figurer. Figurene er selv-forklarende, har figurtekst og blir referert til i teksten. Merk: litt rart å fortelle hva subplot c) er før subplot a) og b) (f.eks. Figure 4).</t>
  </si>
  <si>
    <t>Knytter resultatene til klima, sted og datagrunnlag.</t>
  </si>
  <si>
    <t>Beskrevet de fleste funnene kort, hovesaklig hvordan de varierer over året og forskjellen på med og uten å P=0 datapunktene. Savner at det står mer om de faktiske verdiene (hovedmålet er en lapse-rate verdi, ikke hvordan den verierer, selv  om det også er interessant), sånn som f.eks. vist i Table 3 (hvis verdier ikke nevnes i teksten så vidt jeg kan se), samt om det er grunn til å snakke om lapse-rate i det hele tatt (spesielt for nedbør som har mange median-verdier nær 0).</t>
  </si>
  <si>
    <t>Konklusjonsteksten er interessant, men svarer ikke direkte på formålet dere skriver i intro "The aim is then to calculate the lapse rate and the precipitation lapse rate."</t>
  </si>
  <si>
    <t>God flyt og lite feil i språket.</t>
  </si>
  <si>
    <t>Oversiktig rapport</t>
  </si>
  <si>
    <t>Overordnet viser rapporten evne til å gjøre større analyser, visualisere, og forstå resultater. Hovedformålet som var å finne en lapse-rate for P og T ble litt borte i de større analysene som fokuserte mer på variasjonen i disse estimatene.</t>
  </si>
  <si>
    <t>Koden er godt beskrevet underveis med kommentarer og beskrivende variabelnavn, og ryddet vekk det dere ikke bruker.</t>
  </si>
  <si>
    <t>Er bevisste på at stasjonene dekker ulike perioder, og velger å beholde alt pga "it is not a large issue for us since we are only interested in the monthly mean of precipitation and air temperature." Merk at det kan være er problem likevel, spesielt hvis klimaet er ulikt for de ulike periodene som dekkes, da er det ikke lenger bare variasjonene mellom stasjonene man sammenligner.</t>
  </si>
  <si>
    <t>Fin metodebeskrivelse med motivasjon bak metoden. Ikke alt dere gjør som står i metodedelen, f.eks. at dere beregner lapse rate fore hver måned, og at dere beregner konfidensintervallet.</t>
  </si>
  <si>
    <t>Fine selvforklarende figurer og figurtekst. Kunne godt vært tittel i tillegg, men funker uten. Merk: en feil i figurtekst Figure 5 (min vs max). Kunne godt hatt samme farge på stasjonene i figur 2 som i plottene etterpå.</t>
  </si>
  <si>
    <t>Beskriver og forslår forklaringer på de ulike resultatene. Fokuserer på usikkerhet, så savner at det står noe om de faktiske tallene, f.eks. lapse rate (hvor stor, negativ eller positiv?).</t>
  </si>
  <si>
    <t>Savner kobling av variasjon over året til klima (f.eks. monsun). Fin håndtering av usikkerhet ved bruk av konfidensintervall. Fin kobling til et annet studie.</t>
  </si>
  <si>
    <t>Fin og oppsummerende konklusjon. Savner igjen hva dere faktisk fant av verdier. Her går det rett fra metode til usikkerhet knyttet til resultane.</t>
  </si>
  <si>
    <t>Fin flyt i teksten og språket (mua slutten av introen). Noen gange litt i overkant muntlig skrevet. Noen feil i grammatikk og bruk av ord.</t>
  </si>
  <si>
    <t>Fin struktur som er lett å følge</t>
  </si>
  <si>
    <t>Koden er ryddet og naturlig strukturert, med forklarende docstrings.</t>
  </si>
  <si>
    <t>Overordnet viser rapporten forståelse for analysene som er gjort og gode ferdigheter i koding og visualisering. Noen mangler som beskrevet over trekker litt ned.</t>
  </si>
  <si>
    <t>Nice figures, but a bit too many (e.g. could have chosen one of Fig 4,5 and 6, like fig 5 and make it higher). Trends are investigated as well.</t>
  </si>
  <si>
    <t>Reflect that uncertainties follow the different period coverages. Miss an explicit choice/argument of choosing to keep all data</t>
  </si>
  <si>
    <t>Short descriptions of what is done is given along the way, and nice explanations in the code and what you have done "right before" the plot. However, without giving the structure/content in the intro, and no overall statements of what will be done except right before the result come, makes it difficult for the reader to know how to navigate and what  to expect next.</t>
  </si>
  <si>
    <t>The language and text is generally fluent. Sometimes a paragraph of only on e sentence, where it would be nice to get some context to the statement.</t>
  </si>
  <si>
    <t>clear and clean code with discriptions of what is done, and descriptive variable names</t>
  </si>
  <si>
    <t>Figures are self-explanatory, with labels, legend and captions, and are referred to in the text. The font is  a bit small relative to the figure, which make it a bit difficult to see. Tables of statistics (3-6) are nice, but they are not commented on, so the point of having them there is not clear.</t>
  </si>
  <si>
    <t>The structure is different from what is suggested, which is not a problem in itself, but is a bit difficult to understand because an overview of the structure is lacking.</t>
  </si>
  <si>
    <t xml:space="preserve">Overall the report reflect understanding of statistical analysis and how one can interpret results. A bit unclear structure and aim. </t>
  </si>
  <si>
    <t>The plots of variation over period and over year is nicely discussed by e.g. relating it to climate, location and P vs Q. The lapse rate of T is however not discussed, and not stated why gradient of P is not calculated (but indirectly by stating that visually there is no clear pattern). No unit i s given of the lapse rate, and sometimes the unit is missing/wrong</t>
  </si>
  <si>
    <t>The summary is nice with respect to what is describes, however, lack a sentence or two related to lapse rate which was one of the main tasks in the project. Also it does not summarize other results (e.g. what is it that you see that make you say the monsoon affect the region?)</t>
  </si>
  <si>
    <t>The results are related to climate, to each other, and (to a small degree)  to data quality</t>
  </si>
  <si>
    <t>Selvforklarende og tydelige figurer og figuretekst. Kan gjerne skrive hvilke figurer (ved nummer) du viser til i teksten, fordi "figurene ovenfor" er litt uklar i hvilke(n) som menes.</t>
  </si>
  <si>
    <t>Fin tekst som omhandler resultatene forløpende. Igjen mangler det referanser på påstander resultatene knyttes til, og noen resultater står i teksten men vises ikke (for eksempel burde lineære regresjonen av temp. lapse rate bli vist, og at trenden i temp Pohara er signifikant).</t>
  </si>
  <si>
    <t>reflektert over datahull og tatt valg på bakgrunn av det i seksjon 4.1, og diskuteres i tekst under figur 9, og tatt hensyn til det i figur 11</t>
  </si>
  <si>
    <t>resultater knyttes til hverandre, klima og data</t>
  </si>
  <si>
    <t>Konklusjonen oppsummerer resultatene fint, men mangler en oppsummering av hva som er gjort (data, sted, valg).</t>
  </si>
  <si>
    <t>Det er lett å følge teksten og hva den tar for seg til enhver tid. Språket og grammatikken er til tider feil, uklar eller litt vel muntlig formulert.</t>
  </si>
  <si>
    <t>Strukturen er god og naturlig og forklart fint i introen.</t>
  </si>
  <si>
    <t>Koden er ryddig og oversiktig med beskrivende navn on ontro til cellene</t>
  </si>
  <si>
    <t>oversiktig og presis metodedel, unntatt for gjentaksintervall-beregningen der det ikke står hvordan du tenker å bestemme sannsynlighetsfordelingen</t>
  </si>
  <si>
    <t>Overordnet viser rapporten evne til å gjøre større analyser, visualisere, og forstå resultater. Analysene henger stort sett naturlig sammen, og teksten kobler dem. Mangel på referanser sammen med noen mangler og uklarheter trekker litt ned.</t>
  </si>
  <si>
    <t>Nice study area map and intro of stations. Could maybe commented a bit more on different elevations among the stations</t>
  </si>
  <si>
    <t>Fine figurer og tekst. Er litt mange figurer, og kunne vist frem variasjonen mellom stasjonene in monthly mean plottene bedre ved enten ha samme y-akse på alle subplottene, eller hatt alle i samme plot (enter ved barer eller som i tidsserieplottene)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</si>
</sst>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tint="0.499984740745262"/>
      <name val="Calibri"/>
      <family val="2"/>
      <scheme val="minor"/>
    </font>
    <font>
      <sz val="10"/>
      <color theme="1"/>
      <name val="Arial Unicode MS"/>
    </font>
    <font>
      <sz val="7"/>
      <color theme="1"/>
      <name val="Times New Roman"/>
      <family val="1"/>
    </font>
  </fonts>
  <fills count="13">
    <fill>
      <patternFill patternType="none"/>
    </fill>
    <fill>
      <patternFill patternType="gray125"/>
    </fill>
    <fill>
      <patternFill patternType="solid">
        <fgColor theme="9" tint="0.79998168889431442"/>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C1F7F7"/>
        <bgColor indexed="64"/>
      </patternFill>
    </fill>
    <fill>
      <patternFill patternType="solid">
        <fgColor theme="1" tint="0.499984740745262"/>
        <bgColor indexed="64"/>
      </patternFill>
    </fill>
    <fill>
      <patternFill patternType="solid">
        <fgColor rgb="FFCCFFCC"/>
        <bgColor indexed="64"/>
      </patternFill>
    </fill>
    <fill>
      <patternFill patternType="solid">
        <fgColor rgb="FFFFCCCC"/>
        <bgColor indexed="64"/>
      </patternFill>
    </fill>
    <fill>
      <patternFill patternType="solid">
        <fgColor theme="2"/>
        <bgColor indexed="64"/>
      </patternFill>
    </fill>
  </fills>
  <borders count="33">
    <border>
      <left/>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bottom style="double">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medium">
        <color auto="1"/>
      </left>
      <right style="thin">
        <color theme="2" tint="-9.9978637043366805E-2"/>
      </right>
      <top style="thin">
        <color theme="2" tint="-9.9978637043366805E-2"/>
      </top>
      <bottom style="thin">
        <color theme="2" tint="-9.9978637043366805E-2"/>
      </bottom>
      <diagonal/>
    </border>
    <border>
      <left style="thin">
        <color theme="2" tint="-9.9978637043366805E-2"/>
      </left>
      <right style="medium">
        <color auto="1"/>
      </right>
      <top style="thin">
        <color theme="2" tint="-9.9978637043366805E-2"/>
      </top>
      <bottom style="thin">
        <color theme="2" tint="-9.9978637043366805E-2"/>
      </bottom>
      <diagonal/>
    </border>
    <border>
      <left style="medium">
        <color auto="1"/>
      </left>
      <right style="thin">
        <color theme="2" tint="-9.9978637043366805E-2"/>
      </right>
      <top style="thin">
        <color theme="2" tint="-9.9978637043366805E-2"/>
      </top>
      <bottom style="medium">
        <color auto="1"/>
      </bottom>
      <diagonal/>
    </border>
    <border>
      <left style="thin">
        <color theme="2" tint="-9.9978637043366805E-2"/>
      </left>
      <right style="thin">
        <color theme="2" tint="-9.9978637043366805E-2"/>
      </right>
      <top style="thin">
        <color theme="2" tint="-9.9978637043366805E-2"/>
      </top>
      <bottom style="medium">
        <color auto="1"/>
      </bottom>
      <diagonal/>
    </border>
    <border>
      <left style="thin">
        <color theme="2" tint="-9.9978637043366805E-2"/>
      </left>
      <right style="medium">
        <color auto="1"/>
      </right>
      <top style="thin">
        <color theme="2" tint="-9.9978637043366805E-2"/>
      </top>
      <bottom style="medium">
        <color auto="1"/>
      </bottom>
      <diagonal/>
    </border>
    <border>
      <left style="medium">
        <color auto="1"/>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medium">
        <color auto="1"/>
      </right>
      <top/>
      <bottom style="thin">
        <color theme="2" tint="-9.9978637043366805E-2"/>
      </bottom>
      <diagonal/>
    </border>
    <border>
      <left style="medium">
        <color auto="1"/>
      </left>
      <right style="thin">
        <color theme="2" tint="-9.9978637043366805E-2"/>
      </right>
      <top style="thin">
        <color theme="2" tint="-9.9978637043366805E-2"/>
      </top>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medium">
        <color auto="1"/>
      </right>
      <top style="thin">
        <color theme="2" tint="-9.9978637043366805E-2"/>
      </top>
      <bottom/>
      <diagonal/>
    </border>
    <border>
      <left style="thin">
        <color theme="2" tint="-9.9978637043366805E-2"/>
      </left>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medium">
        <color auto="1"/>
      </right>
      <top/>
      <bottom style="thin">
        <color theme="2" tint="-9.9978637043366805E-2"/>
      </bottom>
      <diagonal/>
    </border>
    <border>
      <left/>
      <right style="medium">
        <color auto="1"/>
      </right>
      <top style="thin">
        <color theme="2" tint="-9.9978637043366805E-2"/>
      </top>
      <bottom style="thin">
        <color theme="2" tint="-9.9978637043366805E-2"/>
      </bottom>
      <diagonal/>
    </border>
  </borders>
  <cellStyleXfs count="1">
    <xf numFmtId="0" fontId="0" fillId="0" borderId="0"/>
  </cellStyleXfs>
  <cellXfs count="107">
    <xf numFmtId="0" fontId="0" fillId="0" borderId="0" xfId="0"/>
    <xf numFmtId="0" fontId="0" fillId="0" borderId="1" xfId="0" applyBorder="1"/>
    <xf numFmtId="0" fontId="0" fillId="0" borderId="2" xfId="0" applyBorder="1"/>
    <xf numFmtId="0" fontId="0" fillId="0" borderId="4" xfId="0" applyBorder="1"/>
    <xf numFmtId="0" fontId="0" fillId="0" borderId="5" xfId="0" applyBorder="1"/>
    <xf numFmtId="0" fontId="0" fillId="0" borderId="3" xfId="0" applyBorder="1"/>
    <xf numFmtId="0" fontId="0" fillId="0" borderId="6" xfId="0" applyBorder="1" applyAlignment="1">
      <alignment horizontal="center"/>
    </xf>
    <xf numFmtId="0" fontId="0" fillId="0" borderId="7" xfId="0" applyBorder="1" applyAlignment="1">
      <alignment horizont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Border="1"/>
    <xf numFmtId="0" fontId="0" fillId="0" borderId="10" xfId="0" applyBorder="1"/>
    <xf numFmtId="0" fontId="0" fillId="0" borderId="11" xfId="0" applyBorder="1"/>
    <xf numFmtId="0" fontId="0" fillId="0" borderId="13" xfId="0" applyBorder="1"/>
    <xf numFmtId="0" fontId="0" fillId="2" borderId="3" xfId="0" applyFill="1" applyBorder="1"/>
    <xf numFmtId="0" fontId="0" fillId="2" borderId="1" xfId="0" applyFill="1" applyBorder="1"/>
    <xf numFmtId="0" fontId="0" fillId="2" borderId="7" xfId="0" applyFill="1" applyBorder="1"/>
    <xf numFmtId="0" fontId="0" fillId="3" borderId="12" xfId="0" applyFill="1" applyBorder="1" applyAlignment="1">
      <alignment horizontal="center"/>
    </xf>
    <xf numFmtId="0" fontId="0" fillId="0" borderId="0" xfId="0" applyFill="1" applyBorder="1"/>
    <xf numFmtId="0" fontId="0" fillId="0" borderId="0" xfId="0" quotePrefix="1" applyBorder="1"/>
    <xf numFmtId="0" fontId="0" fillId="0" borderId="11" xfId="0" quotePrefix="1" applyBorder="1"/>
    <xf numFmtId="0" fontId="0" fillId="0" borderId="0" xfId="0" quotePrefix="1" applyFill="1" applyBorder="1"/>
    <xf numFmtId="0" fontId="2" fillId="0" borderId="1" xfId="0" applyFont="1" applyFill="1" applyBorder="1"/>
    <xf numFmtId="0" fontId="2" fillId="0" borderId="0" xfId="0" applyFont="1"/>
    <xf numFmtId="0" fontId="0" fillId="2" borderId="6" xfId="0" applyFill="1" applyBorder="1"/>
    <xf numFmtId="0" fontId="0" fillId="2" borderId="8" xfId="0" applyFill="1" applyBorder="1"/>
    <xf numFmtId="0" fontId="3" fillId="0" borderId="0" xfId="0" applyFont="1" applyAlignment="1">
      <alignment vertical="center"/>
    </xf>
    <xf numFmtId="0" fontId="0" fillId="0" borderId="14" xfId="0" applyBorder="1"/>
    <xf numFmtId="0" fontId="0" fillId="0" borderId="15" xfId="0" applyBorder="1"/>
    <xf numFmtId="0" fontId="0" fillId="0" borderId="16" xfId="0" applyBorder="1"/>
    <xf numFmtId="0" fontId="0" fillId="4" borderId="3" xfId="0" applyFill="1" applyBorder="1" applyAlignment="1">
      <alignment horizontal="center"/>
    </xf>
    <xf numFmtId="0" fontId="0" fillId="2" borderId="9" xfId="0" applyFill="1" applyBorder="1"/>
    <xf numFmtId="0" fontId="0" fillId="5" borderId="18" xfId="0" applyFill="1" applyBorder="1"/>
    <xf numFmtId="0" fontId="0" fillId="5" borderId="17" xfId="0" applyFill="1" applyBorder="1"/>
    <xf numFmtId="0" fontId="0" fillId="5" borderId="19" xfId="0" applyFill="1" applyBorder="1"/>
    <xf numFmtId="0" fontId="0" fillId="6" borderId="18" xfId="0" applyFill="1" applyBorder="1"/>
    <xf numFmtId="0" fontId="0" fillId="6" borderId="17" xfId="0" applyFill="1" applyBorder="1"/>
    <xf numFmtId="0" fontId="0" fillId="6" borderId="19" xfId="0" applyFill="1" applyBorder="1"/>
    <xf numFmtId="0" fontId="0" fillId="7" borderId="18" xfId="0" applyFill="1" applyBorder="1"/>
    <xf numFmtId="0" fontId="0" fillId="7" borderId="17" xfId="0" applyFill="1" applyBorder="1"/>
    <xf numFmtId="0" fontId="0" fillId="7" borderId="19" xfId="0" applyFill="1" applyBorder="1"/>
    <xf numFmtId="0" fontId="0" fillId="8" borderId="18" xfId="0" applyFill="1" applyBorder="1"/>
    <xf numFmtId="0" fontId="0" fillId="8" borderId="17" xfId="0" applyFill="1" applyBorder="1"/>
    <xf numFmtId="0" fontId="0" fillId="8" borderId="19" xfId="0" applyFill="1" applyBorder="1"/>
    <xf numFmtId="0" fontId="0" fillId="10" borderId="18" xfId="0" applyFill="1" applyBorder="1"/>
    <xf numFmtId="0" fontId="0" fillId="10" borderId="17" xfId="0" applyFill="1" applyBorder="1"/>
    <xf numFmtId="0" fontId="0" fillId="10" borderId="19" xfId="0" applyFill="1" applyBorder="1"/>
    <xf numFmtId="0" fontId="0" fillId="10" borderId="20" xfId="0" applyFill="1" applyBorder="1"/>
    <xf numFmtId="0" fontId="0" fillId="10" borderId="21" xfId="0" applyFill="1" applyBorder="1"/>
    <xf numFmtId="0" fontId="0" fillId="10" borderId="22" xfId="0" applyFill="1" applyBorder="1"/>
    <xf numFmtId="0" fontId="0" fillId="11" borderId="18" xfId="0" applyFill="1" applyBorder="1"/>
    <xf numFmtId="0" fontId="0" fillId="11" borderId="17" xfId="0" applyFill="1" applyBorder="1"/>
    <xf numFmtId="0" fontId="0" fillId="11" borderId="19" xfId="0" applyFill="1" applyBorder="1"/>
    <xf numFmtId="0" fontId="0" fillId="5" borderId="4" xfId="0" applyFill="1" applyBorder="1"/>
    <xf numFmtId="0" fontId="0" fillId="7" borderId="4" xfId="0" applyFill="1" applyBorder="1"/>
    <xf numFmtId="0" fontId="0" fillId="6" borderId="4" xfId="0" applyFill="1" applyBorder="1"/>
    <xf numFmtId="0" fontId="0" fillId="9" borderId="4" xfId="0" applyFill="1" applyBorder="1"/>
    <xf numFmtId="0" fontId="0" fillId="8" borderId="4" xfId="0" applyFill="1" applyBorder="1"/>
    <xf numFmtId="0" fontId="0" fillId="10" borderId="4" xfId="0" applyFill="1" applyBorder="1"/>
    <xf numFmtId="0" fontId="0" fillId="11" borderId="4" xfId="0" applyFill="1" applyBorder="1"/>
    <xf numFmtId="0" fontId="0" fillId="5" borderId="23" xfId="0" applyFill="1" applyBorder="1"/>
    <xf numFmtId="0" fontId="0" fillId="5" borderId="24" xfId="0" applyFill="1" applyBorder="1"/>
    <xf numFmtId="0" fontId="0" fillId="5" borderId="25" xfId="0" applyFill="1" applyBorder="1"/>
    <xf numFmtId="0" fontId="0" fillId="9" borderId="0" xfId="0" applyFill="1" applyBorder="1"/>
    <xf numFmtId="0" fontId="0" fillId="7" borderId="26" xfId="0" applyFill="1" applyBorder="1"/>
    <xf numFmtId="0" fontId="0" fillId="7" borderId="27" xfId="0" applyFill="1" applyBorder="1"/>
    <xf numFmtId="0" fontId="0" fillId="7" borderId="28" xfId="0" applyFill="1" applyBorder="1"/>
    <xf numFmtId="0" fontId="0" fillId="9" borderId="14" xfId="0" applyFill="1" applyBorder="1"/>
    <xf numFmtId="0" fontId="0" fillId="9" borderId="15" xfId="0" applyFill="1" applyBorder="1"/>
    <xf numFmtId="0" fontId="0" fillId="9" borderId="16" xfId="0" applyFill="1" applyBorder="1"/>
    <xf numFmtId="0" fontId="0" fillId="9" borderId="9" xfId="0" applyFill="1" applyBorder="1"/>
    <xf numFmtId="0" fontId="0" fillId="0" borderId="0" xfId="0" applyAlignment="1">
      <alignment horizontal="left" vertical="center"/>
    </xf>
    <xf numFmtId="0" fontId="1" fillId="12" borderId="0" xfId="0" applyFont="1" applyFill="1" applyAlignment="1">
      <alignment horizontal="left" vertical="center"/>
    </xf>
    <xf numFmtId="0" fontId="1" fillId="12" borderId="0" xfId="0" applyFont="1" applyFill="1"/>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5" xfId="0" applyBorder="1" applyAlignment="1">
      <alignment horizontal="center" vertical="top" wrapText="1"/>
    </xf>
    <xf numFmtId="0" fontId="0" fillId="7" borderId="0" xfId="0" applyFill="1"/>
    <xf numFmtId="0" fontId="0" fillId="5" borderId="29" xfId="0" applyFill="1" applyBorder="1"/>
    <xf numFmtId="0" fontId="0" fillId="6" borderId="30" xfId="0" applyFill="1" applyBorder="1"/>
    <xf numFmtId="0" fontId="0" fillId="5" borderId="31" xfId="0" applyFill="1" applyBorder="1"/>
    <xf numFmtId="0" fontId="0" fillId="6" borderId="32" xfId="0" applyFill="1" applyBorder="1"/>
    <xf numFmtId="0" fontId="0" fillId="0" borderId="0" xfId="0" applyAlignment="1">
      <alignment horizontal="left" vertical="center" wrapText="1"/>
    </xf>
    <xf numFmtId="0" fontId="0" fillId="0" borderId="0" xfId="0" applyAlignment="1">
      <alignment wrapText="1"/>
    </xf>
    <xf numFmtId="0" fontId="0" fillId="0" borderId="9" xfId="0" quotePrefix="1" applyBorder="1" applyAlignment="1">
      <alignment vertical="center"/>
    </xf>
    <xf numFmtId="0" fontId="0" fillId="0" borderId="0" xfId="0" applyBorder="1" applyAlignment="1">
      <alignment vertical="center"/>
    </xf>
    <xf numFmtId="0" fontId="0" fillId="0" borderId="9" xfId="0" applyBorder="1" applyAlignment="1">
      <alignment vertical="center"/>
    </xf>
    <xf numFmtId="0" fontId="0" fillId="0" borderId="4" xfId="0" applyBorder="1" applyAlignment="1">
      <alignment vertical="center"/>
    </xf>
    <xf numFmtId="0" fontId="0" fillId="0" borderId="0" xfId="0" applyFill="1" applyBorder="1" applyAlignment="1">
      <alignment vertical="center"/>
    </xf>
    <xf numFmtId="0" fontId="0" fillId="0" borderId="10" xfId="0" quotePrefix="1" applyBorder="1" applyAlignment="1">
      <alignment vertical="center"/>
    </xf>
    <xf numFmtId="0" fontId="0" fillId="0" borderId="11" xfId="0" applyBorder="1" applyAlignment="1">
      <alignment vertical="center"/>
    </xf>
    <xf numFmtId="0" fontId="0" fillId="0" borderId="10" xfId="0" applyBorder="1" applyAlignment="1">
      <alignment vertical="center"/>
    </xf>
    <xf numFmtId="0" fontId="0" fillId="0" borderId="5" xfId="0" applyBorder="1" applyAlignment="1">
      <alignment vertical="center"/>
    </xf>
    <xf numFmtId="0" fontId="0" fillId="0" borderId="7" xfId="0"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0" fillId="0" borderId="0" xfId="0" applyAlignment="1">
      <alignment horizontal="center"/>
    </xf>
    <xf numFmtId="0" fontId="0" fillId="0" borderId="14" xfId="0" applyBorder="1" applyAlignment="1">
      <alignment horizontal="center" vertical="top" wrapText="1"/>
    </xf>
    <xf numFmtId="0" fontId="0" fillId="0" borderId="16" xfId="0" applyBorder="1" applyAlignment="1">
      <alignment horizontal="center" vertical="top" wrapText="1"/>
    </xf>
    <xf numFmtId="0" fontId="0" fillId="0" borderId="15" xfId="0" applyBorder="1" applyAlignment="1">
      <alignment horizontal="center" vertical="top" wrapText="1"/>
    </xf>
  </cellXfs>
  <cellStyles count="1">
    <cellStyle name="Normal" xfId="0" builtinId="0"/>
  </cellStyles>
  <dxfs count="2">
    <dxf>
      <fill>
        <patternFill>
          <bgColor theme="5" tint="0.39994506668294322"/>
        </patternFill>
      </fill>
    </dxf>
    <dxf>
      <fill>
        <patternFill>
          <bgColor rgb="FFC00000"/>
        </patternFill>
      </fill>
    </dxf>
  </dxfs>
  <tableStyles count="0" defaultTableStyle="TableStyleMedium2" defaultPivotStyle="PivotStyleLight16"/>
  <colors>
    <mruColors>
      <color rgb="FFFFCCCC"/>
      <color rgb="FFCCFFCC"/>
      <color rgb="FFC1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0"/>
  <sheetViews>
    <sheetView tabSelected="1" workbookViewId="0">
      <pane xSplit="1" topLeftCell="G1" activePane="topRight" state="frozen"/>
      <selection pane="topRight" activeCell="AT39" sqref="AT39"/>
    </sheetView>
  </sheetViews>
  <sheetFormatPr baseColWidth="10" defaultColWidth="8.83203125" defaultRowHeight="14" x14ac:dyDescent="0"/>
  <cols>
    <col min="1" max="1" width="31.5" customWidth="1"/>
    <col min="2" max="2" width="11.6640625" customWidth="1"/>
    <col min="3" max="60" width="4.83203125" customWidth="1"/>
    <col min="61" max="61" width="7.33203125" customWidth="1"/>
  </cols>
  <sheetData>
    <row r="1" spans="1:61" ht="15" thickBot="1">
      <c r="C1" s="98" t="s">
        <v>17</v>
      </c>
      <c r="D1" s="99"/>
      <c r="E1" s="99"/>
      <c r="F1" s="99"/>
      <c r="G1" s="99"/>
      <c r="H1" s="100"/>
      <c r="I1" s="98" t="s">
        <v>18</v>
      </c>
      <c r="J1" s="99"/>
      <c r="K1" s="99"/>
      <c r="L1" s="99"/>
      <c r="M1" s="99"/>
      <c r="N1" s="100"/>
      <c r="O1" s="98" t="s">
        <v>19</v>
      </c>
      <c r="P1" s="99"/>
      <c r="Q1" s="99"/>
      <c r="R1" s="99"/>
      <c r="S1" s="99"/>
      <c r="T1" s="100"/>
      <c r="U1" s="101" t="s">
        <v>20</v>
      </c>
      <c r="V1" s="102"/>
      <c r="W1" s="102"/>
      <c r="X1" s="102"/>
      <c r="Y1" s="102"/>
      <c r="Z1" s="100"/>
      <c r="AA1" s="98" t="s">
        <v>21</v>
      </c>
      <c r="AB1" s="99"/>
      <c r="AC1" s="99"/>
      <c r="AD1" s="99"/>
      <c r="AE1" s="99"/>
      <c r="AF1" s="100"/>
      <c r="AG1" s="98" t="s">
        <v>22</v>
      </c>
      <c r="AH1" s="99"/>
      <c r="AI1" s="99"/>
      <c r="AJ1" s="99"/>
      <c r="AK1" s="99"/>
      <c r="AL1" s="100"/>
      <c r="AM1" s="98" t="s">
        <v>23</v>
      </c>
      <c r="AN1" s="99"/>
      <c r="AO1" s="99"/>
      <c r="AP1" s="99"/>
      <c r="AQ1" s="99"/>
      <c r="AR1" s="100"/>
      <c r="AS1" s="98" t="s">
        <v>24</v>
      </c>
      <c r="AT1" s="99"/>
      <c r="AU1" s="99"/>
      <c r="AV1" s="99"/>
      <c r="AW1" s="99"/>
      <c r="AX1" s="99"/>
      <c r="AY1" s="99"/>
      <c r="AZ1" s="99"/>
      <c r="BA1" s="99"/>
      <c r="BB1" s="99"/>
      <c r="BC1" s="99"/>
      <c r="BD1" s="99"/>
      <c r="BE1" s="99"/>
      <c r="BF1" s="99"/>
      <c r="BG1" s="99"/>
      <c r="BH1" s="100"/>
    </row>
    <row r="2" spans="1:61" ht="15" thickBot="1">
      <c r="A2" s="5" t="s">
        <v>15</v>
      </c>
      <c r="B2" s="5" t="s">
        <v>16</v>
      </c>
      <c r="C2" s="8" t="s">
        <v>31</v>
      </c>
      <c r="D2" s="9" t="s">
        <v>26</v>
      </c>
      <c r="E2" s="9" t="s">
        <v>27</v>
      </c>
      <c r="F2" s="9" t="s">
        <v>28</v>
      </c>
      <c r="G2" s="9" t="s">
        <v>29</v>
      </c>
      <c r="H2" s="16" t="s">
        <v>30</v>
      </c>
      <c r="I2" s="8" t="s">
        <v>61</v>
      </c>
      <c r="J2" s="9" t="s">
        <v>62</v>
      </c>
      <c r="K2" s="9" t="s">
        <v>63</v>
      </c>
      <c r="L2" s="9" t="s">
        <v>64</v>
      </c>
      <c r="M2" s="10" t="s">
        <v>65</v>
      </c>
      <c r="N2" s="16" t="s">
        <v>30</v>
      </c>
      <c r="O2" s="9" t="s">
        <v>78</v>
      </c>
      <c r="P2" s="9" t="s">
        <v>79</v>
      </c>
      <c r="Q2" s="9" t="s">
        <v>80</v>
      </c>
      <c r="R2" s="9" t="s">
        <v>81</v>
      </c>
      <c r="S2" s="9" t="s">
        <v>82</v>
      </c>
      <c r="T2" s="26" t="s">
        <v>30</v>
      </c>
      <c r="U2" s="8" t="s">
        <v>98</v>
      </c>
      <c r="V2" s="9" t="s">
        <v>99</v>
      </c>
      <c r="W2" s="9" t="s">
        <v>100</v>
      </c>
      <c r="X2" s="9" t="s">
        <v>101</v>
      </c>
      <c r="Y2" s="10" t="s">
        <v>102</v>
      </c>
      <c r="Z2" s="27" t="s">
        <v>30</v>
      </c>
      <c r="AA2" s="9" t="s">
        <v>116</v>
      </c>
      <c r="AB2" s="9" t="s">
        <v>117</v>
      </c>
      <c r="AC2" s="9" t="s">
        <v>118</v>
      </c>
      <c r="AD2" s="9" t="s">
        <v>119</v>
      </c>
      <c r="AE2" s="9" t="s">
        <v>120</v>
      </c>
      <c r="AF2" s="16" t="s">
        <v>30</v>
      </c>
      <c r="AG2" s="8" t="s">
        <v>134</v>
      </c>
      <c r="AH2" s="9" t="s">
        <v>136</v>
      </c>
      <c r="AI2" s="9" t="s">
        <v>137</v>
      </c>
      <c r="AJ2" s="9" t="s">
        <v>140</v>
      </c>
      <c r="AK2" s="10" t="s">
        <v>135</v>
      </c>
      <c r="AL2" s="16" t="s">
        <v>30</v>
      </c>
      <c r="AM2" s="9" t="s">
        <v>142</v>
      </c>
      <c r="AN2" s="9" t="s">
        <v>143</v>
      </c>
      <c r="AO2" s="9" t="s">
        <v>144</v>
      </c>
      <c r="AP2" s="9" t="s">
        <v>145</v>
      </c>
      <c r="AQ2" s="10" t="s">
        <v>146</v>
      </c>
      <c r="AR2" s="18" t="s">
        <v>30</v>
      </c>
      <c r="AS2" s="29"/>
      <c r="AT2" s="30"/>
      <c r="AU2" s="30"/>
      <c r="AV2" s="30"/>
      <c r="AW2" s="30"/>
      <c r="AX2" s="30"/>
      <c r="AY2" s="30"/>
      <c r="AZ2" s="30"/>
      <c r="BA2" s="30"/>
      <c r="BB2" s="30"/>
      <c r="BC2" s="30"/>
      <c r="BD2" s="30"/>
      <c r="BE2" s="30"/>
      <c r="BF2" s="30"/>
      <c r="BG2" s="30"/>
      <c r="BH2" s="16" t="s">
        <v>30</v>
      </c>
      <c r="BI2" s="32" t="s">
        <v>25</v>
      </c>
    </row>
    <row r="3" spans="1:61" ht="15" thickBot="1">
      <c r="A3" s="1" t="s">
        <v>0</v>
      </c>
      <c r="B3" s="3"/>
      <c r="C3" s="11"/>
      <c r="D3" s="12"/>
      <c r="E3" s="12"/>
      <c r="F3" s="12"/>
      <c r="G3" s="12"/>
      <c r="H3" s="17">
        <f t="shared" ref="H3:H18" si="0">ROUND(SUM(C3:G3),0)</f>
        <v>0</v>
      </c>
      <c r="I3" s="11"/>
      <c r="J3" s="12"/>
      <c r="K3" s="12"/>
      <c r="L3" s="12"/>
      <c r="M3" s="3"/>
      <c r="N3" s="17">
        <f t="shared" ref="N3:N18" si="1">ROUND(SUM(I3:M3),0)</f>
        <v>0</v>
      </c>
      <c r="O3" s="12"/>
      <c r="P3" s="12"/>
      <c r="Q3" s="12"/>
      <c r="R3" s="12"/>
      <c r="S3" s="12"/>
      <c r="T3" s="17">
        <f t="shared" ref="T3:T18" si="2">ROUND(SUM(O3:S3),0)</f>
        <v>0</v>
      </c>
      <c r="U3" s="11"/>
      <c r="V3" s="12"/>
      <c r="W3" s="12"/>
      <c r="X3" s="12"/>
      <c r="Y3" s="3"/>
      <c r="Z3" s="17">
        <f t="shared" ref="Z3:Z18" si="3">ROUND(SUM(U3:Y3),0)</f>
        <v>0</v>
      </c>
      <c r="AA3" s="12"/>
      <c r="AB3" s="12"/>
      <c r="AC3" s="12"/>
      <c r="AD3" s="12"/>
      <c r="AE3" s="12"/>
      <c r="AF3" s="17">
        <f t="shared" ref="AF3:AF18" si="4">ROUND(SUM(AA3:AE3),0)</f>
        <v>0</v>
      </c>
      <c r="AG3" s="11"/>
      <c r="AH3" s="12"/>
      <c r="AI3" s="12"/>
      <c r="AJ3" s="12"/>
      <c r="AK3" s="3"/>
      <c r="AL3" s="17">
        <f t="shared" ref="AL3:AL18" si="5">ROUND(SUM(AG3:AK3),0)</f>
        <v>0</v>
      </c>
      <c r="AM3" s="12"/>
      <c r="AN3" s="12"/>
      <c r="AO3" s="12"/>
      <c r="AP3" s="12"/>
      <c r="AQ3" s="3"/>
      <c r="AR3" s="33">
        <f t="shared" ref="AR3:AR18" si="6">ROUND(SUM(AM3:AQ3),0)</f>
        <v>0</v>
      </c>
      <c r="AS3" s="69"/>
      <c r="AT3" s="70"/>
      <c r="AU3" s="70"/>
      <c r="AV3" s="70"/>
      <c r="AW3" s="70"/>
      <c r="AX3" s="70"/>
      <c r="AY3" s="70"/>
      <c r="AZ3" s="70"/>
      <c r="BA3" s="70"/>
      <c r="BB3" s="70"/>
      <c r="BC3" s="70"/>
      <c r="BD3" s="70"/>
      <c r="BE3" s="70"/>
      <c r="BF3" s="70"/>
      <c r="BG3" s="71"/>
      <c r="BH3" s="58">
        <f>ROUND(SUM(AS3:BG3),0)</f>
        <v>0</v>
      </c>
      <c r="BI3" s="19">
        <f t="shared" ref="BI3:BI18" si="7">H3+N3+T3+Z3+AF3+AL3+AR3+BH3</f>
        <v>0</v>
      </c>
    </row>
    <row r="4" spans="1:61" ht="16" thickTop="1" thickBot="1">
      <c r="A4" s="1" t="s">
        <v>1</v>
      </c>
      <c r="B4" s="3" t="s">
        <v>34</v>
      </c>
      <c r="C4" s="11">
        <v>1</v>
      </c>
      <c r="D4" s="12">
        <v>0.9</v>
      </c>
      <c r="E4" s="12">
        <v>0.6</v>
      </c>
      <c r="F4" s="20">
        <v>1</v>
      </c>
      <c r="G4" s="20">
        <v>0.9</v>
      </c>
      <c r="H4" s="17">
        <f t="shared" si="0"/>
        <v>4</v>
      </c>
      <c r="I4" s="11">
        <v>0.9</v>
      </c>
      <c r="J4" s="20">
        <v>0.8</v>
      </c>
      <c r="K4" s="20">
        <v>0.9</v>
      </c>
      <c r="L4" s="20">
        <v>1</v>
      </c>
      <c r="M4" s="3">
        <v>0.9</v>
      </c>
      <c r="N4" s="17">
        <f t="shared" si="1"/>
        <v>5</v>
      </c>
      <c r="O4" s="20">
        <v>0.8</v>
      </c>
      <c r="P4" s="20">
        <v>1</v>
      </c>
      <c r="Q4" s="20">
        <v>0.8</v>
      </c>
      <c r="R4" s="20">
        <v>0.8</v>
      </c>
      <c r="S4" s="20">
        <v>0.9</v>
      </c>
      <c r="T4" s="17">
        <f t="shared" si="2"/>
        <v>4</v>
      </c>
      <c r="U4" s="11">
        <v>1</v>
      </c>
      <c r="V4" s="20">
        <v>0.75</v>
      </c>
      <c r="W4" s="20">
        <v>0.8</v>
      </c>
      <c r="X4" s="20">
        <v>0.8</v>
      </c>
      <c r="Y4" s="3">
        <v>0.8</v>
      </c>
      <c r="Z4" s="17">
        <f t="shared" si="3"/>
        <v>4</v>
      </c>
      <c r="AA4" s="20">
        <v>0.6</v>
      </c>
      <c r="AB4" s="20">
        <v>0.75</v>
      </c>
      <c r="AC4" s="20">
        <v>0.4</v>
      </c>
      <c r="AD4" s="20">
        <v>0.6</v>
      </c>
      <c r="AE4" s="20">
        <v>0.5</v>
      </c>
      <c r="AF4" s="17">
        <f t="shared" si="4"/>
        <v>3</v>
      </c>
      <c r="AG4" s="11"/>
      <c r="AH4" s="12"/>
      <c r="AI4" s="12"/>
      <c r="AJ4" s="12"/>
      <c r="AK4" s="3"/>
      <c r="AL4" s="17">
        <f t="shared" si="5"/>
        <v>0</v>
      </c>
      <c r="AM4" s="12"/>
      <c r="AN4" s="12"/>
      <c r="AO4" s="12"/>
      <c r="AP4" s="12"/>
      <c r="AQ4" s="3"/>
      <c r="AR4" s="33">
        <f t="shared" si="6"/>
        <v>0</v>
      </c>
      <c r="AS4" s="72"/>
      <c r="AT4" s="65"/>
      <c r="AU4" s="65"/>
      <c r="AV4" s="65"/>
      <c r="AW4" s="65"/>
      <c r="AX4" s="65"/>
      <c r="AY4" s="65"/>
      <c r="AZ4" s="65"/>
      <c r="BA4" s="65"/>
      <c r="BB4" s="65"/>
      <c r="BC4" s="65"/>
      <c r="BD4" s="65"/>
      <c r="BE4" s="65"/>
      <c r="BF4" s="65"/>
      <c r="BG4" s="58"/>
      <c r="BH4" s="58">
        <f>ROUND(SUM(AS4:BG4),0)</f>
        <v>0</v>
      </c>
      <c r="BI4" s="19">
        <f t="shared" si="7"/>
        <v>20</v>
      </c>
    </row>
    <row r="5" spans="1:61" ht="16" thickTop="1" thickBot="1">
      <c r="A5" s="1" t="s">
        <v>2</v>
      </c>
      <c r="B5" s="3" t="s">
        <v>52</v>
      </c>
      <c r="C5" s="11">
        <v>0.9</v>
      </c>
      <c r="D5" s="12">
        <v>1</v>
      </c>
      <c r="E5" s="12">
        <v>0.6</v>
      </c>
      <c r="F5" s="20">
        <v>0</v>
      </c>
      <c r="G5" s="20">
        <v>0.9</v>
      </c>
      <c r="H5" s="17">
        <f t="shared" si="0"/>
        <v>3</v>
      </c>
      <c r="I5" s="11">
        <v>1</v>
      </c>
      <c r="J5" s="20">
        <v>0.7</v>
      </c>
      <c r="K5" s="20">
        <v>0.7</v>
      </c>
      <c r="L5" s="20">
        <v>1</v>
      </c>
      <c r="M5" s="3">
        <v>0.2</v>
      </c>
      <c r="N5" s="17">
        <f t="shared" si="1"/>
        <v>4</v>
      </c>
      <c r="O5" s="20">
        <v>1</v>
      </c>
      <c r="P5" s="20">
        <v>1</v>
      </c>
      <c r="Q5" s="20">
        <v>1</v>
      </c>
      <c r="R5" s="20">
        <v>1</v>
      </c>
      <c r="S5" s="20">
        <v>0.8</v>
      </c>
      <c r="T5" s="17">
        <f t="shared" si="2"/>
        <v>5</v>
      </c>
      <c r="U5" s="11">
        <v>0.8</v>
      </c>
      <c r="V5" s="20">
        <v>0.75</v>
      </c>
      <c r="W5" s="20">
        <v>0.85</v>
      </c>
      <c r="X5" s="20">
        <v>0.85</v>
      </c>
      <c r="Y5" s="3">
        <v>0.85</v>
      </c>
      <c r="Z5" s="17">
        <f t="shared" si="3"/>
        <v>4</v>
      </c>
      <c r="AA5" s="20">
        <v>1</v>
      </c>
      <c r="AB5" s="20">
        <v>0.6</v>
      </c>
      <c r="AC5" s="20">
        <v>0.5</v>
      </c>
      <c r="AD5" s="20">
        <v>0.5</v>
      </c>
      <c r="AE5" s="20">
        <v>0.5</v>
      </c>
      <c r="AF5" s="17">
        <f t="shared" si="4"/>
        <v>3</v>
      </c>
      <c r="AG5" s="11">
        <v>1</v>
      </c>
      <c r="AH5" s="20">
        <v>1</v>
      </c>
      <c r="AI5" s="20">
        <v>1</v>
      </c>
      <c r="AJ5" s="20">
        <v>1</v>
      </c>
      <c r="AK5" s="3">
        <v>1</v>
      </c>
      <c r="AL5" s="17">
        <f t="shared" si="5"/>
        <v>5</v>
      </c>
      <c r="AM5" s="20">
        <v>1</v>
      </c>
      <c r="AN5" s="20">
        <v>1</v>
      </c>
      <c r="AO5" s="20">
        <v>1</v>
      </c>
      <c r="AP5" s="20">
        <v>0.5</v>
      </c>
      <c r="AQ5" s="3">
        <v>0.5</v>
      </c>
      <c r="AR5" s="33">
        <f t="shared" si="6"/>
        <v>4</v>
      </c>
      <c r="AS5" s="62">
        <f>reports_2019!K4</f>
        <v>0.2</v>
      </c>
      <c r="AT5" s="63">
        <f>reports_2019!K5</f>
        <v>0.95</v>
      </c>
      <c r="AU5" s="63">
        <f>reports_2019!K6</f>
        <v>0.9</v>
      </c>
      <c r="AV5" s="63">
        <f>reports_2019!K7</f>
        <v>1</v>
      </c>
      <c r="AW5" s="63">
        <f>reports_2019!K8</f>
        <v>0.9</v>
      </c>
      <c r="AX5" s="63">
        <f>reports_2019!K9</f>
        <v>0.7</v>
      </c>
      <c r="AY5" s="63">
        <f>reports_2019!K10</f>
        <v>0.8</v>
      </c>
      <c r="AZ5" s="63">
        <f>reports_2019!K11</f>
        <v>0.7</v>
      </c>
      <c r="BA5" s="63">
        <f>reports_2019!K12</f>
        <v>0.6</v>
      </c>
      <c r="BB5" s="63">
        <f>reports_2019!K13</f>
        <v>1</v>
      </c>
      <c r="BC5" s="63">
        <f>reports_2019!K14</f>
        <v>0.4</v>
      </c>
      <c r="BD5" s="80">
        <f>reports_2019!K15</f>
        <v>0.9</v>
      </c>
      <c r="BE5" s="35">
        <f>reports_2019!K16</f>
        <v>1</v>
      </c>
      <c r="BF5" s="35">
        <f>reports_2019!K17</f>
        <v>0.7</v>
      </c>
      <c r="BG5" s="82">
        <f>reports_2019!K18</f>
        <v>0.8</v>
      </c>
      <c r="BH5" s="55">
        <f t="shared" ref="BH5:BH18" si="8">ROUND(SUM(AS5:BG5),0)</f>
        <v>12</v>
      </c>
      <c r="BI5" s="19">
        <f t="shared" si="7"/>
        <v>40</v>
      </c>
    </row>
    <row r="6" spans="1:61" ht="16" thickTop="1" thickBot="1">
      <c r="A6" s="1" t="s">
        <v>3</v>
      </c>
      <c r="B6" s="3"/>
      <c r="C6" s="11"/>
      <c r="D6" s="12"/>
      <c r="E6" s="12"/>
      <c r="F6" s="12"/>
      <c r="G6" s="12"/>
      <c r="H6" s="17">
        <f t="shared" si="0"/>
        <v>0</v>
      </c>
      <c r="I6" s="11">
        <v>0.7</v>
      </c>
      <c r="J6" s="12">
        <v>1</v>
      </c>
      <c r="K6" s="12">
        <v>0.6</v>
      </c>
      <c r="L6" s="20">
        <v>0</v>
      </c>
      <c r="M6" s="3">
        <v>0</v>
      </c>
      <c r="N6" s="17">
        <f t="shared" si="1"/>
        <v>2</v>
      </c>
      <c r="O6" s="20">
        <v>0.6</v>
      </c>
      <c r="P6" s="20">
        <v>0.7</v>
      </c>
      <c r="Q6" s="20">
        <v>0.7</v>
      </c>
      <c r="R6" s="20">
        <v>0.8</v>
      </c>
      <c r="S6" s="20">
        <v>0.6</v>
      </c>
      <c r="T6" s="17">
        <f t="shared" si="2"/>
        <v>3</v>
      </c>
      <c r="U6" s="11">
        <v>0.8</v>
      </c>
      <c r="V6" s="20">
        <v>0.7</v>
      </c>
      <c r="W6" s="20">
        <v>0.4</v>
      </c>
      <c r="X6" s="20">
        <v>0.66</v>
      </c>
      <c r="Y6" s="3">
        <v>0.33</v>
      </c>
      <c r="Z6" s="17">
        <f t="shared" si="3"/>
        <v>3</v>
      </c>
      <c r="AA6" s="20">
        <v>1</v>
      </c>
      <c r="AB6" s="20">
        <v>0.7</v>
      </c>
      <c r="AC6" s="20">
        <v>0.7</v>
      </c>
      <c r="AD6" s="20">
        <v>1</v>
      </c>
      <c r="AE6" s="20">
        <v>1</v>
      </c>
      <c r="AF6" s="17">
        <f t="shared" si="4"/>
        <v>4</v>
      </c>
      <c r="AG6" s="11">
        <v>1</v>
      </c>
      <c r="AH6" s="20">
        <v>1</v>
      </c>
      <c r="AI6" s="20">
        <v>1</v>
      </c>
      <c r="AJ6" s="20">
        <v>1</v>
      </c>
      <c r="AK6" s="3">
        <v>1</v>
      </c>
      <c r="AL6" s="17">
        <f t="shared" si="5"/>
        <v>5</v>
      </c>
      <c r="AM6" s="20">
        <v>1</v>
      </c>
      <c r="AN6" s="20">
        <v>1</v>
      </c>
      <c r="AO6" s="20">
        <v>1</v>
      </c>
      <c r="AP6" s="20">
        <v>0.8</v>
      </c>
      <c r="AQ6" s="3">
        <v>0.6</v>
      </c>
      <c r="AR6" s="33">
        <f t="shared" si="6"/>
        <v>4</v>
      </c>
      <c r="AS6" s="37">
        <f>reports_2019!C4</f>
        <v>0.6</v>
      </c>
      <c r="AT6" s="38">
        <f>reports_2019!C5</f>
        <v>0.4</v>
      </c>
      <c r="AU6" s="38">
        <f>reports_2019!C6</f>
        <v>1</v>
      </c>
      <c r="AV6" s="38">
        <f>reports_2019!C7</f>
        <v>1</v>
      </c>
      <c r="AW6" s="38">
        <f>reports_2019!C8</f>
        <v>0.7</v>
      </c>
      <c r="AX6" s="38">
        <f>reports_2019!C9</f>
        <v>0.1</v>
      </c>
      <c r="AY6" s="38">
        <f>reports_2019!C10</f>
        <v>0</v>
      </c>
      <c r="AZ6" s="38">
        <f>reports_2019!C11</f>
        <v>0.6</v>
      </c>
      <c r="BA6" s="38">
        <f>reports_2019!C12</f>
        <v>0.2</v>
      </c>
      <c r="BB6" s="38">
        <f>reports_2019!C13</f>
        <v>0.2</v>
      </c>
      <c r="BC6" s="38">
        <f>reports_2019!C14</f>
        <v>0</v>
      </c>
      <c r="BD6" s="81">
        <f>reports_2019!C15</f>
        <v>0.6</v>
      </c>
      <c r="BE6" s="38">
        <f>reports_2019!C16</f>
        <v>0.5</v>
      </c>
      <c r="BF6" s="38">
        <f>reports_2019!C17</f>
        <v>0.2</v>
      </c>
      <c r="BG6" s="83">
        <f>reports_2019!C18</f>
        <v>0.5</v>
      </c>
      <c r="BH6" s="57">
        <f>ROUND(SUM(AS6:BG6),0)</f>
        <v>7</v>
      </c>
      <c r="BI6" s="19">
        <f t="shared" si="7"/>
        <v>28</v>
      </c>
    </row>
    <row r="7" spans="1:61" ht="16" thickTop="1" thickBot="1">
      <c r="A7" s="1" t="s">
        <v>4</v>
      </c>
      <c r="B7" s="3" t="s">
        <v>35</v>
      </c>
      <c r="C7" s="11">
        <v>1</v>
      </c>
      <c r="D7" s="12">
        <v>1</v>
      </c>
      <c r="E7" s="12">
        <v>0.9</v>
      </c>
      <c r="F7" s="20">
        <v>1</v>
      </c>
      <c r="G7" s="20">
        <v>1</v>
      </c>
      <c r="H7" s="17">
        <f t="shared" si="0"/>
        <v>5</v>
      </c>
      <c r="I7" s="11">
        <v>1</v>
      </c>
      <c r="J7" s="20">
        <v>1</v>
      </c>
      <c r="K7" s="20">
        <v>0.8</v>
      </c>
      <c r="L7" s="20">
        <v>1</v>
      </c>
      <c r="M7" s="3">
        <v>1</v>
      </c>
      <c r="N7" s="17">
        <f t="shared" si="1"/>
        <v>5</v>
      </c>
      <c r="O7" s="20">
        <v>1</v>
      </c>
      <c r="P7" s="20">
        <v>1</v>
      </c>
      <c r="Q7" s="20">
        <v>1</v>
      </c>
      <c r="R7" s="20">
        <v>1</v>
      </c>
      <c r="S7" s="20">
        <v>0.9</v>
      </c>
      <c r="T7" s="17">
        <f t="shared" si="2"/>
        <v>5</v>
      </c>
      <c r="U7" s="11">
        <v>1</v>
      </c>
      <c r="V7" s="20">
        <v>0.9</v>
      </c>
      <c r="W7" s="20">
        <v>1</v>
      </c>
      <c r="X7" s="20">
        <v>1</v>
      </c>
      <c r="Y7" s="3">
        <v>1</v>
      </c>
      <c r="Z7" s="17">
        <f t="shared" si="3"/>
        <v>5</v>
      </c>
      <c r="AA7" s="20">
        <v>1</v>
      </c>
      <c r="AB7" s="20">
        <v>1</v>
      </c>
      <c r="AC7" s="20">
        <v>0.4</v>
      </c>
      <c r="AD7" s="20">
        <v>0.3</v>
      </c>
      <c r="AE7" s="20">
        <v>0.7</v>
      </c>
      <c r="AF7" s="17">
        <f t="shared" si="4"/>
        <v>3</v>
      </c>
      <c r="AG7" s="11">
        <v>1</v>
      </c>
      <c r="AH7" s="20">
        <v>1</v>
      </c>
      <c r="AI7" s="20">
        <v>1</v>
      </c>
      <c r="AJ7" s="20">
        <v>1</v>
      </c>
      <c r="AK7" s="3">
        <v>1</v>
      </c>
      <c r="AL7" s="17">
        <f t="shared" si="5"/>
        <v>5</v>
      </c>
      <c r="AM7" s="20">
        <v>1</v>
      </c>
      <c r="AN7" s="20">
        <v>1</v>
      </c>
      <c r="AO7" s="20">
        <v>1</v>
      </c>
      <c r="AP7" s="20">
        <v>1</v>
      </c>
      <c r="AQ7" s="3">
        <v>1</v>
      </c>
      <c r="AR7" s="33">
        <f t="shared" si="6"/>
        <v>5</v>
      </c>
      <c r="AS7" s="34">
        <f>AS5</f>
        <v>0.2</v>
      </c>
      <c r="AT7" s="35">
        <f>AT5</f>
        <v>0.95</v>
      </c>
      <c r="AU7" s="35">
        <f t="shared" ref="AU7:BG7" si="9">AU5</f>
        <v>0.9</v>
      </c>
      <c r="AV7" s="35">
        <f t="shared" si="9"/>
        <v>1</v>
      </c>
      <c r="AW7" s="35">
        <f t="shared" si="9"/>
        <v>0.9</v>
      </c>
      <c r="AX7" s="35">
        <f t="shared" si="9"/>
        <v>0.7</v>
      </c>
      <c r="AY7" s="35">
        <f t="shared" si="9"/>
        <v>0.8</v>
      </c>
      <c r="AZ7" s="35">
        <f t="shared" si="9"/>
        <v>0.7</v>
      </c>
      <c r="BA7" s="35">
        <f>BA5</f>
        <v>0.6</v>
      </c>
      <c r="BB7" s="35">
        <f>BB5</f>
        <v>1</v>
      </c>
      <c r="BC7" s="35">
        <f>BC5</f>
        <v>0.4</v>
      </c>
      <c r="BD7" s="35">
        <f>BD5</f>
        <v>0.9</v>
      </c>
      <c r="BE7" s="63">
        <f t="shared" ref="BE7:BF7" si="10">BE5</f>
        <v>1</v>
      </c>
      <c r="BF7" s="63">
        <f t="shared" si="10"/>
        <v>0.7</v>
      </c>
      <c r="BG7" s="36">
        <f t="shared" si="9"/>
        <v>0.8</v>
      </c>
      <c r="BH7" s="55">
        <f t="shared" si="8"/>
        <v>12</v>
      </c>
      <c r="BI7" s="19">
        <f t="shared" si="7"/>
        <v>45</v>
      </c>
    </row>
    <row r="8" spans="1:61" ht="16" thickTop="1" thickBot="1">
      <c r="A8" s="1" t="s">
        <v>5</v>
      </c>
      <c r="B8" s="3" t="s">
        <v>38</v>
      </c>
      <c r="C8" s="11">
        <v>1</v>
      </c>
      <c r="D8" s="12">
        <v>1</v>
      </c>
      <c r="E8" s="12">
        <v>0.8</v>
      </c>
      <c r="F8" s="20">
        <v>1</v>
      </c>
      <c r="G8" s="20">
        <v>1</v>
      </c>
      <c r="H8" s="17">
        <f t="shared" si="0"/>
        <v>5</v>
      </c>
      <c r="I8" s="11">
        <v>1</v>
      </c>
      <c r="J8" s="20">
        <v>1</v>
      </c>
      <c r="K8" s="20">
        <v>0.9</v>
      </c>
      <c r="L8" s="20">
        <v>1</v>
      </c>
      <c r="M8" s="3">
        <v>1</v>
      </c>
      <c r="N8" s="17">
        <f t="shared" si="1"/>
        <v>5</v>
      </c>
      <c r="O8" s="20">
        <v>1</v>
      </c>
      <c r="P8" s="20">
        <v>1</v>
      </c>
      <c r="Q8" s="20">
        <v>0.7</v>
      </c>
      <c r="R8" s="20">
        <v>1</v>
      </c>
      <c r="S8" s="20">
        <v>0.7</v>
      </c>
      <c r="T8" s="17">
        <f t="shared" si="2"/>
        <v>4</v>
      </c>
      <c r="U8" s="11">
        <v>0.9</v>
      </c>
      <c r="V8" s="20">
        <v>1</v>
      </c>
      <c r="W8" s="20">
        <v>0.8</v>
      </c>
      <c r="X8" s="20">
        <v>0.8</v>
      </c>
      <c r="Y8" s="3">
        <v>1</v>
      </c>
      <c r="Z8" s="17">
        <f t="shared" si="3"/>
        <v>5</v>
      </c>
      <c r="AA8" s="20">
        <v>1</v>
      </c>
      <c r="AB8" s="20">
        <v>1</v>
      </c>
      <c r="AC8" s="20">
        <v>1</v>
      </c>
      <c r="AD8" s="20">
        <v>0.6</v>
      </c>
      <c r="AE8" s="20">
        <v>1</v>
      </c>
      <c r="AF8" s="17">
        <f t="shared" si="4"/>
        <v>5</v>
      </c>
      <c r="AG8" s="11">
        <v>1</v>
      </c>
      <c r="AH8" s="20">
        <v>1</v>
      </c>
      <c r="AI8" s="20">
        <v>1</v>
      </c>
      <c r="AJ8" s="20">
        <v>1</v>
      </c>
      <c r="AK8" s="3">
        <v>1</v>
      </c>
      <c r="AL8" s="17">
        <f t="shared" si="5"/>
        <v>5</v>
      </c>
      <c r="AM8" s="20">
        <v>1</v>
      </c>
      <c r="AN8" s="20">
        <v>0.7</v>
      </c>
      <c r="AO8" s="20">
        <v>0.7</v>
      </c>
      <c r="AP8" s="20">
        <v>1</v>
      </c>
      <c r="AQ8" s="3">
        <v>0.9</v>
      </c>
      <c r="AR8" s="33">
        <f t="shared" si="6"/>
        <v>4</v>
      </c>
      <c r="AS8" s="66">
        <f>reports_2019!I4</f>
        <v>0.6</v>
      </c>
      <c r="AT8" s="67">
        <f>reports_2019!I5</f>
        <v>0.95</v>
      </c>
      <c r="AU8" s="67">
        <f>reports_2019!I6</f>
        <v>0.9</v>
      </c>
      <c r="AV8" s="67">
        <f>reports_2019!I7</f>
        <v>1</v>
      </c>
      <c r="AW8" s="67">
        <f>reports_2019!I8</f>
        <v>0.5</v>
      </c>
      <c r="AX8" s="67">
        <f>reports_2019!I9</f>
        <v>0.8</v>
      </c>
      <c r="AY8" s="67">
        <f>reports_2019!I10</f>
        <v>0.8</v>
      </c>
      <c r="AZ8" s="67">
        <f>reports_2019!I11</f>
        <v>1</v>
      </c>
      <c r="BA8" s="67">
        <f>reports_2019!I12</f>
        <v>0.9</v>
      </c>
      <c r="BB8" s="67">
        <f>reports_2019!I13</f>
        <v>0.8</v>
      </c>
      <c r="BC8" s="67">
        <f>reports_2019!I14</f>
        <v>0.7</v>
      </c>
      <c r="BD8" s="67">
        <f>reports_2019!I15</f>
        <v>0.8</v>
      </c>
      <c r="BE8" s="79">
        <f>reports_2019!I16</f>
        <v>1</v>
      </c>
      <c r="BF8" s="67">
        <f>reports_2019!I17</f>
        <v>1</v>
      </c>
      <c r="BG8" s="68">
        <f>reports_2019!I18</f>
        <v>0.9</v>
      </c>
      <c r="BH8" s="56">
        <f t="shared" si="8"/>
        <v>13</v>
      </c>
      <c r="BI8" s="19">
        <f t="shared" si="7"/>
        <v>46</v>
      </c>
    </row>
    <row r="9" spans="1:61" ht="16" thickTop="1" thickBot="1">
      <c r="A9" s="1" t="s">
        <v>6</v>
      </c>
      <c r="B9" s="3"/>
      <c r="C9" s="11"/>
      <c r="D9" s="12"/>
      <c r="E9" s="12"/>
      <c r="F9" s="12"/>
      <c r="G9" s="12"/>
      <c r="H9" s="17">
        <f t="shared" si="0"/>
        <v>0</v>
      </c>
      <c r="I9" s="11"/>
      <c r="J9" s="12"/>
      <c r="K9" s="12"/>
      <c r="L9" s="12"/>
      <c r="M9" s="3"/>
      <c r="N9" s="17">
        <f t="shared" si="1"/>
        <v>0</v>
      </c>
      <c r="O9" s="12"/>
      <c r="P9" s="12"/>
      <c r="Q9" s="12"/>
      <c r="R9" s="12"/>
      <c r="S9" s="12"/>
      <c r="T9" s="17">
        <f t="shared" si="2"/>
        <v>0</v>
      </c>
      <c r="U9" s="11"/>
      <c r="V9" s="12"/>
      <c r="W9" s="12"/>
      <c r="X9" s="12"/>
      <c r="Y9" s="3"/>
      <c r="Z9" s="17">
        <f t="shared" si="3"/>
        <v>0</v>
      </c>
      <c r="AA9" s="12"/>
      <c r="AB9" s="12"/>
      <c r="AC9" s="12"/>
      <c r="AD9" s="12"/>
      <c r="AE9" s="12"/>
      <c r="AF9" s="17">
        <f t="shared" si="4"/>
        <v>0</v>
      </c>
      <c r="AG9" s="11"/>
      <c r="AH9" s="12"/>
      <c r="AI9" s="12"/>
      <c r="AJ9" s="12"/>
      <c r="AK9" s="3"/>
      <c r="AL9" s="17">
        <f t="shared" si="5"/>
        <v>0</v>
      </c>
      <c r="AM9" s="12"/>
      <c r="AN9" s="12"/>
      <c r="AO9" s="12"/>
      <c r="AP9" s="12"/>
      <c r="AQ9" s="3"/>
      <c r="AR9" s="33">
        <f t="shared" si="6"/>
        <v>0</v>
      </c>
      <c r="AS9" s="72"/>
      <c r="AT9" s="65"/>
      <c r="AU9" s="65"/>
      <c r="AV9" s="65"/>
      <c r="AW9" s="65"/>
      <c r="AX9" s="65"/>
      <c r="AY9" s="65"/>
      <c r="AZ9" s="65"/>
      <c r="BA9" s="65"/>
      <c r="BB9" s="65"/>
      <c r="BC9" s="65"/>
      <c r="BD9" s="65"/>
      <c r="BE9" s="65"/>
      <c r="BF9" s="65"/>
      <c r="BG9" s="58"/>
      <c r="BH9" s="58">
        <f t="shared" si="8"/>
        <v>0</v>
      </c>
      <c r="BI9" s="19">
        <f t="shared" si="7"/>
        <v>0</v>
      </c>
    </row>
    <row r="10" spans="1:61" ht="16" thickTop="1" thickBot="1">
      <c r="A10" s="1" t="s">
        <v>54</v>
      </c>
      <c r="B10" s="3" t="s">
        <v>58</v>
      </c>
      <c r="C10" s="11">
        <v>0.6</v>
      </c>
      <c r="D10" s="20">
        <v>0.7</v>
      </c>
      <c r="E10" s="20">
        <v>0.7</v>
      </c>
      <c r="F10" s="20">
        <v>0.2</v>
      </c>
      <c r="G10" s="20">
        <v>0.8</v>
      </c>
      <c r="H10" s="17">
        <f t="shared" si="0"/>
        <v>3</v>
      </c>
      <c r="I10" s="11">
        <v>0.9</v>
      </c>
      <c r="J10" s="20">
        <v>0.6</v>
      </c>
      <c r="K10" s="20">
        <v>0.8</v>
      </c>
      <c r="L10" s="20">
        <v>1</v>
      </c>
      <c r="M10" s="3">
        <v>0.2</v>
      </c>
      <c r="N10" s="17">
        <f>ROUND(SUM(I10:M10),0)</f>
        <v>4</v>
      </c>
      <c r="O10" s="20">
        <v>1</v>
      </c>
      <c r="P10" s="20">
        <v>1</v>
      </c>
      <c r="Q10" s="20">
        <v>1</v>
      </c>
      <c r="R10" s="20">
        <v>0.9</v>
      </c>
      <c r="S10" s="20">
        <v>0.5</v>
      </c>
      <c r="T10" s="17">
        <f t="shared" si="2"/>
        <v>4</v>
      </c>
      <c r="U10" s="11">
        <v>0.7</v>
      </c>
      <c r="V10" s="20">
        <v>0.75</v>
      </c>
      <c r="W10" s="20">
        <v>0.85</v>
      </c>
      <c r="X10" s="20">
        <v>0.9</v>
      </c>
      <c r="Y10" s="3">
        <v>0.8</v>
      </c>
      <c r="Z10" s="17">
        <f t="shared" si="3"/>
        <v>4</v>
      </c>
      <c r="AA10" s="20">
        <v>0.6</v>
      </c>
      <c r="AB10" s="20">
        <v>0.8</v>
      </c>
      <c r="AC10" s="20">
        <v>0.5</v>
      </c>
      <c r="AD10" s="20">
        <v>0.2</v>
      </c>
      <c r="AE10" s="20">
        <v>0.2</v>
      </c>
      <c r="AF10" s="17">
        <f t="shared" si="4"/>
        <v>2</v>
      </c>
      <c r="AG10" s="11">
        <v>1</v>
      </c>
      <c r="AH10" s="20">
        <v>1</v>
      </c>
      <c r="AI10" s="20">
        <v>1</v>
      </c>
      <c r="AJ10" s="20">
        <v>1</v>
      </c>
      <c r="AK10" s="3">
        <v>1</v>
      </c>
      <c r="AL10" s="17">
        <f t="shared" si="5"/>
        <v>5</v>
      </c>
      <c r="AM10" s="20">
        <v>1</v>
      </c>
      <c r="AN10" s="20">
        <v>1</v>
      </c>
      <c r="AO10" s="20">
        <v>0.9</v>
      </c>
      <c r="AP10" s="20">
        <v>0.3</v>
      </c>
      <c r="AQ10" s="3">
        <v>0.2</v>
      </c>
      <c r="AR10" s="33">
        <f t="shared" si="6"/>
        <v>3</v>
      </c>
      <c r="AS10" s="62">
        <f>AS5</f>
        <v>0.2</v>
      </c>
      <c r="AT10" s="63">
        <f>AT5</f>
        <v>0.95</v>
      </c>
      <c r="AU10" s="63">
        <f t="shared" ref="AU10:BG10" si="11">AU5</f>
        <v>0.9</v>
      </c>
      <c r="AV10" s="63">
        <f t="shared" si="11"/>
        <v>1</v>
      </c>
      <c r="AW10" s="63">
        <f t="shared" si="11"/>
        <v>0.9</v>
      </c>
      <c r="AX10" s="63">
        <f t="shared" si="11"/>
        <v>0.7</v>
      </c>
      <c r="AY10" s="63">
        <f t="shared" si="11"/>
        <v>0.8</v>
      </c>
      <c r="AZ10" s="63">
        <f t="shared" si="11"/>
        <v>0.7</v>
      </c>
      <c r="BA10" s="63">
        <f>BA5</f>
        <v>0.6</v>
      </c>
      <c r="BB10" s="63">
        <f>BB5</f>
        <v>1</v>
      </c>
      <c r="BC10" s="63">
        <f>BC5</f>
        <v>0.4</v>
      </c>
      <c r="BD10" s="63">
        <f>BD5</f>
        <v>0.9</v>
      </c>
      <c r="BE10" s="63">
        <f t="shared" ref="BE10:BF10" si="12">BE5</f>
        <v>1</v>
      </c>
      <c r="BF10" s="63">
        <f t="shared" si="12"/>
        <v>0.7</v>
      </c>
      <c r="BG10" s="64">
        <f t="shared" si="11"/>
        <v>0.8</v>
      </c>
      <c r="BH10" s="55">
        <f>ROUND(SUM(AS10:BG10),0)</f>
        <v>12</v>
      </c>
      <c r="BI10" s="19">
        <f>H10+N10+T10+Z10+AF10+AL10+AR10+BH10</f>
        <v>37</v>
      </c>
    </row>
    <row r="11" spans="1:61" ht="16" thickTop="1" thickBot="1">
      <c r="A11" s="1" t="s">
        <v>7</v>
      </c>
      <c r="B11" s="3" t="s">
        <v>40</v>
      </c>
      <c r="C11" s="11">
        <v>1</v>
      </c>
      <c r="D11" s="12">
        <v>0.6</v>
      </c>
      <c r="E11" s="12">
        <v>1</v>
      </c>
      <c r="F11" s="20">
        <v>1</v>
      </c>
      <c r="G11" s="20">
        <v>1</v>
      </c>
      <c r="H11" s="17">
        <f t="shared" si="0"/>
        <v>5</v>
      </c>
      <c r="I11" s="11">
        <v>0.8</v>
      </c>
      <c r="J11" s="20">
        <v>0.9</v>
      </c>
      <c r="K11" s="20">
        <v>1</v>
      </c>
      <c r="L11" s="20">
        <v>1</v>
      </c>
      <c r="M11" s="3">
        <v>1</v>
      </c>
      <c r="N11" s="17">
        <f t="shared" si="1"/>
        <v>5</v>
      </c>
      <c r="O11" s="20">
        <v>1</v>
      </c>
      <c r="P11" s="20">
        <v>0.9</v>
      </c>
      <c r="Q11" s="20">
        <v>0.9</v>
      </c>
      <c r="R11" s="20">
        <v>0.9</v>
      </c>
      <c r="S11" s="20">
        <v>0.8</v>
      </c>
      <c r="T11" s="17">
        <f t="shared" si="2"/>
        <v>5</v>
      </c>
      <c r="U11" s="11">
        <v>1</v>
      </c>
      <c r="V11" s="20">
        <v>0.8</v>
      </c>
      <c r="W11" s="20">
        <v>0.8</v>
      </c>
      <c r="X11" s="20">
        <v>0.9</v>
      </c>
      <c r="Y11" s="3">
        <v>1</v>
      </c>
      <c r="Z11" s="17">
        <f t="shared" si="3"/>
        <v>5</v>
      </c>
      <c r="AA11" s="20">
        <v>1</v>
      </c>
      <c r="AB11" s="20">
        <v>1</v>
      </c>
      <c r="AC11" s="20">
        <v>0.4</v>
      </c>
      <c r="AD11" s="20">
        <v>0.2</v>
      </c>
      <c r="AE11" s="20">
        <v>0.2</v>
      </c>
      <c r="AF11" s="17">
        <f t="shared" si="4"/>
        <v>3</v>
      </c>
      <c r="AG11" s="11">
        <v>1</v>
      </c>
      <c r="AH11" s="20">
        <v>1</v>
      </c>
      <c r="AI11" s="20">
        <v>1</v>
      </c>
      <c r="AJ11" s="20">
        <v>1</v>
      </c>
      <c r="AK11" s="3">
        <v>1</v>
      </c>
      <c r="AL11" s="17">
        <f t="shared" si="5"/>
        <v>5</v>
      </c>
      <c r="AM11" s="20">
        <v>0.7</v>
      </c>
      <c r="AN11" s="20">
        <v>0.7</v>
      </c>
      <c r="AO11" s="20">
        <v>0.7</v>
      </c>
      <c r="AP11" s="20">
        <v>0.8</v>
      </c>
      <c r="AQ11" s="3">
        <v>0.5</v>
      </c>
      <c r="AR11" s="33">
        <f t="shared" si="6"/>
        <v>3</v>
      </c>
      <c r="AS11" s="40">
        <f>AS8</f>
        <v>0.6</v>
      </c>
      <c r="AT11" s="41">
        <f>AT8</f>
        <v>0.95</v>
      </c>
      <c r="AU11" s="41">
        <f t="shared" ref="AU11:BG11" si="13">AU8</f>
        <v>0.9</v>
      </c>
      <c r="AV11" s="41">
        <f t="shared" si="13"/>
        <v>1</v>
      </c>
      <c r="AW11" s="41">
        <f t="shared" si="13"/>
        <v>0.5</v>
      </c>
      <c r="AX11" s="41">
        <f t="shared" si="13"/>
        <v>0.8</v>
      </c>
      <c r="AY11" s="41">
        <f t="shared" si="13"/>
        <v>0.8</v>
      </c>
      <c r="AZ11" s="41">
        <f t="shared" si="13"/>
        <v>1</v>
      </c>
      <c r="BA11" s="41">
        <f>BA8</f>
        <v>0.9</v>
      </c>
      <c r="BB11" s="41">
        <f>BB8</f>
        <v>0.8</v>
      </c>
      <c r="BC11" s="41">
        <f>BC8</f>
        <v>0.7</v>
      </c>
      <c r="BD11" s="41">
        <f>BD8</f>
        <v>0.8</v>
      </c>
      <c r="BE11" s="41">
        <f t="shared" ref="BE11:BF11" si="14">BE8</f>
        <v>1</v>
      </c>
      <c r="BF11" s="41">
        <f t="shared" si="14"/>
        <v>1</v>
      </c>
      <c r="BG11" s="42">
        <f t="shared" si="13"/>
        <v>0.9</v>
      </c>
      <c r="BH11" s="56">
        <f t="shared" si="8"/>
        <v>13</v>
      </c>
      <c r="BI11" s="19">
        <f t="shared" si="7"/>
        <v>44</v>
      </c>
    </row>
    <row r="12" spans="1:61" ht="16" thickTop="1" thickBot="1">
      <c r="A12" s="1" t="s">
        <v>8</v>
      </c>
      <c r="B12" s="3" t="s">
        <v>42</v>
      </c>
      <c r="C12" s="11">
        <v>0.9</v>
      </c>
      <c r="D12" s="12">
        <v>0.8</v>
      </c>
      <c r="E12" s="12">
        <v>0.4</v>
      </c>
      <c r="F12" s="20">
        <v>0.2</v>
      </c>
      <c r="G12" s="20">
        <v>0.8</v>
      </c>
      <c r="H12" s="17">
        <f t="shared" si="0"/>
        <v>3</v>
      </c>
      <c r="I12" s="11">
        <v>0.9</v>
      </c>
      <c r="J12" s="20">
        <v>1</v>
      </c>
      <c r="K12" s="20">
        <v>0.6</v>
      </c>
      <c r="L12" s="20">
        <v>0.9</v>
      </c>
      <c r="M12" s="3">
        <v>0.7</v>
      </c>
      <c r="N12" s="17">
        <f t="shared" si="1"/>
        <v>4</v>
      </c>
      <c r="O12" s="20">
        <v>0.8</v>
      </c>
      <c r="P12" s="20">
        <v>0.7</v>
      </c>
      <c r="Q12" s="20">
        <v>0.4</v>
      </c>
      <c r="R12" s="20">
        <v>0.8</v>
      </c>
      <c r="S12" s="20">
        <v>0.6</v>
      </c>
      <c r="T12" s="17">
        <f t="shared" si="2"/>
        <v>3</v>
      </c>
      <c r="U12" s="11">
        <v>0.4</v>
      </c>
      <c r="V12" s="20">
        <v>0.4</v>
      </c>
      <c r="W12" s="20">
        <v>0.8</v>
      </c>
      <c r="X12" s="20">
        <v>0.55000000000000004</v>
      </c>
      <c r="Y12" s="3">
        <v>0.6</v>
      </c>
      <c r="Z12" s="17">
        <f t="shared" si="3"/>
        <v>3</v>
      </c>
      <c r="AA12" s="20">
        <v>1</v>
      </c>
      <c r="AB12" s="20">
        <v>0.4</v>
      </c>
      <c r="AC12" s="20">
        <v>0.5</v>
      </c>
      <c r="AD12" s="20">
        <v>0.7</v>
      </c>
      <c r="AE12" s="20">
        <v>0.5</v>
      </c>
      <c r="AF12" s="17">
        <f t="shared" si="4"/>
        <v>3</v>
      </c>
      <c r="AG12" s="11">
        <v>1</v>
      </c>
      <c r="AH12" s="20">
        <v>1</v>
      </c>
      <c r="AI12" s="20">
        <v>1</v>
      </c>
      <c r="AJ12" s="20">
        <v>1</v>
      </c>
      <c r="AK12" s="3">
        <v>1</v>
      </c>
      <c r="AL12" s="17">
        <f t="shared" si="5"/>
        <v>5</v>
      </c>
      <c r="AM12" s="20">
        <v>1</v>
      </c>
      <c r="AN12" s="20">
        <v>1</v>
      </c>
      <c r="AO12" s="20">
        <v>1</v>
      </c>
      <c r="AP12" s="20">
        <v>0.6</v>
      </c>
      <c r="AQ12" s="3">
        <v>0.7</v>
      </c>
      <c r="AR12" s="33">
        <f t="shared" si="6"/>
        <v>4</v>
      </c>
      <c r="AS12" s="37">
        <f>AS6</f>
        <v>0.6</v>
      </c>
      <c r="AT12" s="38">
        <f>AT6</f>
        <v>0.4</v>
      </c>
      <c r="AU12" s="38">
        <f>AU6</f>
        <v>1</v>
      </c>
      <c r="AV12" s="38">
        <f t="shared" ref="AV12:BG12" si="15">AV6</f>
        <v>1</v>
      </c>
      <c r="AW12" s="38">
        <f t="shared" si="15"/>
        <v>0.7</v>
      </c>
      <c r="AX12" s="38">
        <f t="shared" si="15"/>
        <v>0.1</v>
      </c>
      <c r="AY12" s="38">
        <f t="shared" si="15"/>
        <v>0</v>
      </c>
      <c r="AZ12" s="38">
        <f t="shared" si="15"/>
        <v>0.6</v>
      </c>
      <c r="BA12" s="38">
        <f>BA6</f>
        <v>0.2</v>
      </c>
      <c r="BB12" s="38">
        <f>BB6</f>
        <v>0.2</v>
      </c>
      <c r="BC12" s="38">
        <f>BC6</f>
        <v>0</v>
      </c>
      <c r="BD12" s="38">
        <f>BD6</f>
        <v>0.6</v>
      </c>
      <c r="BE12" s="38">
        <f t="shared" ref="BE12:BF12" si="16">BE6</f>
        <v>0.5</v>
      </c>
      <c r="BF12" s="38">
        <f t="shared" si="16"/>
        <v>0.2</v>
      </c>
      <c r="BG12" s="39">
        <f t="shared" si="15"/>
        <v>0.5</v>
      </c>
      <c r="BH12" s="57">
        <f t="shared" si="8"/>
        <v>7</v>
      </c>
      <c r="BI12" s="19">
        <f>H12+N12+T12+Z12+AF12+AL12+AR12+BH12</f>
        <v>32</v>
      </c>
    </row>
    <row r="13" spans="1:61" ht="16" thickTop="1" thickBot="1">
      <c r="A13" s="1" t="s">
        <v>9</v>
      </c>
      <c r="B13" s="1" t="s">
        <v>59</v>
      </c>
      <c r="C13" s="11">
        <v>1</v>
      </c>
      <c r="D13" s="20">
        <v>1</v>
      </c>
      <c r="E13" s="20">
        <v>0.2</v>
      </c>
      <c r="F13" s="20">
        <v>0.6</v>
      </c>
      <c r="G13" s="20">
        <v>0.6</v>
      </c>
      <c r="H13" s="17">
        <f t="shared" si="0"/>
        <v>3</v>
      </c>
      <c r="I13" s="11">
        <v>0.8</v>
      </c>
      <c r="J13" s="20">
        <v>1</v>
      </c>
      <c r="K13" s="20">
        <v>0.8</v>
      </c>
      <c r="L13" s="20">
        <v>1</v>
      </c>
      <c r="M13" s="3">
        <v>0</v>
      </c>
      <c r="N13" s="17">
        <f t="shared" si="1"/>
        <v>4</v>
      </c>
      <c r="O13" s="20">
        <v>1</v>
      </c>
      <c r="P13" s="20">
        <v>0.7</v>
      </c>
      <c r="Q13" s="20">
        <v>0.9</v>
      </c>
      <c r="R13" s="20">
        <v>0.5</v>
      </c>
      <c r="S13" s="20">
        <v>0.7</v>
      </c>
      <c r="T13" s="17">
        <f t="shared" si="2"/>
        <v>4</v>
      </c>
      <c r="U13" s="11">
        <v>1</v>
      </c>
      <c r="V13" s="20">
        <v>0.7</v>
      </c>
      <c r="W13" s="20">
        <v>0.9</v>
      </c>
      <c r="X13" s="20">
        <v>0.8</v>
      </c>
      <c r="Y13" s="3">
        <v>1</v>
      </c>
      <c r="Z13" s="17">
        <f t="shared" si="3"/>
        <v>4</v>
      </c>
      <c r="AA13" s="20">
        <v>0.8</v>
      </c>
      <c r="AB13" s="20">
        <v>0.9</v>
      </c>
      <c r="AC13" s="20">
        <v>0.5</v>
      </c>
      <c r="AD13" s="20">
        <v>0.3</v>
      </c>
      <c r="AE13" s="20">
        <v>0.7</v>
      </c>
      <c r="AF13" s="17">
        <f t="shared" si="4"/>
        <v>3</v>
      </c>
      <c r="AG13" s="11">
        <v>1</v>
      </c>
      <c r="AH13" s="20">
        <v>1</v>
      </c>
      <c r="AI13" s="20">
        <v>1</v>
      </c>
      <c r="AJ13" s="20">
        <v>0.75</v>
      </c>
      <c r="AK13" s="3">
        <v>1</v>
      </c>
      <c r="AL13" s="17">
        <f t="shared" si="5"/>
        <v>5</v>
      </c>
      <c r="AM13" s="20">
        <v>1</v>
      </c>
      <c r="AN13" s="20">
        <v>0.7</v>
      </c>
      <c r="AO13" s="20">
        <v>1</v>
      </c>
      <c r="AP13" s="20">
        <v>0.3</v>
      </c>
      <c r="AQ13" s="3">
        <v>0</v>
      </c>
      <c r="AR13" s="33">
        <f t="shared" si="6"/>
        <v>3</v>
      </c>
      <c r="AS13" s="43">
        <f>reports_2019!G4</f>
        <v>1</v>
      </c>
      <c r="AT13" s="44">
        <f>reports_2019!G5</f>
        <v>0.9</v>
      </c>
      <c r="AU13" s="44">
        <f>reports_2019!G6</f>
        <v>1</v>
      </c>
      <c r="AV13" s="44">
        <f>reports_2019!G7</f>
        <v>1</v>
      </c>
      <c r="AW13" s="44">
        <f>reports_2019!G8</f>
        <v>1</v>
      </c>
      <c r="AX13" s="44">
        <f>reports_2019!G9</f>
        <v>0.75</v>
      </c>
      <c r="AY13" s="44">
        <f>reports_2019!G10</f>
        <v>1</v>
      </c>
      <c r="AZ13" s="44">
        <f>reports_2019!G11</f>
        <v>1</v>
      </c>
      <c r="BA13" s="44">
        <f>reports_2019!G12</f>
        <v>0.6</v>
      </c>
      <c r="BB13" s="44">
        <f>reports_2019!G13</f>
        <v>1</v>
      </c>
      <c r="BC13" s="44">
        <f>reports_2019!G14</f>
        <v>0.6</v>
      </c>
      <c r="BD13" s="44">
        <f>reports_2019!G15</f>
        <v>1</v>
      </c>
      <c r="BE13" s="44">
        <f>reports_2019!G16</f>
        <v>1</v>
      </c>
      <c r="BF13" s="44">
        <f>reports_2019!G17</f>
        <v>1</v>
      </c>
      <c r="BG13" s="45">
        <f>reports_2019!G18</f>
        <v>0.8</v>
      </c>
      <c r="BH13" s="59">
        <f t="shared" si="8"/>
        <v>14</v>
      </c>
      <c r="BI13" s="19">
        <f t="shared" si="7"/>
        <v>40</v>
      </c>
    </row>
    <row r="14" spans="1:61" ht="16" thickTop="1" thickBot="1">
      <c r="A14" s="1" t="s">
        <v>10</v>
      </c>
      <c r="B14" s="3" t="s">
        <v>57</v>
      </c>
      <c r="C14" s="11">
        <v>0.9</v>
      </c>
      <c r="D14" s="12">
        <v>0.7</v>
      </c>
      <c r="E14" s="12">
        <v>0.6</v>
      </c>
      <c r="F14" s="20">
        <v>0.9</v>
      </c>
      <c r="G14" s="20">
        <v>0.9</v>
      </c>
      <c r="H14" s="17">
        <f t="shared" si="0"/>
        <v>4</v>
      </c>
      <c r="I14" s="11">
        <v>1</v>
      </c>
      <c r="J14" s="20">
        <v>1</v>
      </c>
      <c r="K14" s="20">
        <v>1</v>
      </c>
      <c r="L14" s="20">
        <v>1</v>
      </c>
      <c r="M14" s="3">
        <v>0.7</v>
      </c>
      <c r="N14" s="17">
        <f t="shared" si="1"/>
        <v>5</v>
      </c>
      <c r="O14" s="20">
        <v>1</v>
      </c>
      <c r="P14" s="20">
        <v>1</v>
      </c>
      <c r="Q14" s="20">
        <v>1</v>
      </c>
      <c r="R14" s="20">
        <v>0.8</v>
      </c>
      <c r="S14" s="20">
        <v>0.8</v>
      </c>
      <c r="T14" s="17">
        <f t="shared" si="2"/>
        <v>5</v>
      </c>
      <c r="U14" s="11">
        <v>0.7</v>
      </c>
      <c r="V14" s="20">
        <v>0.75</v>
      </c>
      <c r="W14" s="20">
        <v>0.9</v>
      </c>
      <c r="X14" s="20">
        <v>0.95</v>
      </c>
      <c r="Y14" s="3">
        <v>0.95</v>
      </c>
      <c r="Z14" s="17">
        <f t="shared" si="3"/>
        <v>4</v>
      </c>
      <c r="AA14" s="20">
        <v>0.8</v>
      </c>
      <c r="AB14" s="20">
        <v>0.5</v>
      </c>
      <c r="AC14" s="20">
        <v>0.2</v>
      </c>
      <c r="AD14" s="20">
        <v>0.2</v>
      </c>
      <c r="AE14" s="20">
        <v>0.2</v>
      </c>
      <c r="AF14" s="17">
        <f t="shared" si="4"/>
        <v>2</v>
      </c>
      <c r="AG14" s="11">
        <v>1</v>
      </c>
      <c r="AH14" s="20">
        <v>1</v>
      </c>
      <c r="AI14" s="20">
        <v>1</v>
      </c>
      <c r="AJ14" s="20">
        <v>1</v>
      </c>
      <c r="AK14" s="3">
        <v>0.5</v>
      </c>
      <c r="AL14" s="17">
        <f t="shared" si="5"/>
        <v>5</v>
      </c>
      <c r="AM14" s="20">
        <v>1</v>
      </c>
      <c r="AN14" s="20">
        <v>0.7</v>
      </c>
      <c r="AO14" s="20">
        <v>1</v>
      </c>
      <c r="AP14" s="20">
        <v>1</v>
      </c>
      <c r="AQ14" s="3">
        <v>1</v>
      </c>
      <c r="AR14" s="33">
        <f t="shared" si="6"/>
        <v>5</v>
      </c>
      <c r="AS14" s="46">
        <f>reports_2019!E4</f>
        <v>0.8</v>
      </c>
      <c r="AT14" s="47">
        <f>reports_2019!E5</f>
        <v>0.7</v>
      </c>
      <c r="AU14" s="47">
        <f>reports_2019!E6</f>
        <v>0.7</v>
      </c>
      <c r="AV14" s="47">
        <f>reports_2019!E7</f>
        <v>1</v>
      </c>
      <c r="AW14" s="47">
        <f>reports_2019!E8</f>
        <v>1</v>
      </c>
      <c r="AX14" s="47">
        <f>reports_2019!E9</f>
        <v>0.7</v>
      </c>
      <c r="AY14" s="47">
        <f>reports_2019!E10</f>
        <v>1</v>
      </c>
      <c r="AZ14" s="47">
        <f>reports_2019!E11</f>
        <v>0.75</v>
      </c>
      <c r="BA14" s="47">
        <f>reports_2019!E12</f>
        <v>0.9</v>
      </c>
      <c r="BB14" s="47">
        <f>reports_2019!E13</f>
        <v>0.8</v>
      </c>
      <c r="BC14" s="47">
        <f>reports_2019!E14</f>
        <v>0.2</v>
      </c>
      <c r="BD14" s="47">
        <f>reports_2019!E15</f>
        <v>0.9</v>
      </c>
      <c r="BE14" s="47">
        <f>reports_2019!E16</f>
        <v>1</v>
      </c>
      <c r="BF14" s="47">
        <f>reports_2019!E17</f>
        <v>0.6</v>
      </c>
      <c r="BG14" s="48">
        <f>reports_2019!E18</f>
        <v>0.75</v>
      </c>
      <c r="BH14" s="60">
        <f t="shared" si="8"/>
        <v>12</v>
      </c>
      <c r="BI14" s="19">
        <f t="shared" si="7"/>
        <v>42</v>
      </c>
    </row>
    <row r="15" spans="1:61" ht="16" thickTop="1" thickBot="1">
      <c r="A15" s="1" t="s">
        <v>11</v>
      </c>
      <c r="B15" s="3" t="s">
        <v>44</v>
      </c>
      <c r="C15" s="11">
        <v>1</v>
      </c>
      <c r="D15" s="12">
        <v>1</v>
      </c>
      <c r="E15" s="12">
        <v>0.8</v>
      </c>
      <c r="F15" s="20">
        <v>0.7</v>
      </c>
      <c r="G15" s="20">
        <v>0.9</v>
      </c>
      <c r="H15" s="17">
        <f t="shared" si="0"/>
        <v>4</v>
      </c>
      <c r="I15" s="11"/>
      <c r="J15" s="12"/>
      <c r="K15" s="12"/>
      <c r="L15" s="12"/>
      <c r="M15" s="3"/>
      <c r="N15" s="17">
        <f t="shared" si="1"/>
        <v>0</v>
      </c>
      <c r="O15" s="12">
        <v>0.8</v>
      </c>
      <c r="P15" s="12">
        <v>1</v>
      </c>
      <c r="Q15" s="12">
        <v>0.8</v>
      </c>
      <c r="R15" s="20">
        <v>0.8</v>
      </c>
      <c r="S15" s="20">
        <v>0.3</v>
      </c>
      <c r="T15" s="17">
        <f t="shared" si="2"/>
        <v>4</v>
      </c>
      <c r="U15" s="11"/>
      <c r="V15" s="12"/>
      <c r="W15" s="12"/>
      <c r="X15" s="12"/>
      <c r="Y15" s="3"/>
      <c r="Z15" s="17">
        <f t="shared" si="3"/>
        <v>0</v>
      </c>
      <c r="AA15" s="12"/>
      <c r="AB15" s="12"/>
      <c r="AC15" s="12"/>
      <c r="AD15" s="12"/>
      <c r="AE15" s="12"/>
      <c r="AF15" s="17">
        <f t="shared" si="4"/>
        <v>0</v>
      </c>
      <c r="AG15" s="11"/>
      <c r="AH15" s="12"/>
      <c r="AI15" s="12"/>
      <c r="AJ15" s="12"/>
      <c r="AK15" s="3"/>
      <c r="AL15" s="17">
        <f t="shared" si="5"/>
        <v>0</v>
      </c>
      <c r="AM15" s="20">
        <v>1</v>
      </c>
      <c r="AN15" s="20">
        <v>1</v>
      </c>
      <c r="AO15" s="20">
        <v>1</v>
      </c>
      <c r="AP15" s="20">
        <v>0.7</v>
      </c>
      <c r="AQ15" s="3">
        <v>0.7</v>
      </c>
      <c r="AR15" s="33">
        <f t="shared" si="6"/>
        <v>4</v>
      </c>
      <c r="AS15" s="52">
        <f>reports_2019!M4</f>
        <v>0.7</v>
      </c>
      <c r="AT15" s="53">
        <f>reports_2019!M5</f>
        <v>0.8</v>
      </c>
      <c r="AU15" s="53">
        <f>reports_2019!M6</f>
        <v>0.3</v>
      </c>
      <c r="AV15" s="53">
        <f>reports_2019!M7</f>
        <v>1</v>
      </c>
      <c r="AW15" s="53">
        <f>reports_2019!M8</f>
        <v>0.9</v>
      </c>
      <c r="AX15" s="53">
        <f>reports_2019!M9</f>
        <v>1</v>
      </c>
      <c r="AY15" s="53">
        <f>reports_2019!M10</f>
        <v>0.95</v>
      </c>
      <c r="AZ15" s="53">
        <f>reports_2019!M11</f>
        <v>1</v>
      </c>
      <c r="BA15" s="53">
        <f>reports_2019!M12</f>
        <v>0.4</v>
      </c>
      <c r="BB15" s="53">
        <f>reports_2019!M13</f>
        <v>1</v>
      </c>
      <c r="BC15" s="53">
        <f>reports_2019!M14</f>
        <v>0.8</v>
      </c>
      <c r="BD15" s="53">
        <f>reports_2019!M15</f>
        <v>0.7</v>
      </c>
      <c r="BE15" s="53">
        <f>reports_2019!M16</f>
        <v>1</v>
      </c>
      <c r="BF15" s="53">
        <f>reports_2019!M17</f>
        <v>1</v>
      </c>
      <c r="BG15" s="54">
        <f>reports_2019!M18</f>
        <v>0.8</v>
      </c>
      <c r="BH15" s="61">
        <f t="shared" si="8"/>
        <v>12</v>
      </c>
      <c r="BI15" s="19">
        <f t="shared" si="7"/>
        <v>24</v>
      </c>
    </row>
    <row r="16" spans="1:61" ht="16" thickTop="1" thickBot="1">
      <c r="A16" s="1" t="s">
        <v>12</v>
      </c>
      <c r="B16" s="3" t="s">
        <v>46</v>
      </c>
      <c r="C16" s="11">
        <v>0.9</v>
      </c>
      <c r="D16" s="12">
        <v>1</v>
      </c>
      <c r="E16" s="12">
        <v>1</v>
      </c>
      <c r="F16" s="20">
        <v>0.7</v>
      </c>
      <c r="G16" s="20">
        <v>1</v>
      </c>
      <c r="H16" s="17">
        <f t="shared" si="0"/>
        <v>5</v>
      </c>
      <c r="I16" s="11">
        <v>1</v>
      </c>
      <c r="J16" s="20">
        <v>1</v>
      </c>
      <c r="K16" s="20">
        <v>1</v>
      </c>
      <c r="L16" s="20">
        <v>1</v>
      </c>
      <c r="M16" s="3">
        <v>1</v>
      </c>
      <c r="N16" s="17">
        <f t="shared" si="1"/>
        <v>5</v>
      </c>
      <c r="O16" s="20">
        <v>1</v>
      </c>
      <c r="P16" s="20">
        <v>1</v>
      </c>
      <c r="Q16" s="20">
        <v>1</v>
      </c>
      <c r="R16" s="20">
        <v>0.7</v>
      </c>
      <c r="S16" s="20">
        <v>0.8</v>
      </c>
      <c r="T16" s="17">
        <f t="shared" si="2"/>
        <v>5</v>
      </c>
      <c r="U16" s="11">
        <v>1</v>
      </c>
      <c r="V16" s="20">
        <v>0.8</v>
      </c>
      <c r="W16" s="20">
        <v>0.9</v>
      </c>
      <c r="X16" s="20">
        <v>0.7</v>
      </c>
      <c r="Y16" s="3">
        <v>1</v>
      </c>
      <c r="Z16" s="17">
        <f t="shared" si="3"/>
        <v>4</v>
      </c>
      <c r="AA16" s="20">
        <v>1</v>
      </c>
      <c r="AB16" s="20">
        <v>1</v>
      </c>
      <c r="AC16" s="20">
        <v>1</v>
      </c>
      <c r="AD16" s="20">
        <v>0.4</v>
      </c>
      <c r="AE16" s="12">
        <v>1</v>
      </c>
      <c r="AF16" s="17">
        <f t="shared" si="4"/>
        <v>4</v>
      </c>
      <c r="AG16" s="11">
        <v>1</v>
      </c>
      <c r="AH16" s="20">
        <v>1</v>
      </c>
      <c r="AI16" s="20">
        <v>1</v>
      </c>
      <c r="AJ16" s="20">
        <v>1</v>
      </c>
      <c r="AK16" s="3">
        <v>1</v>
      </c>
      <c r="AL16" s="17">
        <f t="shared" si="5"/>
        <v>5</v>
      </c>
      <c r="AM16" s="20">
        <v>1</v>
      </c>
      <c r="AN16" s="20">
        <v>1</v>
      </c>
      <c r="AO16" s="20">
        <v>1</v>
      </c>
      <c r="AP16" s="20">
        <v>1</v>
      </c>
      <c r="AQ16" s="3">
        <v>1</v>
      </c>
      <c r="AR16" s="33">
        <f t="shared" si="6"/>
        <v>5</v>
      </c>
      <c r="AS16" s="43">
        <f>AS13</f>
        <v>1</v>
      </c>
      <c r="AT16" s="44">
        <f>AT13</f>
        <v>0.9</v>
      </c>
      <c r="AU16" s="44">
        <f t="shared" ref="AU16:BG16" si="17">AU13</f>
        <v>1</v>
      </c>
      <c r="AV16" s="44">
        <f t="shared" si="17"/>
        <v>1</v>
      </c>
      <c r="AW16" s="44">
        <f t="shared" si="17"/>
        <v>1</v>
      </c>
      <c r="AX16" s="44">
        <f t="shared" si="17"/>
        <v>0.75</v>
      </c>
      <c r="AY16" s="44">
        <f t="shared" si="17"/>
        <v>1</v>
      </c>
      <c r="AZ16" s="44">
        <f t="shared" si="17"/>
        <v>1</v>
      </c>
      <c r="BA16" s="44">
        <f t="shared" ref="BA16:BD17" si="18">BA13</f>
        <v>0.6</v>
      </c>
      <c r="BB16" s="44">
        <f t="shared" si="18"/>
        <v>1</v>
      </c>
      <c r="BC16" s="44">
        <f t="shared" si="18"/>
        <v>0.6</v>
      </c>
      <c r="BD16" s="44">
        <f t="shared" si="18"/>
        <v>1</v>
      </c>
      <c r="BE16" s="44">
        <f t="shared" ref="BE16:BF16" si="19">BE13</f>
        <v>1</v>
      </c>
      <c r="BF16" s="44">
        <f t="shared" si="19"/>
        <v>1</v>
      </c>
      <c r="BG16" s="45">
        <f t="shared" si="17"/>
        <v>0.8</v>
      </c>
      <c r="BH16" s="59">
        <f t="shared" si="8"/>
        <v>14</v>
      </c>
      <c r="BI16" s="19">
        <f t="shared" si="7"/>
        <v>47</v>
      </c>
    </row>
    <row r="17" spans="1:61" ht="16" thickTop="1" thickBot="1">
      <c r="A17" s="1" t="s">
        <v>13</v>
      </c>
      <c r="B17" s="3" t="s">
        <v>48</v>
      </c>
      <c r="C17" s="11">
        <v>0.9</v>
      </c>
      <c r="D17" s="12">
        <v>0.4</v>
      </c>
      <c r="E17" s="12">
        <v>0.7</v>
      </c>
      <c r="F17" s="20">
        <v>1</v>
      </c>
      <c r="G17" s="20">
        <v>0.9</v>
      </c>
      <c r="H17" s="17">
        <f t="shared" si="0"/>
        <v>4</v>
      </c>
      <c r="I17" s="11">
        <v>1</v>
      </c>
      <c r="J17" s="20">
        <v>1</v>
      </c>
      <c r="K17" s="20">
        <v>1</v>
      </c>
      <c r="L17" s="20">
        <v>1</v>
      </c>
      <c r="M17" s="3">
        <v>0.7</v>
      </c>
      <c r="N17" s="17">
        <f t="shared" si="1"/>
        <v>5</v>
      </c>
      <c r="O17" s="20">
        <v>1</v>
      </c>
      <c r="P17" s="20">
        <v>0.9</v>
      </c>
      <c r="Q17" s="20">
        <v>0.9</v>
      </c>
      <c r="R17" s="20">
        <v>1</v>
      </c>
      <c r="S17" s="20">
        <v>1</v>
      </c>
      <c r="T17" s="17">
        <f t="shared" si="2"/>
        <v>5</v>
      </c>
      <c r="U17" s="11">
        <v>0.8</v>
      </c>
      <c r="V17" s="20">
        <v>1</v>
      </c>
      <c r="W17" s="20">
        <v>0.9</v>
      </c>
      <c r="X17" s="20">
        <v>0.9</v>
      </c>
      <c r="Y17" s="3">
        <v>1</v>
      </c>
      <c r="Z17" s="17">
        <f t="shared" si="3"/>
        <v>5</v>
      </c>
      <c r="AA17" s="20">
        <v>1</v>
      </c>
      <c r="AB17" s="20">
        <v>0.4</v>
      </c>
      <c r="AC17" s="20">
        <v>0.5</v>
      </c>
      <c r="AD17" s="20">
        <v>0.4</v>
      </c>
      <c r="AE17" s="20">
        <v>0.6</v>
      </c>
      <c r="AF17" s="17">
        <f t="shared" si="4"/>
        <v>3</v>
      </c>
      <c r="AG17" s="11">
        <v>1</v>
      </c>
      <c r="AH17" s="20">
        <v>1</v>
      </c>
      <c r="AI17" s="20">
        <v>1</v>
      </c>
      <c r="AJ17" s="20">
        <v>0.9</v>
      </c>
      <c r="AK17" s="3">
        <v>1</v>
      </c>
      <c r="AL17" s="17">
        <f t="shared" si="5"/>
        <v>5</v>
      </c>
      <c r="AM17" s="20">
        <v>1</v>
      </c>
      <c r="AN17" s="20">
        <v>1</v>
      </c>
      <c r="AO17" s="20">
        <v>1</v>
      </c>
      <c r="AP17" s="20">
        <v>1</v>
      </c>
      <c r="AQ17" s="3">
        <v>1</v>
      </c>
      <c r="AR17" s="33">
        <f t="shared" si="6"/>
        <v>5</v>
      </c>
      <c r="AS17" s="46">
        <f>AS14</f>
        <v>0.8</v>
      </c>
      <c r="AT17" s="47">
        <f>AT14</f>
        <v>0.7</v>
      </c>
      <c r="AU17" s="47">
        <f t="shared" ref="AU17:BG17" si="20">AU14</f>
        <v>0.7</v>
      </c>
      <c r="AV17" s="47">
        <f t="shared" si="20"/>
        <v>1</v>
      </c>
      <c r="AW17" s="47">
        <f t="shared" si="20"/>
        <v>1</v>
      </c>
      <c r="AX17" s="47">
        <f t="shared" si="20"/>
        <v>0.7</v>
      </c>
      <c r="AY17" s="47">
        <f t="shared" si="20"/>
        <v>1</v>
      </c>
      <c r="AZ17" s="47">
        <f t="shared" si="20"/>
        <v>0.75</v>
      </c>
      <c r="BA17" s="47">
        <f t="shared" si="18"/>
        <v>0.9</v>
      </c>
      <c r="BB17" s="47">
        <f t="shared" si="18"/>
        <v>0.8</v>
      </c>
      <c r="BC17" s="47">
        <f t="shared" si="18"/>
        <v>0.2</v>
      </c>
      <c r="BD17" s="47">
        <f t="shared" si="18"/>
        <v>0.9</v>
      </c>
      <c r="BE17" s="47">
        <f t="shared" ref="BE17:BF17" si="21">BE14</f>
        <v>1</v>
      </c>
      <c r="BF17" s="47">
        <f t="shared" si="21"/>
        <v>0.6</v>
      </c>
      <c r="BG17" s="48">
        <f t="shared" si="20"/>
        <v>0.75</v>
      </c>
      <c r="BH17" s="60">
        <f t="shared" si="8"/>
        <v>12</v>
      </c>
      <c r="BI17" s="19">
        <f t="shared" si="7"/>
        <v>44</v>
      </c>
    </row>
    <row r="18" spans="1:61" ht="16" thickTop="1" thickBot="1">
      <c r="A18" s="2" t="s">
        <v>14</v>
      </c>
      <c r="B18" s="4" t="s">
        <v>50</v>
      </c>
      <c r="C18" s="13">
        <v>0.9</v>
      </c>
      <c r="D18" s="14">
        <v>0.5</v>
      </c>
      <c r="E18" s="14">
        <v>0.7</v>
      </c>
      <c r="F18" s="14">
        <v>1</v>
      </c>
      <c r="G18" s="14">
        <v>0.9</v>
      </c>
      <c r="H18" s="17">
        <f t="shared" si="0"/>
        <v>4</v>
      </c>
      <c r="I18" s="13">
        <v>1</v>
      </c>
      <c r="J18" s="14">
        <v>1</v>
      </c>
      <c r="K18" s="14">
        <v>1</v>
      </c>
      <c r="L18" s="14">
        <v>0.9</v>
      </c>
      <c r="M18" s="4">
        <v>0.7</v>
      </c>
      <c r="N18" s="17">
        <f t="shared" si="1"/>
        <v>5</v>
      </c>
      <c r="O18" s="14">
        <v>1</v>
      </c>
      <c r="P18" s="14">
        <v>0.9</v>
      </c>
      <c r="Q18" s="14">
        <v>0.9</v>
      </c>
      <c r="R18" s="14">
        <v>1</v>
      </c>
      <c r="S18" s="14">
        <v>1</v>
      </c>
      <c r="T18" s="17">
        <f t="shared" si="2"/>
        <v>5</v>
      </c>
      <c r="U18" s="13">
        <v>0.8</v>
      </c>
      <c r="V18" s="14">
        <v>1</v>
      </c>
      <c r="W18" s="14">
        <v>0.9</v>
      </c>
      <c r="X18" s="14">
        <v>0.9</v>
      </c>
      <c r="Y18" s="4">
        <v>0.9</v>
      </c>
      <c r="Z18" s="17">
        <f t="shared" si="3"/>
        <v>5</v>
      </c>
      <c r="AA18" s="14">
        <v>1</v>
      </c>
      <c r="AB18" s="14">
        <v>0.4</v>
      </c>
      <c r="AC18" s="14">
        <v>0.5</v>
      </c>
      <c r="AD18" s="14">
        <v>0.4</v>
      </c>
      <c r="AE18" s="14">
        <v>0.6</v>
      </c>
      <c r="AF18" s="17">
        <f t="shared" si="4"/>
        <v>3</v>
      </c>
      <c r="AG18" s="13">
        <v>1</v>
      </c>
      <c r="AH18" s="14">
        <v>1</v>
      </c>
      <c r="AI18" s="14">
        <v>1</v>
      </c>
      <c r="AJ18" s="14">
        <v>0.9</v>
      </c>
      <c r="AK18" s="4">
        <v>1</v>
      </c>
      <c r="AL18" s="17">
        <f t="shared" si="5"/>
        <v>5</v>
      </c>
      <c r="AM18" s="14">
        <v>1</v>
      </c>
      <c r="AN18" s="14">
        <v>1</v>
      </c>
      <c r="AO18" s="14">
        <v>1</v>
      </c>
      <c r="AP18" s="14">
        <v>1</v>
      </c>
      <c r="AQ18" s="4">
        <v>1</v>
      </c>
      <c r="AR18" s="33">
        <f t="shared" si="6"/>
        <v>5</v>
      </c>
      <c r="AS18" s="49">
        <f>AS14</f>
        <v>0.8</v>
      </c>
      <c r="AT18" s="50">
        <f>AT14</f>
        <v>0.7</v>
      </c>
      <c r="AU18" s="50">
        <f t="shared" ref="AU18:BG18" si="22">AU14</f>
        <v>0.7</v>
      </c>
      <c r="AV18" s="50">
        <f t="shared" si="22"/>
        <v>1</v>
      </c>
      <c r="AW18" s="50">
        <f t="shared" si="22"/>
        <v>1</v>
      </c>
      <c r="AX18" s="50">
        <f t="shared" si="22"/>
        <v>0.7</v>
      </c>
      <c r="AY18" s="50">
        <f t="shared" si="22"/>
        <v>1</v>
      </c>
      <c r="AZ18" s="50">
        <f t="shared" si="22"/>
        <v>0.75</v>
      </c>
      <c r="BA18" s="50">
        <f>BA14</f>
        <v>0.9</v>
      </c>
      <c r="BB18" s="50">
        <f>BB14</f>
        <v>0.8</v>
      </c>
      <c r="BC18" s="50">
        <f>BC14</f>
        <v>0.2</v>
      </c>
      <c r="BD18" s="50">
        <f>BD14</f>
        <v>0.9</v>
      </c>
      <c r="BE18" s="50">
        <f t="shared" ref="BE18:BF18" si="23">BE14</f>
        <v>1</v>
      </c>
      <c r="BF18" s="50">
        <f t="shared" si="23"/>
        <v>0.6</v>
      </c>
      <c r="BG18" s="51">
        <f t="shared" si="22"/>
        <v>0.75</v>
      </c>
      <c r="BH18" s="60">
        <f t="shared" si="8"/>
        <v>12</v>
      </c>
      <c r="BI18" s="19">
        <f t="shared" si="7"/>
        <v>44</v>
      </c>
    </row>
    <row r="19" spans="1:61" s="25" customFormat="1">
      <c r="A19" s="24" t="s">
        <v>97</v>
      </c>
      <c r="H19" s="25">
        <f>COUNTA(G3:G18)</f>
        <v>13</v>
      </c>
      <c r="N19" s="25">
        <f>COUNTA(M3:M18)</f>
        <v>13</v>
      </c>
      <c r="T19" s="25">
        <f>COUNTA(S3:S18)</f>
        <v>14</v>
      </c>
      <c r="Z19" s="25">
        <f>COUNTA(Y3:Y18)</f>
        <v>13</v>
      </c>
      <c r="AF19" s="25">
        <f>COUNTA(AE3:AE18)</f>
        <v>13</v>
      </c>
      <c r="AL19" s="25">
        <f>COUNTA(AK3:AK18)</f>
        <v>12</v>
      </c>
      <c r="AR19" s="25">
        <f>COUNTA(AQ3:AQ18)</f>
        <v>13</v>
      </c>
      <c r="AS19" s="25" t="s">
        <v>156</v>
      </c>
      <c r="BH19" s="25">
        <f>COUNTA(BG3:BG18)</f>
        <v>13</v>
      </c>
    </row>
    <row r="20" spans="1:61" ht="15" thickBot="1"/>
    <row r="21" spans="1:61" ht="15" thickBot="1">
      <c r="C21" s="97" t="s">
        <v>32</v>
      </c>
      <c r="D21" s="95"/>
      <c r="E21" s="95"/>
      <c r="F21" s="95"/>
      <c r="G21" s="95"/>
      <c r="H21" s="95"/>
      <c r="I21" s="95"/>
      <c r="J21" s="95"/>
      <c r="K21" s="96"/>
    </row>
    <row r="22" spans="1:61" ht="15" thickBot="1">
      <c r="C22" s="6">
        <v>1</v>
      </c>
      <c r="D22" s="7">
        <v>2</v>
      </c>
      <c r="E22" s="7">
        <v>3</v>
      </c>
      <c r="F22" s="7">
        <v>4</v>
      </c>
      <c r="G22" s="7">
        <v>5</v>
      </c>
      <c r="H22" s="7">
        <v>6</v>
      </c>
      <c r="I22" s="7">
        <v>7</v>
      </c>
      <c r="J22" s="95" t="s">
        <v>33</v>
      </c>
      <c r="K22" s="96"/>
    </row>
    <row r="23" spans="1:61">
      <c r="A23" s="15" t="s">
        <v>0</v>
      </c>
      <c r="B23" s="15"/>
      <c r="C23" s="29"/>
      <c r="D23" s="30"/>
      <c r="E23" s="30"/>
      <c r="F23" s="30"/>
      <c r="G23" s="30"/>
      <c r="H23" s="30"/>
      <c r="I23" s="30"/>
      <c r="J23" s="30"/>
      <c r="K23" s="31"/>
    </row>
    <row r="24" spans="1:61">
      <c r="A24" s="1" t="s">
        <v>1</v>
      </c>
      <c r="B24" s="1"/>
      <c r="C24" s="11" t="s">
        <v>36</v>
      </c>
      <c r="D24" s="12" t="s">
        <v>66</v>
      </c>
      <c r="E24" s="23" t="s">
        <v>84</v>
      </c>
      <c r="F24" s="21" t="s">
        <v>103</v>
      </c>
      <c r="G24" s="12" t="s">
        <v>133</v>
      </c>
      <c r="H24" s="21" t="s">
        <v>83</v>
      </c>
      <c r="I24" s="12"/>
      <c r="J24" s="12"/>
      <c r="K24" s="3"/>
    </row>
    <row r="25" spans="1:61">
      <c r="A25" s="1" t="s">
        <v>2</v>
      </c>
      <c r="B25" s="1"/>
      <c r="C25" s="11" t="s">
        <v>53</v>
      </c>
      <c r="D25" s="12" t="s">
        <v>67</v>
      </c>
      <c r="E25" s="23" t="s">
        <v>85</v>
      </c>
      <c r="F25" s="21" t="s">
        <v>104</v>
      </c>
      <c r="G25" s="12" t="s">
        <v>121</v>
      </c>
      <c r="H25" s="21" t="s">
        <v>83</v>
      </c>
      <c r="I25" t="s">
        <v>147</v>
      </c>
      <c r="J25" s="21" t="s">
        <v>83</v>
      </c>
      <c r="K25" s="3"/>
    </row>
    <row r="26" spans="1:61">
      <c r="A26" s="1" t="s">
        <v>3</v>
      </c>
      <c r="B26" s="1"/>
      <c r="C26" s="11"/>
      <c r="D26" s="12" t="s">
        <v>76</v>
      </c>
      <c r="E26" s="21" t="s">
        <v>87</v>
      </c>
      <c r="F26" s="21" t="s">
        <v>106</v>
      </c>
      <c r="G26" s="12" t="s">
        <v>123</v>
      </c>
      <c r="H26" s="21" t="s">
        <v>83</v>
      </c>
      <c r="I26" t="s">
        <v>148</v>
      </c>
      <c r="J26" s="21" t="s">
        <v>83</v>
      </c>
      <c r="K26" s="3"/>
    </row>
    <row r="27" spans="1:61">
      <c r="A27" s="1" t="s">
        <v>4</v>
      </c>
      <c r="B27" s="1"/>
      <c r="C27" s="11" t="s">
        <v>37</v>
      </c>
      <c r="D27" s="12" t="s">
        <v>68</v>
      </c>
      <c r="E27" s="23" t="s">
        <v>88</v>
      </c>
      <c r="F27" s="21" t="s">
        <v>107</v>
      </c>
      <c r="G27" s="12" t="s">
        <v>131</v>
      </c>
      <c r="H27" s="21" t="s">
        <v>83</v>
      </c>
      <c r="J27" s="21" t="s">
        <v>83</v>
      </c>
      <c r="K27" s="3"/>
    </row>
    <row r="28" spans="1:61">
      <c r="A28" s="1" t="s">
        <v>5</v>
      </c>
      <c r="B28" s="1"/>
      <c r="C28" s="11" t="s">
        <v>39</v>
      </c>
      <c r="D28" s="20" t="s">
        <v>73</v>
      </c>
      <c r="E28" s="23" t="s">
        <v>89</v>
      </c>
      <c r="F28" s="21" t="s">
        <v>108</v>
      </c>
      <c r="G28" s="12" t="s">
        <v>124</v>
      </c>
      <c r="H28" s="21" t="s">
        <v>83</v>
      </c>
      <c r="I28" t="s">
        <v>149</v>
      </c>
      <c r="J28" s="21" t="s">
        <v>83</v>
      </c>
      <c r="K28" s="3"/>
    </row>
    <row r="29" spans="1:61">
      <c r="A29" s="1" t="s">
        <v>6</v>
      </c>
      <c r="B29" s="1"/>
      <c r="C29" s="11"/>
      <c r="D29" s="12"/>
      <c r="E29" s="12"/>
      <c r="F29" s="12"/>
      <c r="G29" s="12"/>
      <c r="H29" s="21" t="s">
        <v>83</v>
      </c>
      <c r="J29" s="21" t="s">
        <v>83</v>
      </c>
      <c r="K29" s="3"/>
    </row>
    <row r="30" spans="1:61">
      <c r="A30" s="1" t="s">
        <v>54</v>
      </c>
      <c r="B30" s="1"/>
      <c r="C30" s="11" t="s">
        <v>55</v>
      </c>
      <c r="D30" s="12" t="s">
        <v>69</v>
      </c>
      <c r="E30" s="23" t="s">
        <v>90</v>
      </c>
      <c r="F30" s="21" t="s">
        <v>109</v>
      </c>
      <c r="G30" s="12" t="s">
        <v>125</v>
      </c>
      <c r="H30" s="21" t="s">
        <v>83</v>
      </c>
      <c r="I30" t="s">
        <v>150</v>
      </c>
      <c r="J30" s="21" t="s">
        <v>83</v>
      </c>
      <c r="K30" s="3"/>
    </row>
    <row r="31" spans="1:61">
      <c r="A31" s="1" t="s">
        <v>7</v>
      </c>
      <c r="B31" s="1"/>
      <c r="C31" s="11" t="s">
        <v>41</v>
      </c>
      <c r="D31" s="20" t="s">
        <v>74</v>
      </c>
      <c r="E31" s="23" t="s">
        <v>91</v>
      </c>
      <c r="F31" s="21" t="s">
        <v>110</v>
      </c>
      <c r="G31" s="12" t="s">
        <v>126</v>
      </c>
      <c r="H31" s="21" t="s">
        <v>83</v>
      </c>
      <c r="I31" t="s">
        <v>151</v>
      </c>
      <c r="J31" s="21" t="s">
        <v>83</v>
      </c>
      <c r="K31" s="3"/>
    </row>
    <row r="32" spans="1:61">
      <c r="A32" s="1" t="s">
        <v>8</v>
      </c>
      <c r="B32" s="1"/>
      <c r="C32" s="11" t="s">
        <v>43</v>
      </c>
      <c r="D32" s="12" t="s">
        <v>70</v>
      </c>
      <c r="E32" s="23" t="s">
        <v>92</v>
      </c>
      <c r="F32" s="21" t="s">
        <v>111</v>
      </c>
      <c r="G32" s="12" t="s">
        <v>127</v>
      </c>
      <c r="H32" s="21" t="s">
        <v>83</v>
      </c>
      <c r="I32" t="s">
        <v>155</v>
      </c>
      <c r="J32" s="21" t="s">
        <v>83</v>
      </c>
      <c r="K32" s="3"/>
    </row>
    <row r="33" spans="1:11">
      <c r="A33" s="1" t="s">
        <v>9</v>
      </c>
      <c r="B33" s="1"/>
      <c r="C33" s="11" t="s">
        <v>60</v>
      </c>
      <c r="D33" s="12" t="s">
        <v>77</v>
      </c>
      <c r="E33" s="23" t="s">
        <v>96</v>
      </c>
      <c r="F33" s="21" t="s">
        <v>115</v>
      </c>
      <c r="G33" s="12" t="s">
        <v>132</v>
      </c>
      <c r="H33" s="23" t="s">
        <v>138</v>
      </c>
      <c r="I33" t="s">
        <v>154</v>
      </c>
      <c r="J33" s="21" t="s">
        <v>83</v>
      </c>
      <c r="K33" s="3"/>
    </row>
    <row r="34" spans="1:11">
      <c r="A34" s="1" t="s">
        <v>10</v>
      </c>
      <c r="B34" s="1"/>
      <c r="C34" s="11" t="s">
        <v>56</v>
      </c>
      <c r="D34" s="12" t="s">
        <v>71</v>
      </c>
      <c r="E34" s="23" t="s">
        <v>86</v>
      </c>
      <c r="F34" s="21" t="s">
        <v>105</v>
      </c>
      <c r="G34" s="12" t="s">
        <v>122</v>
      </c>
      <c r="H34" s="23" t="s">
        <v>139</v>
      </c>
      <c r="I34" t="s">
        <v>153</v>
      </c>
      <c r="J34" s="21" t="s">
        <v>83</v>
      </c>
      <c r="K34" s="3"/>
    </row>
    <row r="35" spans="1:11">
      <c r="A35" s="1" t="s">
        <v>11</v>
      </c>
      <c r="B35" s="1"/>
      <c r="C35" s="11" t="s">
        <v>45</v>
      </c>
      <c r="D35" s="12"/>
      <c r="E35" s="21" t="s">
        <v>93</v>
      </c>
      <c r="F35" s="21"/>
      <c r="G35" s="12"/>
      <c r="H35" s="21" t="s">
        <v>83</v>
      </c>
      <c r="I35" t="s">
        <v>152</v>
      </c>
      <c r="J35" s="21" t="s">
        <v>83</v>
      </c>
      <c r="K35" s="3"/>
    </row>
    <row r="36" spans="1:11">
      <c r="A36" s="1" t="s">
        <v>12</v>
      </c>
      <c r="B36" s="1"/>
      <c r="C36" s="11" t="s">
        <v>47</v>
      </c>
      <c r="D36" s="12"/>
      <c r="E36" s="21" t="s">
        <v>94</v>
      </c>
      <c r="F36" s="21" t="s">
        <v>112</v>
      </c>
      <c r="G36" s="12" t="s">
        <v>128</v>
      </c>
      <c r="H36" s="21" t="s">
        <v>83</v>
      </c>
      <c r="I36" s="12"/>
      <c r="J36" s="21" t="s">
        <v>83</v>
      </c>
      <c r="K36" s="3"/>
    </row>
    <row r="37" spans="1:11">
      <c r="A37" s="1" t="s">
        <v>13</v>
      </c>
      <c r="B37" s="1"/>
      <c r="C37" s="11" t="s">
        <v>49</v>
      </c>
      <c r="D37" s="12" t="s">
        <v>75</v>
      </c>
      <c r="E37" s="23" t="s">
        <v>95</v>
      </c>
      <c r="F37" s="21" t="s">
        <v>113</v>
      </c>
      <c r="G37" s="12" t="s">
        <v>129</v>
      </c>
      <c r="H37" s="23" t="s">
        <v>141</v>
      </c>
      <c r="I37" s="21" t="s">
        <v>83</v>
      </c>
      <c r="J37" s="21" t="s">
        <v>83</v>
      </c>
      <c r="K37" s="3"/>
    </row>
    <row r="38" spans="1:11" ht="15" thickBot="1">
      <c r="A38" s="2" t="s">
        <v>14</v>
      </c>
      <c r="B38" s="2"/>
      <c r="C38" s="13" t="s">
        <v>51</v>
      </c>
      <c r="D38" s="14" t="s">
        <v>72</v>
      </c>
      <c r="E38" s="22" t="s">
        <v>95</v>
      </c>
      <c r="F38" s="22" t="s">
        <v>114</v>
      </c>
      <c r="G38" s="14" t="s">
        <v>130</v>
      </c>
      <c r="H38" s="22" t="s">
        <v>141</v>
      </c>
      <c r="I38" s="22" t="s">
        <v>83</v>
      </c>
      <c r="J38" s="22" t="s">
        <v>83</v>
      </c>
      <c r="K38" s="4"/>
    </row>
    <row r="40" spans="1:11" ht="15">
      <c r="F40" s="28"/>
    </row>
  </sheetData>
  <mergeCells count="10">
    <mergeCell ref="J22:K22"/>
    <mergeCell ref="C21:K21"/>
    <mergeCell ref="AS1:BH1"/>
    <mergeCell ref="C1:H1"/>
    <mergeCell ref="I1:N1"/>
    <mergeCell ref="O1:T1"/>
    <mergeCell ref="U1:Z1"/>
    <mergeCell ref="AA1:AF1"/>
    <mergeCell ref="AG1:AL1"/>
    <mergeCell ref="AM1:AR1"/>
  </mergeCells>
  <conditionalFormatting sqref="BI3:BI18">
    <cfRule type="cellIs" dxfId="1" priority="1" operator="equal">
      <formula>0</formula>
    </cfRule>
    <cfRule type="cellIs" dxfId="0" priority="2" operator="between">
      <formula>0</formula>
      <formula>19</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N14" sqref="N14"/>
    </sheetView>
  </sheetViews>
  <sheetFormatPr baseColWidth="10" defaultColWidth="8.83203125" defaultRowHeight="14" x14ac:dyDescent="0"/>
  <cols>
    <col min="1" max="1" width="70.1640625" customWidth="1"/>
    <col min="2" max="2" width="10" customWidth="1"/>
    <col min="3" max="3" width="10.5" customWidth="1"/>
    <col min="4" max="4" width="10.1640625" customWidth="1"/>
    <col min="5" max="5" width="9.83203125" customWidth="1"/>
    <col min="6" max="6" width="10" customWidth="1"/>
    <col min="7" max="7" width="9.5" customWidth="1"/>
  </cols>
  <sheetData>
    <row r="1" spans="1:13" ht="15" thickBot="1">
      <c r="A1" t="s">
        <v>176</v>
      </c>
      <c r="B1" s="103" t="s">
        <v>170</v>
      </c>
      <c r="C1" s="103"/>
      <c r="D1" s="103" t="s">
        <v>171</v>
      </c>
      <c r="E1" s="103"/>
      <c r="F1" s="103" t="s">
        <v>172</v>
      </c>
      <c r="G1" s="103"/>
      <c r="H1" s="103" t="s">
        <v>173</v>
      </c>
      <c r="I1" s="103"/>
      <c r="J1" s="103" t="s">
        <v>174</v>
      </c>
      <c r="K1" s="103"/>
      <c r="L1" s="103" t="s">
        <v>175</v>
      </c>
      <c r="M1" s="103"/>
    </row>
    <row r="2" spans="1:13" ht="33" customHeight="1">
      <c r="B2" s="104" t="s">
        <v>177</v>
      </c>
      <c r="C2" s="106"/>
      <c r="D2" s="104" t="s">
        <v>178</v>
      </c>
      <c r="E2" s="105"/>
      <c r="F2" s="106" t="s">
        <v>179</v>
      </c>
      <c r="G2" s="106"/>
      <c r="H2" s="104" t="s">
        <v>180</v>
      </c>
      <c r="I2" s="105"/>
      <c r="J2" s="106" t="s">
        <v>181</v>
      </c>
      <c r="K2" s="106"/>
      <c r="L2" s="104" t="s">
        <v>182</v>
      </c>
      <c r="M2" s="105"/>
    </row>
    <row r="3" spans="1:13" ht="15" customHeight="1" thickBot="1">
      <c r="B3" s="76" t="s">
        <v>183</v>
      </c>
      <c r="C3" s="77" t="s">
        <v>184</v>
      </c>
      <c r="D3" s="76" t="s">
        <v>183</v>
      </c>
      <c r="E3" s="78" t="s">
        <v>184</v>
      </c>
      <c r="F3" s="77" t="s">
        <v>183</v>
      </c>
      <c r="G3" s="77" t="s">
        <v>184</v>
      </c>
      <c r="H3" s="76" t="s">
        <v>183</v>
      </c>
      <c r="I3" s="78" t="s">
        <v>184</v>
      </c>
      <c r="J3" s="77" t="s">
        <v>183</v>
      </c>
      <c r="K3" s="77" t="s">
        <v>184</v>
      </c>
      <c r="L3" s="76" t="s">
        <v>183</v>
      </c>
      <c r="M3" s="78" t="s">
        <v>184</v>
      </c>
    </row>
    <row r="4" spans="1:13">
      <c r="A4" s="73" t="s">
        <v>157</v>
      </c>
      <c r="B4" s="86" t="s">
        <v>188</v>
      </c>
      <c r="C4" s="87">
        <v>0.6</v>
      </c>
      <c r="D4" s="88" t="s">
        <v>187</v>
      </c>
      <c r="E4" s="89">
        <v>0.8</v>
      </c>
      <c r="F4" s="90" t="s">
        <v>189</v>
      </c>
      <c r="G4" s="87">
        <v>1</v>
      </c>
      <c r="H4" s="88" t="s">
        <v>190</v>
      </c>
      <c r="I4" s="89">
        <v>0.6</v>
      </c>
      <c r="J4" s="87" t="s">
        <v>191</v>
      </c>
      <c r="K4" s="87">
        <v>0.2</v>
      </c>
      <c r="L4" s="88" t="s">
        <v>192</v>
      </c>
      <c r="M4" s="89">
        <v>0.7</v>
      </c>
    </row>
    <row r="5" spans="1:13" s="85" customFormat="1" ht="28">
      <c r="A5" s="84" t="s">
        <v>158</v>
      </c>
      <c r="B5" s="86" t="s">
        <v>193</v>
      </c>
      <c r="C5" s="87">
        <v>0.4</v>
      </c>
      <c r="D5" s="88" t="s">
        <v>194</v>
      </c>
      <c r="E5" s="89">
        <v>0.7</v>
      </c>
      <c r="F5" s="87" t="s">
        <v>195</v>
      </c>
      <c r="G5" s="87">
        <v>0.9</v>
      </c>
      <c r="H5" s="88" t="s">
        <v>196</v>
      </c>
      <c r="I5" s="89">
        <v>0.95</v>
      </c>
      <c r="J5" s="87" t="s">
        <v>270</v>
      </c>
      <c r="K5" s="87">
        <v>0.95</v>
      </c>
      <c r="L5" s="88" t="s">
        <v>197</v>
      </c>
      <c r="M5" s="89">
        <v>0.8</v>
      </c>
    </row>
    <row r="6" spans="1:13" ht="28">
      <c r="A6" s="84" t="s">
        <v>159</v>
      </c>
      <c r="B6" s="86" t="s">
        <v>202</v>
      </c>
      <c r="C6" s="87">
        <v>1</v>
      </c>
      <c r="D6" s="88" t="s">
        <v>200</v>
      </c>
      <c r="E6" s="89">
        <v>0.7</v>
      </c>
      <c r="F6" s="87" t="s">
        <v>226</v>
      </c>
      <c r="G6" s="87">
        <v>1</v>
      </c>
      <c r="H6" s="88" t="s">
        <v>199</v>
      </c>
      <c r="I6" s="89">
        <v>0.9</v>
      </c>
      <c r="J6" s="87" t="s">
        <v>198</v>
      </c>
      <c r="K6" s="87">
        <v>0.9</v>
      </c>
      <c r="L6" s="88" t="s">
        <v>201</v>
      </c>
      <c r="M6" s="89">
        <v>0.3</v>
      </c>
    </row>
    <row r="7" spans="1:13">
      <c r="A7" s="84" t="s">
        <v>160</v>
      </c>
      <c r="B7" s="86" t="s">
        <v>225</v>
      </c>
      <c r="C7" s="87">
        <v>1</v>
      </c>
      <c r="D7" s="86" t="s">
        <v>225</v>
      </c>
      <c r="E7" s="89">
        <v>1</v>
      </c>
      <c r="F7" s="86" t="s">
        <v>225</v>
      </c>
      <c r="G7" s="87">
        <v>1</v>
      </c>
      <c r="H7" s="86" t="s">
        <v>225</v>
      </c>
      <c r="I7" s="89">
        <v>1</v>
      </c>
      <c r="J7" s="86" t="s">
        <v>225</v>
      </c>
      <c r="K7" s="87">
        <v>1</v>
      </c>
      <c r="L7" s="86" t="s">
        <v>225</v>
      </c>
      <c r="M7" s="89">
        <v>1</v>
      </c>
    </row>
    <row r="8" spans="1:13" ht="42">
      <c r="A8" s="84" t="s">
        <v>203</v>
      </c>
      <c r="B8" s="86" t="s">
        <v>204</v>
      </c>
      <c r="C8" s="87">
        <v>0.7</v>
      </c>
      <c r="D8" s="88" t="s">
        <v>205</v>
      </c>
      <c r="E8" s="89">
        <v>1</v>
      </c>
      <c r="F8" s="87" t="s">
        <v>206</v>
      </c>
      <c r="G8" s="87">
        <v>1</v>
      </c>
      <c r="H8" s="88" t="s">
        <v>207</v>
      </c>
      <c r="I8" s="89">
        <v>0.5</v>
      </c>
      <c r="J8" s="87" t="s">
        <v>249</v>
      </c>
      <c r="K8" s="87">
        <v>0.9</v>
      </c>
      <c r="L8" s="88" t="s">
        <v>271</v>
      </c>
      <c r="M8" s="89">
        <v>0.9</v>
      </c>
    </row>
    <row r="9" spans="1:13" ht="28">
      <c r="A9" s="84" t="s">
        <v>161</v>
      </c>
      <c r="B9" s="86" t="s">
        <v>214</v>
      </c>
      <c r="C9" s="87">
        <v>0.1</v>
      </c>
      <c r="D9" s="88" t="s">
        <v>229</v>
      </c>
      <c r="E9" s="89">
        <v>0.7</v>
      </c>
      <c r="F9" s="87" t="s">
        <v>228</v>
      </c>
      <c r="G9" s="87">
        <v>0.75</v>
      </c>
      <c r="H9" s="88" t="s">
        <v>239</v>
      </c>
      <c r="I9" s="89">
        <v>0.8</v>
      </c>
      <c r="J9" s="87" t="s">
        <v>250</v>
      </c>
      <c r="K9" s="87">
        <v>0.7</v>
      </c>
      <c r="L9" s="88" t="s">
        <v>262</v>
      </c>
      <c r="M9" s="89">
        <v>1</v>
      </c>
    </row>
    <row r="10" spans="1:13">
      <c r="A10" s="84" t="s">
        <v>162</v>
      </c>
      <c r="B10" s="86" t="s">
        <v>215</v>
      </c>
      <c r="C10" s="87">
        <v>0</v>
      </c>
      <c r="D10" s="88" t="s">
        <v>218</v>
      </c>
      <c r="E10" s="89">
        <v>1</v>
      </c>
      <c r="F10" s="87" t="s">
        <v>230</v>
      </c>
      <c r="G10" s="87">
        <v>1</v>
      </c>
      <c r="H10" s="88" t="s">
        <v>240</v>
      </c>
      <c r="I10" s="89">
        <v>0.8</v>
      </c>
      <c r="J10" s="87" t="s">
        <v>251</v>
      </c>
      <c r="K10" s="87">
        <v>0.8</v>
      </c>
      <c r="L10" s="88" t="s">
        <v>268</v>
      </c>
      <c r="M10" s="89">
        <v>0.95</v>
      </c>
    </row>
    <row r="11" spans="1:13" ht="56">
      <c r="A11" s="84" t="s">
        <v>186</v>
      </c>
      <c r="B11" s="86" t="s">
        <v>208</v>
      </c>
      <c r="C11" s="87">
        <v>0.6</v>
      </c>
      <c r="D11" s="88" t="s">
        <v>219</v>
      </c>
      <c r="E11" s="89">
        <v>0.75</v>
      </c>
      <c r="F11" s="87" t="s">
        <v>231</v>
      </c>
      <c r="G11" s="87">
        <v>1</v>
      </c>
      <c r="H11" s="88" t="s">
        <v>241</v>
      </c>
      <c r="I11" s="89">
        <v>1</v>
      </c>
      <c r="J11" s="87" t="s">
        <v>254</v>
      </c>
      <c r="K11" s="87">
        <v>0.7</v>
      </c>
      <c r="L11" s="88" t="s">
        <v>260</v>
      </c>
      <c r="M11" s="89">
        <v>1</v>
      </c>
    </row>
    <row r="12" spans="1:13">
      <c r="A12" s="84" t="s">
        <v>163</v>
      </c>
      <c r="B12" s="86" t="s">
        <v>209</v>
      </c>
      <c r="C12" s="87">
        <v>0.2</v>
      </c>
      <c r="D12" s="88" t="s">
        <v>227</v>
      </c>
      <c r="E12" s="89">
        <v>0.9</v>
      </c>
      <c r="F12" s="87" t="s">
        <v>233</v>
      </c>
      <c r="G12" s="87">
        <v>0.6</v>
      </c>
      <c r="H12" s="88" t="s">
        <v>242</v>
      </c>
      <c r="I12" s="89">
        <v>0.9</v>
      </c>
      <c r="J12" s="87" t="s">
        <v>257</v>
      </c>
      <c r="K12" s="87">
        <v>0.6</v>
      </c>
      <c r="L12" s="88" t="s">
        <v>261</v>
      </c>
      <c r="M12" s="89">
        <v>0.4</v>
      </c>
    </row>
    <row r="13" spans="1:13" ht="28">
      <c r="A13" s="84" t="s">
        <v>164</v>
      </c>
      <c r="B13" s="86" t="s">
        <v>210</v>
      </c>
      <c r="C13" s="87">
        <v>0.2</v>
      </c>
      <c r="D13" s="88" t="s">
        <v>221</v>
      </c>
      <c r="E13" s="89">
        <v>0.8</v>
      </c>
      <c r="F13" s="87" t="s">
        <v>232</v>
      </c>
      <c r="G13" s="87">
        <v>1</v>
      </c>
      <c r="H13" s="88" t="s">
        <v>243</v>
      </c>
      <c r="I13" s="89">
        <v>0.8</v>
      </c>
      <c r="J13" s="87" t="s">
        <v>259</v>
      </c>
      <c r="K13" s="87">
        <v>1</v>
      </c>
      <c r="L13" s="88" t="s">
        <v>263</v>
      </c>
      <c r="M13" s="89">
        <v>1</v>
      </c>
    </row>
    <row r="14" spans="1:13">
      <c r="A14" s="84" t="s">
        <v>165</v>
      </c>
      <c r="B14" s="86" t="s">
        <v>211</v>
      </c>
      <c r="C14" s="87">
        <v>0</v>
      </c>
      <c r="D14" s="88" t="s">
        <v>220</v>
      </c>
      <c r="E14" s="89">
        <v>0.2</v>
      </c>
      <c r="F14" s="87" t="s">
        <v>234</v>
      </c>
      <c r="G14" s="87">
        <v>0.6</v>
      </c>
      <c r="H14" s="88" t="s">
        <v>244</v>
      </c>
      <c r="I14" s="89">
        <v>0.7</v>
      </c>
      <c r="J14" s="87" t="s">
        <v>258</v>
      </c>
      <c r="K14" s="87">
        <v>0.4</v>
      </c>
      <c r="L14" s="88" t="s">
        <v>264</v>
      </c>
      <c r="M14" s="89">
        <v>0.8</v>
      </c>
    </row>
    <row r="15" spans="1:13" ht="28">
      <c r="A15" s="84" t="s">
        <v>166</v>
      </c>
      <c r="B15" s="86" t="s">
        <v>212</v>
      </c>
      <c r="C15" s="87">
        <v>0.6</v>
      </c>
      <c r="D15" s="88" t="s">
        <v>222</v>
      </c>
      <c r="E15" s="89">
        <v>0.9</v>
      </c>
      <c r="F15" s="87" t="s">
        <v>235</v>
      </c>
      <c r="G15" s="87">
        <v>1</v>
      </c>
      <c r="H15" s="88" t="s">
        <v>245</v>
      </c>
      <c r="I15" s="89">
        <v>0.8</v>
      </c>
      <c r="J15" s="87" t="s">
        <v>252</v>
      </c>
      <c r="K15" s="87">
        <v>0.9</v>
      </c>
      <c r="L15" s="88" t="s">
        <v>265</v>
      </c>
      <c r="M15" s="89">
        <v>0.7</v>
      </c>
    </row>
    <row r="16" spans="1:13" ht="28">
      <c r="A16" s="84" t="s">
        <v>167</v>
      </c>
      <c r="B16" s="86" t="s">
        <v>213</v>
      </c>
      <c r="C16" s="87">
        <v>0.5</v>
      </c>
      <c r="D16" s="88" t="s">
        <v>238</v>
      </c>
      <c r="E16" s="89">
        <v>1</v>
      </c>
      <c r="F16" s="87" t="s">
        <v>238</v>
      </c>
      <c r="G16" s="87">
        <v>1</v>
      </c>
      <c r="H16" s="88" t="s">
        <v>247</v>
      </c>
      <c r="I16" s="89">
        <v>1</v>
      </c>
      <c r="J16" s="87" t="s">
        <v>253</v>
      </c>
      <c r="K16" s="87">
        <v>1</v>
      </c>
      <c r="L16" s="88" t="s">
        <v>267</v>
      </c>
      <c r="M16" s="89">
        <v>1</v>
      </c>
    </row>
    <row r="17" spans="1:13" ht="28">
      <c r="A17" s="84" t="s">
        <v>168</v>
      </c>
      <c r="B17" s="86" t="s">
        <v>216</v>
      </c>
      <c r="C17" s="87">
        <v>0.2</v>
      </c>
      <c r="D17" s="88" t="s">
        <v>223</v>
      </c>
      <c r="E17" s="89">
        <v>0.6</v>
      </c>
      <c r="F17" s="87" t="s">
        <v>236</v>
      </c>
      <c r="G17" s="87">
        <v>1</v>
      </c>
      <c r="H17" s="88" t="s">
        <v>246</v>
      </c>
      <c r="I17" s="89">
        <v>1</v>
      </c>
      <c r="J17" s="87" t="s">
        <v>255</v>
      </c>
      <c r="K17" s="87">
        <v>0.7</v>
      </c>
      <c r="L17" s="88" t="s">
        <v>266</v>
      </c>
      <c r="M17" s="89">
        <v>1</v>
      </c>
    </row>
    <row r="18" spans="1:13" ht="29" thickBot="1">
      <c r="A18" s="84" t="s">
        <v>169</v>
      </c>
      <c r="B18" s="91" t="s">
        <v>217</v>
      </c>
      <c r="C18" s="92">
        <v>0.5</v>
      </c>
      <c r="D18" s="93" t="s">
        <v>224</v>
      </c>
      <c r="E18" s="94">
        <v>0.75</v>
      </c>
      <c r="F18" s="92" t="s">
        <v>237</v>
      </c>
      <c r="G18" s="92">
        <v>0.8</v>
      </c>
      <c r="H18" s="93" t="s">
        <v>248</v>
      </c>
      <c r="I18" s="94">
        <v>0.9</v>
      </c>
      <c r="J18" s="92" t="s">
        <v>256</v>
      </c>
      <c r="K18" s="92">
        <v>0.8</v>
      </c>
      <c r="L18" s="93" t="s">
        <v>269</v>
      </c>
      <c r="M18" s="94">
        <v>0.8</v>
      </c>
    </row>
    <row r="20" spans="1:13">
      <c r="A20" s="74" t="s">
        <v>185</v>
      </c>
      <c r="B20" s="75"/>
      <c r="C20" s="75">
        <f>SUM(C4:C18)</f>
        <v>6.6000000000000005</v>
      </c>
      <c r="D20" s="75"/>
      <c r="E20" s="75">
        <f>SUM(E4:E18)</f>
        <v>11.8</v>
      </c>
      <c r="F20" s="75"/>
      <c r="G20" s="75">
        <f>SUM(G4:G18)</f>
        <v>13.65</v>
      </c>
      <c r="H20" s="75"/>
      <c r="I20" s="75">
        <f>SUM(I4:I18)</f>
        <v>12.65</v>
      </c>
      <c r="J20" s="75"/>
      <c r="K20" s="75">
        <f>SUM(K4:K18)</f>
        <v>11.549999999999999</v>
      </c>
      <c r="L20" s="75"/>
      <c r="M20" s="75">
        <f>SUM(M4:M18)</f>
        <v>12.350000000000001</v>
      </c>
    </row>
  </sheetData>
  <mergeCells count="12">
    <mergeCell ref="B2:C2"/>
    <mergeCell ref="B1:C1"/>
    <mergeCell ref="D1:E1"/>
    <mergeCell ref="D2:E2"/>
    <mergeCell ref="F1:G1"/>
    <mergeCell ref="F2:G2"/>
    <mergeCell ref="H1:I1"/>
    <mergeCell ref="H2:I2"/>
    <mergeCell ref="J1:K1"/>
    <mergeCell ref="J2:K2"/>
    <mergeCell ref="L1:M1"/>
    <mergeCell ref="L2:M2"/>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2019</vt:lpstr>
      <vt:lpstr>reports_2019</vt:lpstr>
    </vt:vector>
  </TitlesOfParts>
  <Company>Universitetet i Oslo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Sigrid Jørgensen Bakke</dc:creator>
  <cp:lastModifiedBy>norbert</cp:lastModifiedBy>
  <dcterms:created xsi:type="dcterms:W3CDTF">2019-09-24T18:49:42Z</dcterms:created>
  <dcterms:modified xsi:type="dcterms:W3CDTF">2019-12-16T13:42:09Z</dcterms:modified>
</cp:coreProperties>
</file>