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dillonlabonte/Desktop/m3dd/reports/"/>
    </mc:Choice>
  </mc:AlternateContent>
  <xr:revisionPtr revIDLastSave="0" documentId="13_ncr:1_{DC8407A2-C9B4-0445-8582-8823DE6B2161}" xr6:coauthVersionLast="47" xr6:coauthVersionMax="47" xr10:uidLastSave="{00000000-0000-0000-0000-000000000000}"/>
  <bookViews>
    <workbookView xWindow="0" yWindow="0" windowWidth="28800" windowHeight="16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20" i="1" s="1"/>
  <c r="B21" i="1" s="1"/>
  <c r="B11" i="1"/>
  <c r="F21" i="1"/>
  <c r="F20" i="1"/>
  <c r="F23" i="1" s="1"/>
  <c r="F24" i="1" s="1"/>
  <c r="B12" i="1"/>
  <c r="B8" i="1"/>
</calcChain>
</file>

<file path=xl/sharedStrings.xml><?xml version="1.0" encoding="utf-8"?>
<sst xmlns="http://schemas.openxmlformats.org/spreadsheetml/2006/main" count="51" uniqueCount="41">
  <si>
    <t>Foil faced foam Analysis</t>
  </si>
  <si>
    <t>T_o</t>
  </si>
  <si>
    <t>T_i</t>
  </si>
  <si>
    <t>K_foam</t>
  </si>
  <si>
    <t>Height</t>
  </si>
  <si>
    <t>Width</t>
  </si>
  <si>
    <t>Length</t>
  </si>
  <si>
    <t>A</t>
  </si>
  <si>
    <t>Variable</t>
  </si>
  <si>
    <t>Value</t>
  </si>
  <si>
    <t>Unit</t>
  </si>
  <si>
    <t>Note</t>
  </si>
  <si>
    <t>C</t>
  </si>
  <si>
    <t>m</t>
  </si>
  <si>
    <t>m^2</t>
  </si>
  <si>
    <t>Fiberglass/wood analysis</t>
  </si>
  <si>
    <t>h_o</t>
  </si>
  <si>
    <t>h_i</t>
  </si>
  <si>
    <t>Outside heat transfer coefficient</t>
  </si>
  <si>
    <t>Inside heat transfer coefficient</t>
  </si>
  <si>
    <t>Temp</t>
  </si>
  <si>
    <t>Thermal conductivity</t>
  </si>
  <si>
    <t>At X = 100</t>
  </si>
  <si>
    <t>W/mK</t>
  </si>
  <si>
    <t>K_fiberglass</t>
  </si>
  <si>
    <t>K_wood</t>
  </si>
  <si>
    <t>K_fiberglass determination</t>
  </si>
  <si>
    <t>https://www.jm.com/content/dam/jm/global/en/building-insulation/Files/BI%20Data%20Sheets/Resi%20and%20Commercial/BID-0151-AP-FoilFaced-DS.pdf</t>
  </si>
  <si>
    <t>https://www.morganthermalceramics.com/media/2975/5-14-205_kaowoolblankets_072018.pdf</t>
  </si>
  <si>
    <t>http://hyperphysics.phy-astr.gsu.edu/hbase/Tables/thrcn.html</t>
  </si>
  <si>
    <t>R_i</t>
  </si>
  <si>
    <t>L_foam</t>
  </si>
  <si>
    <t>L_fiberglass</t>
  </si>
  <si>
    <t>L_wood</t>
  </si>
  <si>
    <t>R_o</t>
  </si>
  <si>
    <t>R_foam</t>
  </si>
  <si>
    <t>R_fiberglass</t>
  </si>
  <si>
    <t>R_wood</t>
  </si>
  <si>
    <t>R_total</t>
  </si>
  <si>
    <t>Q</t>
  </si>
  <si>
    <t>Cross-sectional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</si>
</sst>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Sheet1!$L$13</c:f>
              <c:strCache>
                <c:ptCount val="1"/>
                <c:pt idx="0">
                  <c:v>Thermal conductivity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Sheet1!$K$14:$K$17</c:f>
              <c:numCache>
                <c:formatCode>General</c:formatCode>
                <c:ptCount val="4"/>
                <c:pt idx="0">
                  <c:v>260</c:v>
                </c:pt>
                <c:pt idx="1">
                  <c:v>538</c:v>
                </c:pt>
                <c:pt idx="2">
                  <c:v>816</c:v>
                </c:pt>
                <c:pt idx="3">
                  <c:v>1093</c:v>
                </c:pt>
              </c:numCache>
            </c:numRef>
          </c:xVal>
          <c:yVal>
            <c:numRef>
              <c:f>Sheet1!$L$14:$L$17</c:f>
              <c:numCache>
                <c:formatCode>General</c:formatCode>
                <c:ptCount val="4"/>
                <c:pt idx="0">
                  <c:v>0.06</c:v>
                </c:pt>
                <c:pt idx="1">
                  <c:v>0.12</c:v>
                </c:pt>
                <c:pt idx="2">
                  <c:v>0.21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2-45FC-909F-2C1079D0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58543"/>
        <c:axId val="1208056463"/>
      </c:scatterChart>
      <c:valAx>
        <c:axId val="120805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56463"/>
        <c:crosses val="autoZero"/>
        <c:crossBetween val="midCat"/>
      </c:valAx>
      <c:valAx>
        <c:axId val="12080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5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18</xdr:row>
      <xdr:rowOff>34290</xdr:rowOff>
    </xdr:from>
    <xdr:to>
      <xdr:col>18</xdr:col>
      <xdr:colOff>289560</xdr:colOff>
      <xdr:row>33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0A210-DEFD-4CFC-BA0D-DA5CBB69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yperphysics.phy-astr.gsu.edu/hbase/Tables/thrcn.html" TargetMode="External"/><Relationship Id="rId1" Type="http://schemas.openxmlformats.org/officeDocument/2006/relationships/hyperlink" Target="https://www.morganthermalceramics.com/media/2975/5-14-205_kaowoolblankets_072018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4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4" max="4" width="27.83203125" bestFit="1" customWidth="1"/>
  </cols>
  <sheetData>
    <row r="2" spans="1:15" x14ac:dyDescent="0.2">
      <c r="A2" t="s">
        <v>8</v>
      </c>
      <c r="B2" t="s">
        <v>9</v>
      </c>
      <c r="C2" t="s">
        <v>10</v>
      </c>
      <c r="D2" t="s">
        <v>11</v>
      </c>
    </row>
    <row r="3" spans="1:15" x14ac:dyDescent="0.2">
      <c r="A3" t="s">
        <v>2</v>
      </c>
      <c r="B3">
        <v>80</v>
      </c>
      <c r="C3" t="s">
        <v>12</v>
      </c>
    </row>
    <row r="4" spans="1:15" x14ac:dyDescent="0.2">
      <c r="A4" t="s">
        <v>1</v>
      </c>
      <c r="B4">
        <v>22.2</v>
      </c>
      <c r="C4" t="s">
        <v>12</v>
      </c>
    </row>
    <row r="5" spans="1:15" x14ac:dyDescent="0.2">
      <c r="A5" t="s">
        <v>4</v>
      </c>
      <c r="B5">
        <v>1.651</v>
      </c>
      <c r="C5" t="s">
        <v>13</v>
      </c>
    </row>
    <row r="6" spans="1:15" x14ac:dyDescent="0.2">
      <c r="A6" t="s">
        <v>5</v>
      </c>
      <c r="B6">
        <v>0.53492399999999996</v>
      </c>
      <c r="C6" t="s">
        <v>13</v>
      </c>
    </row>
    <row r="7" spans="1:15" x14ac:dyDescent="0.2">
      <c r="A7" t="s">
        <v>6</v>
      </c>
      <c r="B7">
        <v>0.64770000000000005</v>
      </c>
      <c r="C7" t="s">
        <v>13</v>
      </c>
    </row>
    <row r="8" spans="1:15" x14ac:dyDescent="0.2">
      <c r="A8" t="s">
        <v>7</v>
      </c>
      <c r="B8">
        <f>B7*B5</f>
        <v>1.0693527</v>
      </c>
      <c r="C8" t="s">
        <v>14</v>
      </c>
      <c r="D8" t="s">
        <v>40</v>
      </c>
    </row>
    <row r="9" spans="1:15" x14ac:dyDescent="0.2">
      <c r="A9" t="s">
        <v>16</v>
      </c>
      <c r="B9">
        <v>12</v>
      </c>
      <c r="D9" t="s">
        <v>18</v>
      </c>
    </row>
    <row r="10" spans="1:15" x14ac:dyDescent="0.2">
      <c r="A10" t="s">
        <v>17</v>
      </c>
      <c r="B10">
        <v>120</v>
      </c>
      <c r="D10" t="s">
        <v>19</v>
      </c>
    </row>
    <row r="11" spans="1:15" x14ac:dyDescent="0.2">
      <c r="A11" t="s">
        <v>30</v>
      </c>
      <c r="B11">
        <f>1/(B10*B8)</f>
        <v>7.7928763197898437E-3</v>
      </c>
    </row>
    <row r="12" spans="1:15" x14ac:dyDescent="0.2">
      <c r="A12" t="s">
        <v>34</v>
      </c>
      <c r="B12">
        <f>1/(B9*B8)</f>
        <v>7.7928763197898432E-2</v>
      </c>
      <c r="K12" t="s">
        <v>26</v>
      </c>
      <c r="N12" t="s">
        <v>22</v>
      </c>
      <c r="O12">
        <v>3.1600000000000003E-2</v>
      </c>
    </row>
    <row r="13" spans="1:15" x14ac:dyDescent="0.2">
      <c r="K13" t="s">
        <v>20</v>
      </c>
      <c r="L13" t="s">
        <v>21</v>
      </c>
    </row>
    <row r="14" spans="1:15" x14ac:dyDescent="0.2">
      <c r="K14">
        <v>260</v>
      </c>
      <c r="L14">
        <v>0.06</v>
      </c>
    </row>
    <row r="15" spans="1:15" x14ac:dyDescent="0.2">
      <c r="A15" t="s">
        <v>0</v>
      </c>
      <c r="E15" t="s">
        <v>15</v>
      </c>
      <c r="K15">
        <v>538</v>
      </c>
      <c r="L15">
        <v>0.12</v>
      </c>
    </row>
    <row r="16" spans="1:15" x14ac:dyDescent="0.2">
      <c r="A16" t="s">
        <v>3</v>
      </c>
      <c r="B16">
        <v>2.5999999999999999E-2</v>
      </c>
      <c r="C16" t="s">
        <v>23</v>
      </c>
      <c r="D16" s="1" t="s">
        <v>27</v>
      </c>
      <c r="E16" t="s">
        <v>24</v>
      </c>
      <c r="F16">
        <v>3.1600000000000003E-2</v>
      </c>
      <c r="G16" t="s">
        <v>23</v>
      </c>
      <c r="H16" s="2" t="s">
        <v>28</v>
      </c>
      <c r="K16">
        <v>816</v>
      </c>
      <c r="L16">
        <v>0.21</v>
      </c>
    </row>
    <row r="17" spans="1:12" x14ac:dyDescent="0.2">
      <c r="A17" t="s">
        <v>31</v>
      </c>
      <c r="B17">
        <f>0.1524/2</f>
        <v>7.6200000000000004E-2</v>
      </c>
      <c r="C17" t="s">
        <v>13</v>
      </c>
      <c r="E17" t="s">
        <v>25</v>
      </c>
      <c r="F17">
        <v>0.12</v>
      </c>
      <c r="G17" t="s">
        <v>23</v>
      </c>
      <c r="H17" s="2" t="s">
        <v>29</v>
      </c>
      <c r="K17">
        <v>1093</v>
      </c>
      <c r="L17">
        <v>0.3</v>
      </c>
    </row>
    <row r="18" spans="1:12" x14ac:dyDescent="0.2">
      <c r="A18" t="s">
        <v>35</v>
      </c>
      <c r="B18">
        <f>B17/(B16*B8)</f>
        <v>2.7406946564676282</v>
      </c>
      <c r="E18" t="s">
        <v>32</v>
      </c>
      <c r="F18">
        <v>2.5399999999999999E-2</v>
      </c>
      <c r="G18" t="s">
        <v>13</v>
      </c>
    </row>
    <row r="19" spans="1:12" x14ac:dyDescent="0.2">
      <c r="E19" t="s">
        <v>33</v>
      </c>
      <c r="F19">
        <v>6.3499999999999997E-3</v>
      </c>
      <c r="G19" t="s">
        <v>13</v>
      </c>
    </row>
    <row r="20" spans="1:12" x14ac:dyDescent="0.2">
      <c r="A20" t="s">
        <v>38</v>
      </c>
      <c r="B20">
        <f>SUM(B18,B12,B11)</f>
        <v>2.8264162959853167</v>
      </c>
      <c r="E20" t="s">
        <v>36</v>
      </c>
      <c r="F20">
        <f>F18/(F16*B8)</f>
        <v>0.75166731084555194</v>
      </c>
    </row>
    <row r="21" spans="1:12" x14ac:dyDescent="0.2">
      <c r="A21" t="s">
        <v>39</v>
      </c>
      <c r="B21">
        <f>(B3-B4)/B20</f>
        <v>20.449924550074229</v>
      </c>
      <c r="E21" t="s">
        <v>37</v>
      </c>
      <c r="F21">
        <f>F19/(F17*B8)</f>
        <v>4.9484764630665513E-2</v>
      </c>
    </row>
    <row r="23" spans="1:12" x14ac:dyDescent="0.2">
      <c r="E23" t="s">
        <v>38</v>
      </c>
      <c r="F23">
        <f>SUM(F21,F20,B12,B11)</f>
        <v>0.88687371499390577</v>
      </c>
    </row>
    <row r="24" spans="1:12" x14ac:dyDescent="0.2">
      <c r="E24" t="s">
        <v>39</v>
      </c>
      <c r="F24">
        <f>(B3-B4)/F23</f>
        <v>65.172751230311491</v>
      </c>
    </row>
  </sheetData>
  <hyperlinks>
    <hyperlink ref="H16" r:id="rId1" xr:uid="{144038E9-01A3-4329-A22E-E3EC74051496}"/>
    <hyperlink ref="H17" r:id="rId2" xr:uid="{60DF3121-342F-4B67-BE3B-A7029DD40F6A}"/>
  </hyperlinks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2015-06-05T18:17:20Z</dcterms:created>
  <dcterms:modified xsi:type="dcterms:W3CDTF">2022-02-16T03:14:58Z</dcterms:modified>
</cp:coreProperties>
</file>