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tsclient\Public_\scientific_benchmark\"/>
    </mc:Choice>
  </mc:AlternateContent>
  <bookViews>
    <workbookView xWindow="0" yWindow="0" windowWidth="16380" windowHeight="8190" tabRatio="500" activeTab="2"/>
  </bookViews>
  <sheets>
    <sheet name="GEMM FP32" sheetId="1" r:id="rId1"/>
    <sheet name="GEMM FP64" sheetId="2" r:id="rId2"/>
    <sheet name="GPU FP32" sheetId="3" r:id="rId3"/>
    <sheet name="GPU FP64" sheetId="4" r:id="rId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9" i="3"/>
  <c r="M39" i="4"/>
  <c r="L39" i="4"/>
  <c r="K39" i="4"/>
  <c r="J39" i="4"/>
  <c r="I39" i="4"/>
  <c r="M7" i="4"/>
  <c r="L7" i="4"/>
  <c r="K7" i="4"/>
  <c r="J7" i="4"/>
  <c r="I7" i="4"/>
  <c r="H7" i="4"/>
  <c r="H39" i="4" s="1"/>
  <c r="F7" i="4"/>
  <c r="F39" i="4" s="1"/>
  <c r="E7" i="4"/>
  <c r="E39" i="4" s="1"/>
  <c r="C7" i="4"/>
  <c r="C39" i="4" s="1"/>
  <c r="B7" i="4"/>
  <c r="B39" i="4" s="1"/>
  <c r="O39" i="3"/>
  <c r="N39" i="3"/>
  <c r="M39" i="3"/>
  <c r="L39" i="3"/>
  <c r="K39" i="3"/>
  <c r="O7" i="3"/>
  <c r="N7" i="3"/>
  <c r="M7" i="3"/>
  <c r="L7" i="3"/>
  <c r="K7" i="3"/>
  <c r="J7" i="3"/>
  <c r="J39" i="3" s="1"/>
  <c r="H7" i="3"/>
  <c r="H39" i="3" s="1"/>
  <c r="G7" i="3"/>
  <c r="G39" i="3" s="1"/>
  <c r="E7" i="3"/>
  <c r="E39" i="3" s="1"/>
  <c r="D7" i="3"/>
  <c r="D39" i="3" s="1"/>
  <c r="C7" i="3"/>
  <c r="C39" i="3" s="1"/>
  <c r="B7" i="3"/>
  <c r="B39" i="3" s="1"/>
  <c r="F7" i="2"/>
  <c r="F43" i="2" s="1"/>
  <c r="F75" i="2" s="1"/>
  <c r="E7" i="2"/>
  <c r="E43" i="2" s="1"/>
  <c r="E75" i="2" s="1"/>
  <c r="D7" i="2"/>
  <c r="D43" i="2" s="1"/>
  <c r="D75" i="2" s="1"/>
  <c r="C7" i="2"/>
  <c r="C43" i="2" s="1"/>
  <c r="C75" i="2" s="1"/>
  <c r="B7" i="2"/>
  <c r="B43" i="2" s="1"/>
  <c r="B75" i="2" s="1"/>
  <c r="F7" i="1"/>
  <c r="F43" i="1" s="1"/>
  <c r="F75" i="1" s="1"/>
  <c r="E7" i="1"/>
  <c r="E43" i="1" s="1"/>
  <c r="E75" i="1" s="1"/>
  <c r="D7" i="1"/>
  <c r="D43" i="1" s="1"/>
  <c r="D75" i="1" s="1"/>
  <c r="C7" i="1"/>
  <c r="C43" i="1" s="1"/>
  <c r="C75" i="1" s="1"/>
  <c r="B7" i="1"/>
  <c r="B43" i="1" s="1"/>
  <c r="B75" i="1" s="1"/>
  <c r="B40" i="1" l="1"/>
  <c r="B40" i="2"/>
  <c r="C40" i="1"/>
  <c r="C40" i="2"/>
  <c r="D40" i="1"/>
  <c r="D40" i="2"/>
  <c r="E40" i="1"/>
  <c r="E40" i="2"/>
  <c r="F40" i="1"/>
  <c r="F40" i="2"/>
</calcChain>
</file>

<file path=xl/sharedStrings.xml><?xml version="1.0" encoding="utf-8"?>
<sst xmlns="http://schemas.openxmlformats.org/spreadsheetml/2006/main" count="221" uniqueCount="104">
  <si>
    <t>Model</t>
  </si>
  <si>
    <t xml:space="preserve">Intel Xeon E5-2680 v4 </t>
  </si>
  <si>
    <t>Intel Xeon E5-2670 v3</t>
  </si>
  <si>
    <t>Intel Xeon E5-2670</t>
  </si>
  <si>
    <t>Intel Xeon X5675</t>
  </si>
  <si>
    <t>Intel Xeon E5620</t>
  </si>
  <si>
    <t>Architecture</t>
  </si>
  <si>
    <t>Haswell</t>
  </si>
  <si>
    <t>Sandy Bridge</t>
  </si>
  <si>
    <t>Westmere-EP</t>
  </si>
  <si>
    <t>Frequency (Ghz)</t>
  </si>
  <si>
    <t>MKL version</t>
  </si>
  <si>
    <t>2018.1</t>
  </si>
  <si>
    <t>11.1</t>
  </si>
  <si>
    <t>SIMD</t>
  </si>
  <si>
    <t>AVX2</t>
  </si>
  <si>
    <t>AVX</t>
  </si>
  <si>
    <t>SSE4.2</t>
  </si>
  <si>
    <t>SIMD FLOPS (per unit)</t>
  </si>
  <si>
    <t>Theoretical GFLops (per core)</t>
  </si>
  <si>
    <t>Threads</t>
  </si>
  <si>
    <t>Matrix size</t>
  </si>
  <si>
    <t>% Theoretical peak</t>
  </si>
  <si>
    <t>Theoretical GFLops (per CPU)</t>
  </si>
  <si>
    <t>Matrix size (100:100:3000)</t>
  </si>
  <si>
    <t>Geforce RTX 3090</t>
  </si>
  <si>
    <t>Geforce 2080 Ti</t>
  </si>
  <si>
    <t>Titan V</t>
  </si>
  <si>
    <t>Geforce GTX 1080 Ti</t>
  </si>
  <si>
    <t>Geforce GTX 1080</t>
  </si>
  <si>
    <t>Geforce 1070 GTX</t>
  </si>
  <si>
    <t>GeForce GTX 1060 6GB</t>
  </si>
  <si>
    <t>Geforce 1050 Ti</t>
  </si>
  <si>
    <t>GeForce GTX TITAN X</t>
  </si>
  <si>
    <t>GeForce GTX 980</t>
  </si>
  <si>
    <t>Tesla K40m</t>
  </si>
  <si>
    <t>Tesla K20c</t>
  </si>
  <si>
    <t>Tesla C2075</t>
  </si>
  <si>
    <t>GeForce GT 620</t>
  </si>
  <si>
    <t>Ampere</t>
  </si>
  <si>
    <t>Turing</t>
  </si>
  <si>
    <t>Volta</t>
  </si>
  <si>
    <t>Pascal-G</t>
  </si>
  <si>
    <t>Maxwell</t>
  </si>
  <si>
    <t>Kepler</t>
  </si>
  <si>
    <t>Fermi</t>
  </si>
  <si>
    <t>Compute Capability</t>
  </si>
  <si>
    <t>8.6</t>
  </si>
  <si>
    <t>7.5</t>
  </si>
  <si>
    <t>7.0</t>
  </si>
  <si>
    <t>6.1</t>
  </si>
  <si>
    <t>5.2</t>
  </si>
  <si>
    <t>3.5</t>
  </si>
  <si>
    <t>2.0</t>
  </si>
  <si>
    <t>2.1</t>
  </si>
  <si>
    <t>CUDA cores</t>
  </si>
  <si>
    <t>Frequency</t>
  </si>
  <si>
    <t>CUDA version</t>
  </si>
  <si>
    <t>V11.2</t>
  </si>
  <si>
    <t>V10.0.130</t>
  </si>
  <si>
    <t>V8.0.61</t>
  </si>
  <si>
    <t>V7.5.6</t>
  </si>
  <si>
    <t>V8.0.26</t>
  </si>
  <si>
    <t>Theoretical GFLOPS</t>
  </si>
  <si>
    <t>% Theoretical GFLOPS</t>
  </si>
  <si>
    <t>Out of Memory</t>
  </si>
  <si>
    <t>V10.1</t>
  </si>
  <si>
    <t xml:space="preserve"> 258.505539584000019</t>
  </si>
  <si>
    <t xml:space="preserve"> 516.590764032000038</t>
  </si>
  <si>
    <t xml:space="preserve"> 775.038959616000056</t>
  </si>
  <si>
    <t>1032.901623808000068</t>
  </si>
  <si>
    <t>1295.369764863999990</t>
  </si>
  <si>
    <t>1557.483880448000036</t>
  </si>
  <si>
    <t>1815.985520640000004</t>
  </si>
  <si>
    <t>2077.210836992000168</t>
  </si>
  <si>
    <t>2330.571833343999970</t>
  </si>
  <si>
    <t>2578.317574143999991</t>
  </si>
  <si>
    <t>2850.799484927999856</t>
  </si>
  <si>
    <t>3116.124864511999931</t>
  </si>
  <si>
    <t>3323.375124480000068</t>
  </si>
  <si>
    <t>3559.579975680000189</t>
  </si>
  <si>
    <t>1932.740263936000019</t>
  </si>
  <si>
    <t>2065.854365696000059</t>
  </si>
  <si>
    <t>1396.305297407999888</t>
  </si>
  <si>
    <t>1472.891584512000009</t>
  </si>
  <si>
    <t xml:space="preserve"> 110.921695232000005</t>
  </si>
  <si>
    <t xml:space="preserve"> 218.653769727999986</t>
  </si>
  <si>
    <t xml:space="preserve"> 317.074505728000020</t>
  </si>
  <si>
    <t xml:space="preserve"> 429.150666752000006</t>
  </si>
  <si>
    <t xml:space="preserve"> 536.883265535999953</t>
  </si>
  <si>
    <t xml:space="preserve"> 652.816744448000009</t>
  </si>
  <si>
    <t xml:space="preserve"> 748.738379775999988</t>
  </si>
  <si>
    <t xml:space="preserve"> 872.286846975999993</t>
  </si>
  <si>
    <t xml:space="preserve"> 981.588049920000003</t>
  </si>
  <si>
    <t>1088.637894656000071</t>
  </si>
  <si>
    <t>1195.119345664000093</t>
  </si>
  <si>
    <t>1308.552593407999893</t>
  </si>
  <si>
    <t>1310.669537279999986</t>
  </si>
  <si>
    <t xml:space="preserve"> 753.670160384000042</t>
  </si>
  <si>
    <t xml:space="preserve"> 816.609820671999955</t>
  </si>
  <si>
    <t xml:space="preserve"> 863.852036096000006</t>
  </si>
  <si>
    <t xml:space="preserve"> 916.592132096000000</t>
  </si>
  <si>
    <t xml:space="preserve"> 893.727735808000034</t>
  </si>
  <si>
    <t>FFT size (power of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</si>
</sst>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:ss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zoomScaleNormal="100" workbookViewId="0">
      <selection activeCell="B1" sqref="B1"/>
    </sheetView>
  </sheetViews>
  <sheetFormatPr baseColWidth="10" defaultColWidth="9.140625" defaultRowHeight="15" x14ac:dyDescent="0.25"/>
  <cols>
    <col min="1" max="1" width="30.140625" customWidth="1"/>
    <col min="2" max="2" width="25.42578125" customWidth="1"/>
    <col min="3" max="5" width="21.85546875" customWidth="1"/>
    <col min="6" max="6" width="16.7109375" customWidth="1"/>
    <col min="7" max="1025" width="9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7</v>
      </c>
      <c r="D2" t="s">
        <v>8</v>
      </c>
      <c r="E2" t="s">
        <v>9</v>
      </c>
      <c r="F2" t="s">
        <v>9</v>
      </c>
    </row>
    <row r="3" spans="1:6" x14ac:dyDescent="0.25">
      <c r="A3" t="s">
        <v>10</v>
      </c>
      <c r="B3">
        <v>2.4</v>
      </c>
      <c r="C3">
        <v>2.2999999999999998</v>
      </c>
      <c r="D3">
        <v>2.6</v>
      </c>
      <c r="E3">
        <v>3.06</v>
      </c>
      <c r="F3">
        <v>2.4</v>
      </c>
    </row>
    <row r="4" spans="1:6" x14ac:dyDescent="0.25">
      <c r="A4" t="s">
        <v>11</v>
      </c>
      <c r="B4" t="s">
        <v>12</v>
      </c>
      <c r="C4" t="s">
        <v>13</v>
      </c>
      <c r="D4" t="s">
        <v>13</v>
      </c>
      <c r="E4" t="s">
        <v>13</v>
      </c>
    </row>
    <row r="5" spans="1:6" x14ac:dyDescent="0.25">
      <c r="A5" t="s">
        <v>14</v>
      </c>
      <c r="B5" t="s">
        <v>15</v>
      </c>
      <c r="C5" t="s">
        <v>15</v>
      </c>
      <c r="D5" t="s">
        <v>16</v>
      </c>
      <c r="E5" t="s">
        <v>17</v>
      </c>
      <c r="F5" t="s">
        <v>17</v>
      </c>
    </row>
    <row r="6" spans="1:6" x14ac:dyDescent="0.25">
      <c r="A6" t="s">
        <v>18</v>
      </c>
      <c r="B6">
        <v>16</v>
      </c>
      <c r="C6">
        <v>16</v>
      </c>
      <c r="D6">
        <v>8</v>
      </c>
      <c r="E6">
        <v>4</v>
      </c>
      <c r="F6">
        <v>4</v>
      </c>
    </row>
    <row r="7" spans="1:6" x14ac:dyDescent="0.25">
      <c r="A7" t="s">
        <v>19</v>
      </c>
      <c r="B7">
        <f>2*B3*B6</f>
        <v>76.8</v>
      </c>
      <c r="C7">
        <f>2*C3*C6</f>
        <v>73.599999999999994</v>
      </c>
      <c r="D7">
        <f>2*D3*D6</f>
        <v>41.6</v>
      </c>
      <c r="E7">
        <f>2*E3*E6</f>
        <v>24.48</v>
      </c>
      <c r="F7">
        <f>2*F3*F6</f>
        <v>19.2</v>
      </c>
    </row>
    <row r="8" spans="1:6" x14ac:dyDescent="0.25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25">
      <c r="A9" t="s">
        <v>21</v>
      </c>
      <c r="B9" s="1"/>
      <c r="C9" s="1"/>
      <c r="D9" s="1"/>
      <c r="E9" s="1"/>
    </row>
    <row r="10" spans="1:6" x14ac:dyDescent="0.25">
      <c r="B10">
        <v>2.23</v>
      </c>
      <c r="C10">
        <v>4.1259358720000003</v>
      </c>
      <c r="D10">
        <v>0.06</v>
      </c>
      <c r="E10">
        <v>0.06</v>
      </c>
      <c r="F10">
        <v>2.46</v>
      </c>
    </row>
    <row r="11" spans="1:6" x14ac:dyDescent="0.25">
      <c r="B11">
        <v>40.14</v>
      </c>
      <c r="C11">
        <v>45.217185792000002</v>
      </c>
      <c r="D11">
        <v>19.11</v>
      </c>
      <c r="E11">
        <v>22.04</v>
      </c>
      <c r="F11">
        <v>17.440000000000001</v>
      </c>
    </row>
    <row r="12" spans="1:6" x14ac:dyDescent="0.25">
      <c r="B12">
        <v>59.03</v>
      </c>
      <c r="C12">
        <v>60.481888255999998</v>
      </c>
      <c r="D12">
        <v>26.05</v>
      </c>
      <c r="E12">
        <v>23.04</v>
      </c>
      <c r="F12">
        <v>18.559999999999999</v>
      </c>
    </row>
    <row r="13" spans="1:6" x14ac:dyDescent="0.25">
      <c r="B13">
        <v>58.68</v>
      </c>
      <c r="C13">
        <v>58.785050624</v>
      </c>
      <c r="D13">
        <v>34.549999999999997</v>
      </c>
      <c r="E13">
        <v>23.02</v>
      </c>
      <c r="F13">
        <v>18.43</v>
      </c>
    </row>
    <row r="14" spans="1:6" x14ac:dyDescent="0.25">
      <c r="B14">
        <v>63.55</v>
      </c>
      <c r="C14">
        <v>61.657395200000003</v>
      </c>
      <c r="D14">
        <v>35.76</v>
      </c>
      <c r="E14">
        <v>24.47</v>
      </c>
      <c r="F14">
        <v>19</v>
      </c>
    </row>
    <row r="15" spans="1:6" x14ac:dyDescent="0.25">
      <c r="B15">
        <v>87.49</v>
      </c>
      <c r="C15">
        <v>63.269089280000003</v>
      </c>
      <c r="D15">
        <v>35.299999999999997</v>
      </c>
      <c r="E15">
        <v>24.39</v>
      </c>
      <c r="F15">
        <v>19.07</v>
      </c>
    </row>
    <row r="16" spans="1:6" x14ac:dyDescent="0.25">
      <c r="B16">
        <v>90.45</v>
      </c>
      <c r="C16">
        <v>64.230727680000001</v>
      </c>
      <c r="D16">
        <v>36.07</v>
      </c>
      <c r="E16">
        <v>24.62</v>
      </c>
      <c r="F16">
        <v>19.13</v>
      </c>
    </row>
    <row r="17" spans="2:6" x14ac:dyDescent="0.25">
      <c r="B17">
        <v>91.76</v>
      </c>
      <c r="C17">
        <v>64.881131519999997</v>
      </c>
      <c r="D17">
        <v>45.51</v>
      </c>
      <c r="E17">
        <v>24.77</v>
      </c>
      <c r="F17">
        <v>19.18</v>
      </c>
    </row>
    <row r="18" spans="2:6" x14ac:dyDescent="0.25">
      <c r="B18">
        <v>92.47</v>
      </c>
      <c r="C18">
        <v>65.130377215999999</v>
      </c>
      <c r="D18">
        <v>46.32</v>
      </c>
      <c r="E18">
        <v>24.6</v>
      </c>
      <c r="F18">
        <v>19.22</v>
      </c>
    </row>
    <row r="19" spans="2:6" x14ac:dyDescent="0.25">
      <c r="B19">
        <v>92.55</v>
      </c>
      <c r="C19">
        <v>65.958559743999999</v>
      </c>
      <c r="D19">
        <v>47.04</v>
      </c>
      <c r="E19">
        <v>24.94</v>
      </c>
      <c r="F19">
        <v>19.23</v>
      </c>
    </row>
    <row r="20" spans="2:6" x14ac:dyDescent="0.25">
      <c r="B20">
        <v>92.04</v>
      </c>
      <c r="C20">
        <v>66.790932479999995</v>
      </c>
      <c r="D20">
        <v>46.9</v>
      </c>
      <c r="E20">
        <v>24.15</v>
      </c>
      <c r="F20">
        <v>19.13</v>
      </c>
    </row>
    <row r="21" spans="2:6" x14ac:dyDescent="0.25">
      <c r="B21">
        <v>94.47</v>
      </c>
      <c r="C21">
        <v>64.612360191999997</v>
      </c>
      <c r="D21">
        <v>46.95</v>
      </c>
      <c r="E21">
        <v>24.83</v>
      </c>
      <c r="F21">
        <v>19.48</v>
      </c>
    </row>
    <row r="22" spans="2:6" x14ac:dyDescent="0.25">
      <c r="B22">
        <v>93.84</v>
      </c>
      <c r="C22">
        <v>67.033522176000005</v>
      </c>
      <c r="D22">
        <v>47.16</v>
      </c>
      <c r="E22">
        <v>25.21</v>
      </c>
      <c r="F22">
        <v>19.54</v>
      </c>
    </row>
    <row r="23" spans="2:6" x14ac:dyDescent="0.25">
      <c r="B23">
        <v>93.09</v>
      </c>
      <c r="C23">
        <v>67.291037696000004</v>
      </c>
      <c r="D23">
        <v>45.96</v>
      </c>
      <c r="E23">
        <v>25.53</v>
      </c>
      <c r="F23">
        <v>19.510000000000002</v>
      </c>
    </row>
    <row r="24" spans="2:6" x14ac:dyDescent="0.25">
      <c r="B24">
        <v>94.36</v>
      </c>
      <c r="C24">
        <v>67.327057920000001</v>
      </c>
      <c r="D24">
        <v>47.69</v>
      </c>
      <c r="E24">
        <v>25.61</v>
      </c>
      <c r="F24">
        <v>19.7</v>
      </c>
    </row>
    <row r="25" spans="2:6" x14ac:dyDescent="0.25">
      <c r="B25">
        <v>95.68</v>
      </c>
      <c r="C25">
        <v>67.180281855999993</v>
      </c>
      <c r="D25">
        <v>40.06</v>
      </c>
      <c r="E25">
        <v>25.43</v>
      </c>
      <c r="F25">
        <v>19.62</v>
      </c>
    </row>
    <row r="26" spans="2:6" x14ac:dyDescent="0.25">
      <c r="B26">
        <v>94.72</v>
      </c>
      <c r="C26">
        <v>67.668455424000001</v>
      </c>
      <c r="D26">
        <v>47.03</v>
      </c>
      <c r="E26">
        <v>25.6</v>
      </c>
      <c r="F26">
        <v>19.690000000000001</v>
      </c>
    </row>
    <row r="27" spans="2:6" x14ac:dyDescent="0.25">
      <c r="B27">
        <v>95.57</v>
      </c>
      <c r="C27">
        <v>63.796699136000001</v>
      </c>
      <c r="D27">
        <v>47.77</v>
      </c>
      <c r="E27">
        <v>25.52</v>
      </c>
      <c r="F27">
        <v>19.670000000000002</v>
      </c>
    </row>
    <row r="28" spans="2:6" x14ac:dyDescent="0.25">
      <c r="B28">
        <v>95.12</v>
      </c>
      <c r="C28">
        <v>67.694370816000003</v>
      </c>
      <c r="D28">
        <v>47.93</v>
      </c>
      <c r="E28">
        <v>25.5</v>
      </c>
      <c r="F28">
        <v>19.75</v>
      </c>
    </row>
    <row r="29" spans="2:6" x14ac:dyDescent="0.25">
      <c r="B29">
        <v>95.89</v>
      </c>
      <c r="C29">
        <v>67.870932991999993</v>
      </c>
      <c r="D29">
        <v>48.11</v>
      </c>
      <c r="E29">
        <v>25.66</v>
      </c>
      <c r="F29">
        <v>19.809999999999999</v>
      </c>
    </row>
    <row r="30" spans="2:6" x14ac:dyDescent="0.25">
      <c r="B30">
        <v>95.28</v>
      </c>
      <c r="C30">
        <v>68.049301503999999</v>
      </c>
      <c r="D30">
        <v>48.06</v>
      </c>
      <c r="E30">
        <v>25.64</v>
      </c>
      <c r="F30">
        <v>19.760000000000002</v>
      </c>
    </row>
    <row r="31" spans="2:6" x14ac:dyDescent="0.25">
      <c r="B31">
        <v>96.12</v>
      </c>
      <c r="C31">
        <v>64.547721215999999</v>
      </c>
      <c r="D31">
        <v>48.29</v>
      </c>
      <c r="E31">
        <v>25.62</v>
      </c>
      <c r="F31">
        <v>19.8</v>
      </c>
    </row>
    <row r="32" spans="2:6" x14ac:dyDescent="0.25">
      <c r="B32">
        <v>97.15</v>
      </c>
      <c r="C32">
        <v>68.281937920000004</v>
      </c>
      <c r="D32">
        <v>48.6</v>
      </c>
      <c r="E32">
        <v>25.51</v>
      </c>
      <c r="F32">
        <v>19.739999999999998</v>
      </c>
    </row>
    <row r="33" spans="1:6" x14ac:dyDescent="0.25">
      <c r="B33">
        <v>97</v>
      </c>
      <c r="C33">
        <v>68.374781952000006</v>
      </c>
      <c r="D33">
        <v>48.19</v>
      </c>
      <c r="E33">
        <v>25.55</v>
      </c>
      <c r="F33">
        <v>19.78</v>
      </c>
    </row>
    <row r="34" spans="1:6" x14ac:dyDescent="0.25">
      <c r="B34">
        <v>94.92</v>
      </c>
      <c r="C34">
        <v>67.608559615999994</v>
      </c>
      <c r="D34">
        <v>48.38</v>
      </c>
      <c r="E34">
        <v>25.71</v>
      </c>
      <c r="F34">
        <v>19.8</v>
      </c>
    </row>
    <row r="35" spans="1:6" x14ac:dyDescent="0.25">
      <c r="B35">
        <v>96.77</v>
      </c>
      <c r="C35">
        <v>68.603748351999997</v>
      </c>
      <c r="D35">
        <v>47.78</v>
      </c>
      <c r="E35">
        <v>25.65</v>
      </c>
      <c r="F35">
        <v>19.79</v>
      </c>
    </row>
    <row r="36" spans="1:6" x14ac:dyDescent="0.25">
      <c r="B36">
        <v>96.19</v>
      </c>
      <c r="C36">
        <v>64.594436095999995</v>
      </c>
      <c r="D36">
        <v>48.44</v>
      </c>
      <c r="E36">
        <v>25.58</v>
      </c>
      <c r="F36">
        <v>19.82</v>
      </c>
    </row>
    <row r="37" spans="1:6" x14ac:dyDescent="0.25">
      <c r="B37">
        <v>97.43</v>
      </c>
      <c r="C37">
        <v>68.609306623999998</v>
      </c>
      <c r="D37">
        <v>48.56</v>
      </c>
      <c r="E37">
        <v>25.7</v>
      </c>
      <c r="F37">
        <v>19.77</v>
      </c>
    </row>
    <row r="38" spans="1:6" x14ac:dyDescent="0.25">
      <c r="B38">
        <v>96.51</v>
      </c>
      <c r="C38">
        <v>68.269268991999994</v>
      </c>
      <c r="D38">
        <v>48.33</v>
      </c>
      <c r="E38">
        <v>25.72</v>
      </c>
      <c r="F38">
        <v>19.8</v>
      </c>
    </row>
    <row r="39" spans="1:6" x14ac:dyDescent="0.25">
      <c r="B39">
        <v>97.31</v>
      </c>
      <c r="C39">
        <v>68.873814015999997</v>
      </c>
      <c r="D39">
        <v>48.36</v>
      </c>
      <c r="E39">
        <v>25.78</v>
      </c>
      <c r="F39">
        <v>19.86</v>
      </c>
    </row>
    <row r="40" spans="1:6" x14ac:dyDescent="0.25">
      <c r="A40" s="2" t="s">
        <v>22</v>
      </c>
      <c r="B40" s="3">
        <f>(MAX(B10:B39)/B7)*100</f>
        <v>126.86197916666669</v>
      </c>
      <c r="C40" s="3">
        <f>(MAX(C10:C39)/C7)*100</f>
        <v>93.578551652173914</v>
      </c>
      <c r="D40" s="3">
        <f>(MAX(D10:D39)/D7)*100</f>
        <v>116.82692307692308</v>
      </c>
      <c r="E40" s="3">
        <f>(MAX(E10:E39)/E7)*100</f>
        <v>105.31045751633987</v>
      </c>
      <c r="F40" s="3">
        <f>(MAX(F10:F39)/F7)*100</f>
        <v>103.4375</v>
      </c>
    </row>
    <row r="42" spans="1:6" x14ac:dyDescent="0.25">
      <c r="A42" t="s">
        <v>20</v>
      </c>
      <c r="B42">
        <v>14</v>
      </c>
      <c r="C42">
        <v>12</v>
      </c>
      <c r="D42">
        <v>8</v>
      </c>
      <c r="E42">
        <v>6</v>
      </c>
      <c r="F42">
        <v>4</v>
      </c>
    </row>
    <row r="43" spans="1:6" x14ac:dyDescent="0.25">
      <c r="A43" t="s">
        <v>23</v>
      </c>
      <c r="B43">
        <f>B7*B42</f>
        <v>1075.2</v>
      </c>
      <c r="C43">
        <f>C7*C42</f>
        <v>883.19999999999993</v>
      </c>
      <c r="D43">
        <f>D7*D42</f>
        <v>332.8</v>
      </c>
      <c r="E43">
        <f>E7*E42</f>
        <v>146.88</v>
      </c>
      <c r="F43">
        <f>F7*F42</f>
        <v>76.8</v>
      </c>
    </row>
    <row r="44" spans="1:6" x14ac:dyDescent="0.25">
      <c r="A44" t="s">
        <v>24</v>
      </c>
    </row>
    <row r="45" spans="1:6" x14ac:dyDescent="0.25">
      <c r="C45">
        <v>8.3105464000000004E-2</v>
      </c>
      <c r="D45">
        <v>0.66</v>
      </c>
      <c r="E45">
        <v>0.83</v>
      </c>
      <c r="F45">
        <v>1.1000000000000001</v>
      </c>
    </row>
    <row r="46" spans="1:6" x14ac:dyDescent="0.25">
      <c r="C46">
        <v>151.98253875200001</v>
      </c>
      <c r="D46">
        <v>49.41</v>
      </c>
      <c r="E46">
        <v>44.91</v>
      </c>
      <c r="F46">
        <v>28.37</v>
      </c>
    </row>
    <row r="47" spans="1:6" x14ac:dyDescent="0.25">
      <c r="C47">
        <v>237.00815872000001</v>
      </c>
      <c r="D47">
        <v>120.51</v>
      </c>
      <c r="E47">
        <v>58.92</v>
      </c>
      <c r="F47">
        <v>54.77</v>
      </c>
    </row>
    <row r="48" spans="1:6" x14ac:dyDescent="0.25">
      <c r="C48">
        <v>277.29995366399999</v>
      </c>
      <c r="D48">
        <v>172.22</v>
      </c>
      <c r="E48">
        <v>109.61</v>
      </c>
      <c r="F48">
        <v>65.459999999999994</v>
      </c>
    </row>
    <row r="49" spans="3:6" x14ac:dyDescent="0.25">
      <c r="C49">
        <v>321.003257856</v>
      </c>
      <c r="D49">
        <v>204.57</v>
      </c>
      <c r="E49">
        <v>89.39</v>
      </c>
      <c r="F49">
        <v>70.47</v>
      </c>
    </row>
    <row r="50" spans="3:6" x14ac:dyDescent="0.25">
      <c r="C50">
        <v>323.25874483199999</v>
      </c>
      <c r="D50">
        <v>224.01</v>
      </c>
      <c r="E50">
        <v>125.61</v>
      </c>
      <c r="F50">
        <v>46.08</v>
      </c>
    </row>
    <row r="51" spans="3:6" x14ac:dyDescent="0.25">
      <c r="C51">
        <v>333.51001702399998</v>
      </c>
      <c r="D51">
        <v>236.21</v>
      </c>
      <c r="E51">
        <v>64.510000000000005</v>
      </c>
      <c r="F51">
        <v>71.47</v>
      </c>
    </row>
    <row r="52" spans="3:6" x14ac:dyDescent="0.25">
      <c r="C52">
        <v>338.27140403200002</v>
      </c>
      <c r="D52">
        <v>296.39</v>
      </c>
      <c r="E52">
        <v>128.33000000000001</v>
      </c>
      <c r="F52">
        <v>70.489999999999995</v>
      </c>
    </row>
    <row r="53" spans="3:6" x14ac:dyDescent="0.25">
      <c r="C53">
        <v>339.32020940799998</v>
      </c>
      <c r="D53">
        <v>302.3</v>
      </c>
      <c r="E53">
        <v>122.4</v>
      </c>
      <c r="F53">
        <v>70.98</v>
      </c>
    </row>
    <row r="54" spans="3:6" x14ac:dyDescent="0.25">
      <c r="C54">
        <v>359.54160435199998</v>
      </c>
      <c r="D54">
        <v>311.45999999999998</v>
      </c>
      <c r="E54">
        <v>128.61000000000001</v>
      </c>
      <c r="F54">
        <v>60.17</v>
      </c>
    </row>
    <row r="55" spans="3:6" x14ac:dyDescent="0.25">
      <c r="C55">
        <v>370.89892761599998</v>
      </c>
      <c r="D55">
        <v>320.82</v>
      </c>
      <c r="E55">
        <v>134.18</v>
      </c>
      <c r="F55">
        <v>71.84</v>
      </c>
    </row>
    <row r="56" spans="3:6" x14ac:dyDescent="0.25">
      <c r="C56">
        <v>365.84479129599998</v>
      </c>
      <c r="D56">
        <v>249.87</v>
      </c>
      <c r="E56">
        <v>138.47</v>
      </c>
      <c r="F56">
        <v>72.510000000000005</v>
      </c>
    </row>
    <row r="57" spans="3:6" x14ac:dyDescent="0.25">
      <c r="C57">
        <v>375.84679731199998</v>
      </c>
      <c r="D57">
        <v>158.49</v>
      </c>
      <c r="E57">
        <v>134.66999999999999</v>
      </c>
      <c r="F57">
        <v>72.63</v>
      </c>
    </row>
    <row r="58" spans="3:6" x14ac:dyDescent="0.25">
      <c r="C58">
        <v>377.61489305600003</v>
      </c>
      <c r="D58">
        <v>158.25</v>
      </c>
      <c r="E58">
        <v>138.08000000000001</v>
      </c>
      <c r="F58">
        <v>73.489999999999995</v>
      </c>
    </row>
    <row r="59" spans="3:6" x14ac:dyDescent="0.25">
      <c r="C59">
        <v>377.17593292800001</v>
      </c>
      <c r="D59">
        <v>311.24</v>
      </c>
      <c r="E59">
        <v>131.25</v>
      </c>
      <c r="F59">
        <v>74.39</v>
      </c>
    </row>
    <row r="60" spans="3:6" x14ac:dyDescent="0.25">
      <c r="C60">
        <v>376.95891046399998</v>
      </c>
      <c r="D60">
        <v>334.36</v>
      </c>
      <c r="E60">
        <v>137.82</v>
      </c>
      <c r="F60">
        <v>73.459999999999994</v>
      </c>
    </row>
    <row r="61" spans="3:6" x14ac:dyDescent="0.25">
      <c r="C61">
        <v>381.67419289600002</v>
      </c>
      <c r="D61">
        <v>281.81</v>
      </c>
      <c r="E61">
        <v>141.87</v>
      </c>
      <c r="F61">
        <v>74.239999999999995</v>
      </c>
    </row>
    <row r="62" spans="3:6" x14ac:dyDescent="0.25">
      <c r="C62">
        <v>380.59406131200001</v>
      </c>
      <c r="D62">
        <v>321.57</v>
      </c>
      <c r="E62">
        <v>140.44</v>
      </c>
      <c r="F62">
        <v>74.2</v>
      </c>
    </row>
    <row r="63" spans="3:6" x14ac:dyDescent="0.25">
      <c r="C63">
        <v>376.94845747199997</v>
      </c>
      <c r="D63">
        <v>260.45999999999998</v>
      </c>
      <c r="E63">
        <v>141.31</v>
      </c>
      <c r="F63">
        <v>73.42</v>
      </c>
    </row>
    <row r="64" spans="3:6" x14ac:dyDescent="0.25">
      <c r="C64">
        <v>382.96938086400002</v>
      </c>
      <c r="D64">
        <v>265.16000000000003</v>
      </c>
      <c r="E64">
        <v>141.41</v>
      </c>
      <c r="F64">
        <v>74.540000000000006</v>
      </c>
    </row>
    <row r="65" spans="1:6" x14ac:dyDescent="0.25">
      <c r="C65">
        <v>332.10125516800002</v>
      </c>
      <c r="D65">
        <v>71.959999999999994</v>
      </c>
      <c r="E65">
        <v>117.39</v>
      </c>
      <c r="F65">
        <v>44</v>
      </c>
    </row>
    <row r="66" spans="1:6" x14ac:dyDescent="0.25">
      <c r="C66">
        <v>377.22747699199999</v>
      </c>
      <c r="D66">
        <v>275.70999999999998</v>
      </c>
      <c r="E66">
        <v>142.05000000000001</v>
      </c>
      <c r="F66">
        <v>75.02</v>
      </c>
    </row>
    <row r="67" spans="1:6" x14ac:dyDescent="0.25">
      <c r="C67">
        <v>381.77062912000002</v>
      </c>
      <c r="D67">
        <v>269.49</v>
      </c>
      <c r="E67">
        <v>142.79</v>
      </c>
      <c r="F67">
        <v>73.02</v>
      </c>
    </row>
    <row r="68" spans="1:6" x14ac:dyDescent="0.25">
      <c r="C68">
        <v>378.44923187199998</v>
      </c>
      <c r="D68">
        <v>290.69</v>
      </c>
      <c r="E68">
        <v>142.66</v>
      </c>
      <c r="F68">
        <v>76.239999999999995</v>
      </c>
    </row>
    <row r="69" spans="1:6" x14ac:dyDescent="0.25">
      <c r="C69">
        <v>369.123360768</v>
      </c>
      <c r="D69">
        <v>275.7</v>
      </c>
      <c r="E69">
        <v>143.24</v>
      </c>
      <c r="F69">
        <v>76.77</v>
      </c>
    </row>
    <row r="70" spans="1:6" x14ac:dyDescent="0.25">
      <c r="C70">
        <v>388.11897036800002</v>
      </c>
      <c r="D70">
        <v>275.79000000000002</v>
      </c>
      <c r="E70">
        <v>143.85</v>
      </c>
      <c r="F70">
        <v>76.14</v>
      </c>
    </row>
    <row r="71" spans="1:6" x14ac:dyDescent="0.25">
      <c r="C71">
        <v>386.09892147199997</v>
      </c>
      <c r="D71">
        <v>339.51</v>
      </c>
      <c r="E71">
        <v>144.37</v>
      </c>
      <c r="F71">
        <v>74.23</v>
      </c>
    </row>
    <row r="72" spans="1:6" x14ac:dyDescent="0.25">
      <c r="C72">
        <v>386.67711283199998</v>
      </c>
      <c r="D72">
        <v>285.61</v>
      </c>
      <c r="E72">
        <v>145.02000000000001</v>
      </c>
      <c r="F72">
        <v>74.8</v>
      </c>
    </row>
    <row r="73" spans="1:6" x14ac:dyDescent="0.25">
      <c r="C73">
        <v>389.45275903999999</v>
      </c>
      <c r="D73">
        <v>334.29</v>
      </c>
      <c r="E73">
        <v>142.91999999999999</v>
      </c>
      <c r="F73">
        <v>72.739999999999995</v>
      </c>
    </row>
    <row r="74" spans="1:6" x14ac:dyDescent="0.25">
      <c r="C74">
        <v>392.52626636799999</v>
      </c>
      <c r="D74">
        <v>322.38</v>
      </c>
      <c r="E74">
        <v>144.69</v>
      </c>
      <c r="F74">
        <v>75.91</v>
      </c>
    </row>
    <row r="75" spans="1:6" x14ac:dyDescent="0.25">
      <c r="A75" s="2" t="s">
        <v>22</v>
      </c>
      <c r="B75" s="3">
        <f>(MAX(B45:B74)/B43)*100</f>
        <v>0</v>
      </c>
      <c r="C75" s="3">
        <f>(MAX(C45:C74)/C43)*100</f>
        <v>44.443644289855079</v>
      </c>
      <c r="D75" s="3">
        <f>(MAX(D45:D74)/D43)*100</f>
        <v>102.01622596153845</v>
      </c>
      <c r="E75" s="3">
        <f>(MAX(E45:E74)/E43)*100</f>
        <v>98.73366013071896</v>
      </c>
      <c r="F75" s="3">
        <f>(MAX(F45:F74)/F43)*100</f>
        <v>99.9609375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zoomScaleNormal="100" workbookViewId="0">
      <selection activeCell="B38" sqref="B38"/>
    </sheetView>
  </sheetViews>
  <sheetFormatPr baseColWidth="10" defaultColWidth="9.140625" defaultRowHeight="15" x14ac:dyDescent="0.25"/>
  <cols>
    <col min="1" max="1" width="24.42578125" customWidth="1"/>
    <col min="2" max="2" width="25.42578125" customWidth="1"/>
    <col min="3" max="5" width="21.85546875" customWidth="1"/>
    <col min="6" max="6" width="16.7109375" customWidth="1"/>
    <col min="7" max="1025" width="9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7</v>
      </c>
      <c r="D2" t="s">
        <v>8</v>
      </c>
      <c r="E2" t="s">
        <v>9</v>
      </c>
      <c r="F2" t="s">
        <v>9</v>
      </c>
    </row>
    <row r="3" spans="1:6" x14ac:dyDescent="0.25">
      <c r="A3" t="s">
        <v>10</v>
      </c>
      <c r="B3">
        <v>2.4</v>
      </c>
      <c r="C3">
        <v>2.2999999999999998</v>
      </c>
      <c r="D3">
        <v>2.6</v>
      </c>
      <c r="E3">
        <v>3.06</v>
      </c>
      <c r="F3">
        <v>2.4</v>
      </c>
    </row>
    <row r="4" spans="1:6" x14ac:dyDescent="0.25">
      <c r="A4" t="s">
        <v>11</v>
      </c>
      <c r="B4" t="s">
        <v>12</v>
      </c>
      <c r="C4" t="s">
        <v>13</v>
      </c>
      <c r="D4" t="s">
        <v>13</v>
      </c>
      <c r="E4" t="s">
        <v>13</v>
      </c>
    </row>
    <row r="5" spans="1:6" x14ac:dyDescent="0.25">
      <c r="A5" t="s">
        <v>14</v>
      </c>
      <c r="B5" t="s">
        <v>15</v>
      </c>
      <c r="C5" t="s">
        <v>15</v>
      </c>
      <c r="D5" t="s">
        <v>16</v>
      </c>
      <c r="E5" t="s">
        <v>17</v>
      </c>
      <c r="F5" t="s">
        <v>17</v>
      </c>
    </row>
    <row r="6" spans="1:6" x14ac:dyDescent="0.25">
      <c r="A6" t="s">
        <v>18</v>
      </c>
      <c r="B6">
        <v>8</v>
      </c>
      <c r="C6">
        <v>8</v>
      </c>
      <c r="D6">
        <v>4</v>
      </c>
      <c r="E6">
        <v>2</v>
      </c>
      <c r="F6">
        <v>2</v>
      </c>
    </row>
    <row r="7" spans="1:6" x14ac:dyDescent="0.25">
      <c r="A7" t="s">
        <v>19</v>
      </c>
      <c r="B7">
        <f>2*B3*B6</f>
        <v>38.4</v>
      </c>
      <c r="C7">
        <f>2*C3*C6</f>
        <v>36.799999999999997</v>
      </c>
      <c r="D7">
        <f>2*D3*D6</f>
        <v>20.8</v>
      </c>
      <c r="E7">
        <f>2*E3*E6</f>
        <v>12.24</v>
      </c>
      <c r="F7">
        <f>2*F3*F6</f>
        <v>9.6</v>
      </c>
    </row>
    <row r="8" spans="1:6" x14ac:dyDescent="0.25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25">
      <c r="A9" t="s">
        <v>24</v>
      </c>
      <c r="B9" s="1"/>
    </row>
    <row r="10" spans="1:6" x14ac:dyDescent="0.25">
      <c r="B10">
        <v>2.14</v>
      </c>
      <c r="C10">
        <v>3.07</v>
      </c>
      <c r="D10">
        <v>1.92</v>
      </c>
      <c r="E10">
        <v>2.76</v>
      </c>
      <c r="F10">
        <v>2.15</v>
      </c>
    </row>
    <row r="11" spans="1:6" x14ac:dyDescent="0.25">
      <c r="B11">
        <v>20.23</v>
      </c>
      <c r="C11">
        <v>20.78</v>
      </c>
      <c r="D11">
        <v>8.92</v>
      </c>
      <c r="E11">
        <v>11.37</v>
      </c>
      <c r="F11">
        <v>8.98</v>
      </c>
    </row>
    <row r="12" spans="1:6" x14ac:dyDescent="0.25">
      <c r="B12">
        <v>29.13</v>
      </c>
      <c r="C12">
        <v>28.09</v>
      </c>
      <c r="D12">
        <v>13.13</v>
      </c>
      <c r="E12">
        <v>12.17</v>
      </c>
      <c r="F12">
        <v>9.4600000000000009</v>
      </c>
    </row>
    <row r="13" spans="1:6" x14ac:dyDescent="0.25">
      <c r="B13">
        <v>29.67</v>
      </c>
      <c r="C13">
        <v>28.8</v>
      </c>
      <c r="D13">
        <v>17.23</v>
      </c>
      <c r="E13">
        <v>11.91</v>
      </c>
      <c r="F13">
        <v>9.4</v>
      </c>
    </row>
    <row r="14" spans="1:6" x14ac:dyDescent="0.25">
      <c r="B14">
        <v>42.24</v>
      </c>
      <c r="C14">
        <v>30.74</v>
      </c>
      <c r="D14">
        <v>17.66</v>
      </c>
      <c r="E14">
        <v>12.31</v>
      </c>
      <c r="F14">
        <v>9.66</v>
      </c>
    </row>
    <row r="15" spans="1:6" x14ac:dyDescent="0.25">
      <c r="B15">
        <v>43.73</v>
      </c>
      <c r="C15">
        <v>31.6</v>
      </c>
      <c r="D15">
        <v>17.52</v>
      </c>
      <c r="E15">
        <v>12.47</v>
      </c>
      <c r="F15">
        <v>9.7200000000000006</v>
      </c>
    </row>
    <row r="16" spans="1:6" x14ac:dyDescent="0.25">
      <c r="B16">
        <v>44.63</v>
      </c>
      <c r="C16">
        <v>31.85</v>
      </c>
      <c r="D16">
        <v>17.97</v>
      </c>
      <c r="E16">
        <v>12.43</v>
      </c>
      <c r="F16">
        <v>9.74</v>
      </c>
    </row>
    <row r="17" spans="2:6" x14ac:dyDescent="0.25">
      <c r="B17">
        <v>45.18</v>
      </c>
      <c r="C17">
        <v>32.03</v>
      </c>
      <c r="D17">
        <v>22.49</v>
      </c>
      <c r="E17">
        <v>12.51</v>
      </c>
      <c r="F17">
        <v>9.76</v>
      </c>
    </row>
    <row r="18" spans="2:6" x14ac:dyDescent="0.25">
      <c r="B18">
        <v>45.84</v>
      </c>
      <c r="C18">
        <v>32.81</v>
      </c>
      <c r="D18">
        <v>22.65</v>
      </c>
      <c r="E18">
        <v>12.5</v>
      </c>
      <c r="F18">
        <v>9.68</v>
      </c>
    </row>
    <row r="19" spans="2:6" x14ac:dyDescent="0.25">
      <c r="B19">
        <v>46.25</v>
      </c>
      <c r="C19">
        <v>33</v>
      </c>
      <c r="D19">
        <v>22.42</v>
      </c>
      <c r="E19">
        <v>12.6</v>
      </c>
      <c r="F19">
        <v>9.86</v>
      </c>
    </row>
    <row r="20" spans="2:6" x14ac:dyDescent="0.25">
      <c r="B20">
        <v>46.23</v>
      </c>
      <c r="C20">
        <v>31.66</v>
      </c>
      <c r="D20">
        <v>23.14</v>
      </c>
      <c r="E20">
        <v>12.65</v>
      </c>
      <c r="F20">
        <v>9.82</v>
      </c>
    </row>
    <row r="21" spans="2:6" x14ac:dyDescent="0.25">
      <c r="B21">
        <v>46.74</v>
      </c>
      <c r="C21">
        <v>33.1</v>
      </c>
      <c r="D21">
        <v>22.28</v>
      </c>
      <c r="E21">
        <v>12.86</v>
      </c>
      <c r="F21">
        <v>9.92</v>
      </c>
    </row>
    <row r="22" spans="2:6" x14ac:dyDescent="0.25">
      <c r="B22">
        <v>47.02</v>
      </c>
      <c r="C22">
        <v>33.42</v>
      </c>
      <c r="D22">
        <v>21.08</v>
      </c>
      <c r="E22">
        <v>12.83</v>
      </c>
      <c r="F22">
        <v>9.93</v>
      </c>
    </row>
    <row r="23" spans="2:6" x14ac:dyDescent="0.25">
      <c r="B23">
        <v>46.99</v>
      </c>
      <c r="C23">
        <v>33.43</v>
      </c>
      <c r="D23">
        <v>23.67</v>
      </c>
      <c r="E23">
        <v>12.81</v>
      </c>
      <c r="F23">
        <v>9.94</v>
      </c>
    </row>
    <row r="24" spans="2:6" x14ac:dyDescent="0.25">
      <c r="B24">
        <v>47.21</v>
      </c>
      <c r="C24">
        <v>33.57</v>
      </c>
      <c r="D24">
        <v>23.88</v>
      </c>
      <c r="E24">
        <v>12.84</v>
      </c>
      <c r="F24">
        <v>10.01</v>
      </c>
    </row>
    <row r="25" spans="2:6" x14ac:dyDescent="0.25">
      <c r="B25">
        <v>47.4</v>
      </c>
      <c r="C25">
        <v>33.56</v>
      </c>
      <c r="D25">
        <v>23.91</v>
      </c>
      <c r="E25">
        <v>12.84</v>
      </c>
      <c r="F25">
        <v>10</v>
      </c>
    </row>
    <row r="26" spans="2:6" x14ac:dyDescent="0.25">
      <c r="B26">
        <v>47.57</v>
      </c>
      <c r="C26">
        <v>33.26</v>
      </c>
      <c r="D26">
        <v>23.88</v>
      </c>
      <c r="E26">
        <v>12.94</v>
      </c>
      <c r="F26">
        <v>9.9600000000000009</v>
      </c>
    </row>
    <row r="27" spans="2:6" x14ac:dyDescent="0.25">
      <c r="B27">
        <v>47.71</v>
      </c>
      <c r="C27">
        <v>33.880000000000003</v>
      </c>
      <c r="D27">
        <v>24.08</v>
      </c>
      <c r="E27">
        <v>12.87</v>
      </c>
      <c r="F27">
        <v>9.99</v>
      </c>
    </row>
    <row r="28" spans="2:6" x14ac:dyDescent="0.25">
      <c r="B28">
        <v>47.58</v>
      </c>
      <c r="C28">
        <v>33.32</v>
      </c>
      <c r="D28">
        <v>24.2</v>
      </c>
      <c r="E28">
        <v>12.88</v>
      </c>
      <c r="F28">
        <v>10.02</v>
      </c>
    </row>
    <row r="29" spans="2:6" x14ac:dyDescent="0.25">
      <c r="B29">
        <v>47.83</v>
      </c>
      <c r="C29">
        <v>33.909999999999997</v>
      </c>
      <c r="D29">
        <v>24.25</v>
      </c>
      <c r="E29">
        <v>12.95</v>
      </c>
      <c r="F29">
        <v>9.98</v>
      </c>
    </row>
    <row r="30" spans="2:6" x14ac:dyDescent="0.25">
      <c r="B30">
        <v>48</v>
      </c>
      <c r="C30">
        <v>33.46</v>
      </c>
      <c r="D30">
        <v>24.2</v>
      </c>
      <c r="E30">
        <v>12.83</v>
      </c>
      <c r="F30">
        <v>10.01</v>
      </c>
    </row>
    <row r="31" spans="2:6" x14ac:dyDescent="0.25">
      <c r="B31">
        <v>48.01</v>
      </c>
      <c r="C31">
        <v>34.049999999999997</v>
      </c>
      <c r="D31">
        <v>24.23</v>
      </c>
      <c r="E31">
        <v>12.93</v>
      </c>
      <c r="F31">
        <v>10.02</v>
      </c>
    </row>
    <row r="32" spans="2:6" x14ac:dyDescent="0.25">
      <c r="B32">
        <v>47.49</v>
      </c>
      <c r="C32">
        <v>33.71</v>
      </c>
      <c r="D32">
        <v>24.29</v>
      </c>
      <c r="E32">
        <v>12.85</v>
      </c>
      <c r="F32">
        <v>10.029999999999999</v>
      </c>
    </row>
    <row r="33" spans="1:6" x14ac:dyDescent="0.25">
      <c r="B33">
        <v>48.25</v>
      </c>
      <c r="C33">
        <v>33.76</v>
      </c>
      <c r="D33">
        <v>24.23</v>
      </c>
      <c r="E33">
        <v>12.9</v>
      </c>
      <c r="F33">
        <v>10.01</v>
      </c>
    </row>
    <row r="34" spans="1:6" x14ac:dyDescent="0.25">
      <c r="B34">
        <v>47.81</v>
      </c>
      <c r="C34">
        <v>33.93</v>
      </c>
      <c r="D34">
        <v>24.14</v>
      </c>
      <c r="E34">
        <v>12.83</v>
      </c>
      <c r="F34">
        <v>10.050000000000001</v>
      </c>
    </row>
    <row r="35" spans="1:6" x14ac:dyDescent="0.25">
      <c r="B35">
        <v>48.04</v>
      </c>
      <c r="C35">
        <v>34.1</v>
      </c>
      <c r="D35">
        <v>24.24</v>
      </c>
      <c r="E35">
        <v>12.91</v>
      </c>
      <c r="F35">
        <v>10.039999999999999</v>
      </c>
    </row>
    <row r="36" spans="1:6" x14ac:dyDescent="0.25">
      <c r="B36">
        <v>47.76</v>
      </c>
      <c r="C36">
        <v>33.64</v>
      </c>
      <c r="D36">
        <v>24.27</v>
      </c>
      <c r="E36">
        <v>13.01</v>
      </c>
      <c r="F36">
        <v>10.039999999999999</v>
      </c>
    </row>
    <row r="37" spans="1:6" x14ac:dyDescent="0.25">
      <c r="B37">
        <v>48.22</v>
      </c>
      <c r="C37">
        <v>34.020000000000003</v>
      </c>
      <c r="D37">
        <v>24.46</v>
      </c>
      <c r="E37">
        <v>13.01</v>
      </c>
      <c r="F37">
        <v>10.06</v>
      </c>
    </row>
    <row r="38" spans="1:6" x14ac:dyDescent="0.25">
      <c r="B38">
        <v>47.87</v>
      </c>
      <c r="C38">
        <v>34.04</v>
      </c>
      <c r="D38">
        <v>24.16</v>
      </c>
      <c r="E38">
        <v>13</v>
      </c>
      <c r="F38">
        <v>10.050000000000001</v>
      </c>
    </row>
    <row r="39" spans="1:6" x14ac:dyDescent="0.25">
      <c r="B39">
        <v>48.21</v>
      </c>
      <c r="C39">
        <v>34.090000000000003</v>
      </c>
      <c r="D39">
        <v>24.42</v>
      </c>
      <c r="E39">
        <v>12.95</v>
      </c>
      <c r="F39">
        <v>10.050000000000001</v>
      </c>
    </row>
    <row r="40" spans="1:6" x14ac:dyDescent="0.25">
      <c r="A40" s="2" t="s">
        <v>22</v>
      </c>
      <c r="B40" s="3">
        <f>(MAX(B10:B39)/B7)*100</f>
        <v>125.65104166666667</v>
      </c>
      <c r="C40" s="3">
        <f>(MAX(C10:C39)/C7)*100</f>
        <v>92.663043478260875</v>
      </c>
      <c r="D40" s="3">
        <f>(MAX(D10:D39)/D7)*100</f>
        <v>117.59615384615385</v>
      </c>
      <c r="E40" s="3">
        <f>(MAX(E10:E39)/E7)*100</f>
        <v>106.29084967320262</v>
      </c>
      <c r="F40" s="3">
        <f>(MAX(F10:F39)/F7)*100</f>
        <v>104.79166666666669</v>
      </c>
    </row>
    <row r="42" spans="1:6" x14ac:dyDescent="0.25">
      <c r="A42" t="s">
        <v>20</v>
      </c>
      <c r="B42">
        <v>12</v>
      </c>
      <c r="C42">
        <v>12</v>
      </c>
      <c r="D42">
        <v>8</v>
      </c>
      <c r="E42">
        <v>6</v>
      </c>
      <c r="F42">
        <v>4</v>
      </c>
    </row>
    <row r="43" spans="1:6" x14ac:dyDescent="0.25">
      <c r="A43" t="s">
        <v>23</v>
      </c>
      <c r="B43">
        <f>B7*B42</f>
        <v>460.79999999999995</v>
      </c>
      <c r="C43">
        <f>C7*C42</f>
        <v>441.59999999999997</v>
      </c>
      <c r="D43">
        <f>D7*D42</f>
        <v>166.4</v>
      </c>
      <c r="E43">
        <f>E7*E42</f>
        <v>73.44</v>
      </c>
      <c r="F43">
        <f>F7*F42</f>
        <v>38.4</v>
      </c>
    </row>
    <row r="44" spans="1:6" x14ac:dyDescent="0.25">
      <c r="A44" t="s">
        <v>24</v>
      </c>
    </row>
    <row r="45" spans="1:6" x14ac:dyDescent="0.25">
      <c r="B45">
        <v>0.11</v>
      </c>
      <c r="C45">
        <v>0.11</v>
      </c>
      <c r="D45">
        <v>0.66</v>
      </c>
      <c r="E45">
        <v>0.97</v>
      </c>
      <c r="F45">
        <v>0.97</v>
      </c>
    </row>
    <row r="46" spans="1:6" x14ac:dyDescent="0.25">
      <c r="B46">
        <v>1.66</v>
      </c>
      <c r="C46">
        <v>1.66</v>
      </c>
      <c r="D46">
        <v>23.85</v>
      </c>
      <c r="E46">
        <v>43.95</v>
      </c>
      <c r="F46">
        <v>14.58</v>
      </c>
    </row>
    <row r="47" spans="1:6" x14ac:dyDescent="0.25">
      <c r="B47">
        <v>6.33</v>
      </c>
      <c r="C47">
        <v>6.33</v>
      </c>
      <c r="D47">
        <v>40.270000000000003</v>
      </c>
      <c r="E47">
        <v>55.68</v>
      </c>
      <c r="F47">
        <v>16.45</v>
      </c>
    </row>
    <row r="48" spans="1:6" x14ac:dyDescent="0.25">
      <c r="B48">
        <v>79.69</v>
      </c>
      <c r="C48">
        <v>79.69</v>
      </c>
      <c r="D48">
        <v>50.43</v>
      </c>
      <c r="E48">
        <v>54.49</v>
      </c>
      <c r="F48">
        <v>32.35</v>
      </c>
    </row>
    <row r="49" spans="2:6" x14ac:dyDescent="0.25">
      <c r="B49">
        <v>156.07</v>
      </c>
      <c r="C49">
        <v>156.07</v>
      </c>
      <c r="D49">
        <v>55.6</v>
      </c>
      <c r="E49">
        <v>49.56</v>
      </c>
      <c r="F49">
        <v>34.909999999999997</v>
      </c>
    </row>
    <row r="50" spans="2:6" x14ac:dyDescent="0.25">
      <c r="B50">
        <v>154.11000000000001</v>
      </c>
      <c r="C50">
        <v>154.11000000000001</v>
      </c>
      <c r="D50">
        <v>56.29</v>
      </c>
      <c r="E50">
        <v>52.7</v>
      </c>
      <c r="F50">
        <v>35.46</v>
      </c>
    </row>
    <row r="51" spans="2:6" x14ac:dyDescent="0.25">
      <c r="B51">
        <v>160.51</v>
      </c>
      <c r="C51">
        <v>160.51</v>
      </c>
      <c r="D51">
        <v>65.989999999999995</v>
      </c>
      <c r="E51">
        <v>67.98</v>
      </c>
      <c r="F51">
        <v>35.86</v>
      </c>
    </row>
    <row r="52" spans="2:6" x14ac:dyDescent="0.25">
      <c r="B52">
        <v>161.41999999999999</v>
      </c>
      <c r="C52">
        <v>161.41999999999999</v>
      </c>
      <c r="D52">
        <v>68.98</v>
      </c>
      <c r="E52">
        <v>65.25</v>
      </c>
      <c r="F52">
        <v>35.99</v>
      </c>
    </row>
    <row r="53" spans="2:6" x14ac:dyDescent="0.25">
      <c r="B53">
        <v>166.69</v>
      </c>
      <c r="C53">
        <v>166.69</v>
      </c>
      <c r="D53">
        <v>71.41</v>
      </c>
      <c r="E53">
        <v>63.13</v>
      </c>
      <c r="F53">
        <v>36.450000000000003</v>
      </c>
    </row>
    <row r="54" spans="2:6" x14ac:dyDescent="0.25">
      <c r="B54">
        <v>167.71</v>
      </c>
      <c r="C54">
        <v>167.71</v>
      </c>
      <c r="D54">
        <v>65.040000000000006</v>
      </c>
      <c r="E54">
        <v>68</v>
      </c>
      <c r="F54">
        <v>37.07</v>
      </c>
    </row>
    <row r="55" spans="2:6" x14ac:dyDescent="0.25">
      <c r="B55">
        <v>170.64</v>
      </c>
      <c r="C55">
        <v>170.64</v>
      </c>
      <c r="D55">
        <v>72.52</v>
      </c>
      <c r="E55">
        <v>68.92</v>
      </c>
      <c r="F55">
        <v>36.35</v>
      </c>
    </row>
    <row r="56" spans="2:6" x14ac:dyDescent="0.25">
      <c r="B56">
        <v>154.43</v>
      </c>
      <c r="C56">
        <v>154.43</v>
      </c>
      <c r="D56">
        <v>65.099999999999994</v>
      </c>
      <c r="E56">
        <v>70.2</v>
      </c>
      <c r="F56">
        <v>37.549999999999997</v>
      </c>
    </row>
    <row r="57" spans="2:6" x14ac:dyDescent="0.25">
      <c r="B57">
        <v>164.54</v>
      </c>
      <c r="C57">
        <v>164.54</v>
      </c>
      <c r="D57">
        <v>70.989999999999995</v>
      </c>
      <c r="E57">
        <v>71.010000000000005</v>
      </c>
      <c r="F57">
        <v>36.840000000000003</v>
      </c>
    </row>
    <row r="58" spans="2:6" x14ac:dyDescent="0.25">
      <c r="B58">
        <v>167.34</v>
      </c>
      <c r="C58">
        <v>167.34</v>
      </c>
      <c r="D58">
        <v>59.65</v>
      </c>
      <c r="E58">
        <v>66.63</v>
      </c>
      <c r="F58">
        <v>37.520000000000003</v>
      </c>
    </row>
    <row r="59" spans="2:6" x14ac:dyDescent="0.25">
      <c r="B59">
        <v>167.75</v>
      </c>
      <c r="C59">
        <v>167.75</v>
      </c>
      <c r="D59">
        <v>65.16</v>
      </c>
      <c r="E59">
        <v>71.709999999999994</v>
      </c>
      <c r="F59">
        <v>36.020000000000003</v>
      </c>
    </row>
    <row r="60" spans="2:6" x14ac:dyDescent="0.25">
      <c r="B60">
        <v>169.33</v>
      </c>
      <c r="C60">
        <v>169.33</v>
      </c>
      <c r="D60">
        <v>73.84</v>
      </c>
      <c r="E60">
        <v>70.52</v>
      </c>
      <c r="F60">
        <v>37.76</v>
      </c>
    </row>
    <row r="61" spans="2:6" x14ac:dyDescent="0.25">
      <c r="B61">
        <v>171.55</v>
      </c>
      <c r="C61">
        <v>171.55</v>
      </c>
      <c r="D61">
        <v>134.77000000000001</v>
      </c>
      <c r="E61">
        <v>68.86</v>
      </c>
      <c r="F61">
        <v>38</v>
      </c>
    </row>
    <row r="62" spans="2:6" x14ac:dyDescent="0.25">
      <c r="B62">
        <v>172.85</v>
      </c>
      <c r="C62">
        <v>172.85</v>
      </c>
      <c r="D62">
        <v>135.19999999999999</v>
      </c>
      <c r="E62">
        <v>70.040000000000006</v>
      </c>
      <c r="F62">
        <v>37.950000000000003</v>
      </c>
    </row>
    <row r="63" spans="2:6" x14ac:dyDescent="0.25">
      <c r="B63">
        <v>172.77</v>
      </c>
      <c r="C63">
        <v>172.77</v>
      </c>
      <c r="D63">
        <v>136.28</v>
      </c>
      <c r="E63">
        <v>67.819999999999993</v>
      </c>
      <c r="F63">
        <v>37.75</v>
      </c>
    </row>
    <row r="64" spans="2:6" x14ac:dyDescent="0.25">
      <c r="B64">
        <v>172.8</v>
      </c>
      <c r="C64">
        <v>172.8</v>
      </c>
      <c r="D64">
        <v>138.24</v>
      </c>
      <c r="E64">
        <v>68.81</v>
      </c>
      <c r="F64">
        <v>37.92</v>
      </c>
    </row>
    <row r="65" spans="1:6" x14ac:dyDescent="0.25">
      <c r="B65">
        <v>67.599999999999994</v>
      </c>
      <c r="C65">
        <v>67.599999999999994</v>
      </c>
      <c r="D65">
        <v>124.01</v>
      </c>
      <c r="E65">
        <v>36.99</v>
      </c>
      <c r="F65">
        <v>26.77</v>
      </c>
    </row>
    <row r="66" spans="1:6" x14ac:dyDescent="0.25">
      <c r="B66">
        <v>174</v>
      </c>
      <c r="C66">
        <v>174</v>
      </c>
      <c r="D66">
        <v>143.5</v>
      </c>
      <c r="E66">
        <v>71.25</v>
      </c>
      <c r="F66">
        <v>37.39</v>
      </c>
    </row>
    <row r="67" spans="1:6" x14ac:dyDescent="0.25">
      <c r="B67">
        <v>173.52</v>
      </c>
      <c r="C67">
        <v>173.52</v>
      </c>
      <c r="D67">
        <v>146.79</v>
      </c>
      <c r="E67">
        <v>70.7</v>
      </c>
      <c r="F67">
        <v>37.840000000000003</v>
      </c>
    </row>
    <row r="68" spans="1:6" x14ac:dyDescent="0.25">
      <c r="B68">
        <v>172.87</v>
      </c>
      <c r="C68">
        <v>172.87</v>
      </c>
      <c r="D68">
        <v>166.71</v>
      </c>
      <c r="E68">
        <v>68.94</v>
      </c>
      <c r="F68">
        <v>37.58</v>
      </c>
    </row>
    <row r="69" spans="1:6" x14ac:dyDescent="0.25">
      <c r="B69">
        <v>173.31</v>
      </c>
      <c r="C69">
        <v>173.31</v>
      </c>
      <c r="D69">
        <v>163.79</v>
      </c>
      <c r="E69">
        <v>72.8</v>
      </c>
      <c r="F69">
        <v>38.590000000000003</v>
      </c>
    </row>
    <row r="70" spans="1:6" x14ac:dyDescent="0.25">
      <c r="B70">
        <v>175.11</v>
      </c>
      <c r="C70">
        <v>175.11</v>
      </c>
      <c r="D70">
        <v>163.92</v>
      </c>
      <c r="E70">
        <v>72.92</v>
      </c>
      <c r="F70">
        <v>38.200000000000003</v>
      </c>
    </row>
    <row r="71" spans="1:6" x14ac:dyDescent="0.25">
      <c r="B71">
        <v>174.73</v>
      </c>
      <c r="C71">
        <v>174.73</v>
      </c>
      <c r="D71">
        <v>158.66999999999999</v>
      </c>
      <c r="E71">
        <v>72.28</v>
      </c>
      <c r="F71">
        <v>38.18</v>
      </c>
    </row>
    <row r="72" spans="1:6" x14ac:dyDescent="0.25">
      <c r="B72">
        <v>175.84</v>
      </c>
      <c r="C72">
        <v>175.84</v>
      </c>
      <c r="D72">
        <v>159.66</v>
      </c>
      <c r="E72">
        <v>72.59</v>
      </c>
      <c r="F72">
        <v>37.72</v>
      </c>
    </row>
    <row r="73" spans="1:6" x14ac:dyDescent="0.25">
      <c r="B73">
        <v>175.25</v>
      </c>
      <c r="C73">
        <v>175.25</v>
      </c>
      <c r="D73">
        <v>160.18</v>
      </c>
      <c r="E73">
        <v>72.89</v>
      </c>
      <c r="F73">
        <v>38.270000000000003</v>
      </c>
    </row>
    <row r="74" spans="1:6" x14ac:dyDescent="0.25">
      <c r="B74">
        <v>176.82</v>
      </c>
      <c r="C74">
        <v>176.82</v>
      </c>
      <c r="D74">
        <v>168.09</v>
      </c>
      <c r="E74">
        <v>72.59</v>
      </c>
      <c r="F74">
        <v>37.630000000000003</v>
      </c>
    </row>
    <row r="75" spans="1:6" x14ac:dyDescent="0.25">
      <c r="A75" s="2" t="s">
        <v>22</v>
      </c>
      <c r="B75" s="3">
        <f>(MAX(B45:B74)/B43)*100</f>
        <v>38.372395833333336</v>
      </c>
      <c r="C75" s="3">
        <f>(MAX(C45:C74)/C43)*100</f>
        <v>40.040760869565219</v>
      </c>
      <c r="D75" s="3">
        <f>(MAX(D45:D74)/D43)*100</f>
        <v>101.01562500000001</v>
      </c>
      <c r="E75" s="3">
        <f>(MAX(E45:E74)/E43)*100</f>
        <v>99.291938997821362</v>
      </c>
      <c r="F75" s="3">
        <f>(MAX(F45:F74)/F43)*100</f>
        <v>100.49479166666669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topLeftCell="H1" zoomScaleNormal="100" workbookViewId="0">
      <selection activeCell="S19" sqref="S19"/>
    </sheetView>
  </sheetViews>
  <sheetFormatPr baseColWidth="10" defaultColWidth="9.140625" defaultRowHeight="15" x14ac:dyDescent="0.25"/>
  <cols>
    <col min="1" max="1" width="23.42578125" customWidth="1"/>
    <col min="2" max="2" width="23.85546875" customWidth="1"/>
    <col min="3" max="3" width="18.28515625" customWidth="1"/>
    <col min="4" max="4" width="18.5703125" customWidth="1"/>
    <col min="5" max="5" width="20.28515625" customWidth="1"/>
    <col min="6" max="6" width="22.140625" customWidth="1"/>
    <col min="7" max="10" width="22.28515625" customWidth="1"/>
    <col min="11" max="12" width="20" customWidth="1"/>
    <col min="13" max="13" width="15.5703125" customWidth="1"/>
    <col min="14" max="1025" width="10.28515625" customWidth="1"/>
  </cols>
  <sheetData>
    <row r="1" spans="1:15" x14ac:dyDescent="0.2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</row>
    <row r="2" spans="1:15" x14ac:dyDescent="0.25">
      <c r="A2" t="s">
        <v>6</v>
      </c>
      <c r="B2" t="s">
        <v>39</v>
      </c>
      <c r="C2" t="s">
        <v>40</v>
      </c>
      <c r="D2" t="s">
        <v>41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J2" t="s">
        <v>43</v>
      </c>
      <c r="K2" t="s">
        <v>43</v>
      </c>
      <c r="L2" t="s">
        <v>44</v>
      </c>
      <c r="M2" t="s">
        <v>44</v>
      </c>
      <c r="N2" t="s">
        <v>45</v>
      </c>
      <c r="O2" t="s">
        <v>45</v>
      </c>
    </row>
    <row r="3" spans="1:15" x14ac:dyDescent="0.25">
      <c r="A3" t="s">
        <v>46</v>
      </c>
      <c r="B3" t="s">
        <v>47</v>
      </c>
      <c r="C3" t="s">
        <v>48</v>
      </c>
      <c r="D3" t="s">
        <v>49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  <c r="J3" t="s">
        <v>51</v>
      </c>
      <c r="K3" t="s">
        <v>51</v>
      </c>
      <c r="L3" t="s">
        <v>52</v>
      </c>
      <c r="M3" t="s">
        <v>52</v>
      </c>
      <c r="N3" t="s">
        <v>53</v>
      </c>
      <c r="O3" t="s">
        <v>54</v>
      </c>
    </row>
    <row r="4" spans="1:15" x14ac:dyDescent="0.25">
      <c r="A4" t="s">
        <v>55</v>
      </c>
      <c r="B4">
        <v>10496</v>
      </c>
      <c r="C4">
        <v>4325</v>
      </c>
      <c r="D4">
        <v>5120</v>
      </c>
      <c r="E4">
        <v>3584</v>
      </c>
      <c r="G4">
        <v>1920</v>
      </c>
      <c r="H4">
        <v>1280</v>
      </c>
      <c r="J4">
        <v>3072</v>
      </c>
      <c r="K4">
        <v>2048</v>
      </c>
      <c r="L4">
        <v>2880</v>
      </c>
      <c r="M4">
        <v>2496</v>
      </c>
      <c r="N4">
        <v>448</v>
      </c>
      <c r="O4">
        <v>96</v>
      </c>
    </row>
    <row r="5" spans="1:15" x14ac:dyDescent="0.25">
      <c r="A5" t="s">
        <v>56</v>
      </c>
      <c r="B5">
        <v>1.6950000000000001</v>
      </c>
      <c r="C5">
        <v>1.5449999999999999</v>
      </c>
      <c r="D5">
        <v>1.4</v>
      </c>
      <c r="E5">
        <v>1.58</v>
      </c>
      <c r="G5">
        <v>1.77</v>
      </c>
      <c r="H5">
        <v>1.71</v>
      </c>
      <c r="J5">
        <v>1.08</v>
      </c>
      <c r="K5">
        <v>1.22</v>
      </c>
      <c r="L5">
        <v>0.745</v>
      </c>
      <c r="M5">
        <v>0.70599999999999996</v>
      </c>
      <c r="N5">
        <v>1.1499999999999999</v>
      </c>
      <c r="O5">
        <v>1.4</v>
      </c>
    </row>
    <row r="6" spans="1:15" x14ac:dyDescent="0.25">
      <c r="A6" t="s">
        <v>57</v>
      </c>
      <c r="B6" t="s">
        <v>58</v>
      </c>
      <c r="C6" t="s">
        <v>58</v>
      </c>
      <c r="D6" t="s">
        <v>59</v>
      </c>
      <c r="E6" t="s">
        <v>60</v>
      </c>
      <c r="G6" t="s">
        <v>66</v>
      </c>
      <c r="H6" t="s">
        <v>60</v>
      </c>
      <c r="J6" t="s">
        <v>61</v>
      </c>
      <c r="K6" t="s">
        <v>61</v>
      </c>
      <c r="L6" t="s">
        <v>61</v>
      </c>
      <c r="M6" t="s">
        <v>62</v>
      </c>
      <c r="N6" s="4" t="s">
        <v>60</v>
      </c>
      <c r="O6" t="s">
        <v>62</v>
      </c>
    </row>
    <row r="7" spans="1:15" x14ac:dyDescent="0.25">
      <c r="A7" t="s">
        <v>63</v>
      </c>
      <c r="B7">
        <f>2*B4*B5</f>
        <v>35581.440000000002</v>
      </c>
      <c r="C7">
        <f>2*C4*C5</f>
        <v>13364.25</v>
      </c>
      <c r="D7">
        <f>2*D4*D5</f>
        <v>14336</v>
      </c>
      <c r="E7">
        <f>2*E4*E5</f>
        <v>11325.44</v>
      </c>
      <c r="G7">
        <f>2*G4*G5</f>
        <v>6796.8</v>
      </c>
      <c r="H7">
        <f>2*H4*H5</f>
        <v>4377.6000000000004</v>
      </c>
      <c r="J7">
        <f t="shared" ref="J7:O7" si="0">2*J4*J5</f>
        <v>6635.52</v>
      </c>
      <c r="K7">
        <f t="shared" si="0"/>
        <v>4997.12</v>
      </c>
      <c r="L7">
        <f t="shared" si="0"/>
        <v>4291.2</v>
      </c>
      <c r="M7">
        <f t="shared" si="0"/>
        <v>3524.3519999999999</v>
      </c>
      <c r="N7">
        <f t="shared" si="0"/>
        <v>1030.3999999999999</v>
      </c>
      <c r="O7">
        <f t="shared" si="0"/>
        <v>268.79999999999995</v>
      </c>
    </row>
    <row r="8" spans="1:15" x14ac:dyDescent="0.25">
      <c r="A8" t="s">
        <v>103</v>
      </c>
    </row>
    <row r="9" spans="1:15" x14ac:dyDescent="0.25">
      <c r="A9">
        <f>POWER(2,ROW()-8)</f>
        <v>2</v>
      </c>
      <c r="B9" t="s">
        <v>67</v>
      </c>
      <c r="C9">
        <v>159.863390207999</v>
      </c>
      <c r="D9">
        <v>148.28827443200001</v>
      </c>
      <c r="E9" t="s">
        <v>85</v>
      </c>
      <c r="G9">
        <v>60.376801280000002</v>
      </c>
      <c r="H9">
        <v>43.456008191999899</v>
      </c>
      <c r="M9">
        <v>37.056344064000001</v>
      </c>
    </row>
    <row r="10" spans="1:15" x14ac:dyDescent="0.25">
      <c r="A10" s="5">
        <f t="shared" ref="A10:A26" si="1">POWER(2,ROW()-8)</f>
        <v>4</v>
      </c>
      <c r="B10" t="s">
        <v>68</v>
      </c>
      <c r="C10" s="5">
        <v>323.89450956799902</v>
      </c>
      <c r="D10">
        <v>332.43801190400001</v>
      </c>
      <c r="E10" t="s">
        <v>86</v>
      </c>
      <c r="G10">
        <v>117.369151488</v>
      </c>
      <c r="H10">
        <v>62.469525504000003</v>
      </c>
      <c r="M10">
        <v>86.854418432000003</v>
      </c>
    </row>
    <row r="11" spans="1:15" x14ac:dyDescent="0.25">
      <c r="A11" s="5">
        <f t="shared" si="1"/>
        <v>8</v>
      </c>
      <c r="B11" t="s">
        <v>69</v>
      </c>
      <c r="C11" s="5">
        <v>487.07541401600002</v>
      </c>
      <c r="D11">
        <v>496.35950592</v>
      </c>
      <c r="E11" t="s">
        <v>87</v>
      </c>
      <c r="G11">
        <v>173.57848576000001</v>
      </c>
      <c r="H11">
        <v>130.62569164799899</v>
      </c>
      <c r="M11">
        <v>115.315990528</v>
      </c>
    </row>
    <row r="12" spans="1:15" x14ac:dyDescent="0.25">
      <c r="A12" s="5">
        <f t="shared" si="1"/>
        <v>16</v>
      </c>
      <c r="B12" t="s">
        <v>70</v>
      </c>
      <c r="C12" s="5">
        <v>649.95727769600001</v>
      </c>
      <c r="D12">
        <v>606.88505241600001</v>
      </c>
      <c r="E12" t="s">
        <v>88</v>
      </c>
      <c r="G12">
        <v>243.85488486400001</v>
      </c>
      <c r="H12">
        <v>177.061527552</v>
      </c>
      <c r="M12">
        <v>151.453925376</v>
      </c>
    </row>
    <row r="13" spans="1:15" x14ac:dyDescent="0.25">
      <c r="A13" s="5">
        <f t="shared" si="1"/>
        <v>32</v>
      </c>
      <c r="B13" t="s">
        <v>71</v>
      </c>
      <c r="C13" s="5">
        <v>784.43950899200001</v>
      </c>
      <c r="D13">
        <v>786.22759321599904</v>
      </c>
      <c r="E13" t="s">
        <v>89</v>
      </c>
      <c r="G13">
        <v>306.20722790399901</v>
      </c>
      <c r="H13">
        <v>217.013813247999</v>
      </c>
      <c r="M13">
        <v>176.143630336</v>
      </c>
    </row>
    <row r="14" spans="1:15" x14ac:dyDescent="0.25">
      <c r="A14" s="5">
        <f t="shared" si="1"/>
        <v>64</v>
      </c>
      <c r="B14" t="s">
        <v>72</v>
      </c>
      <c r="C14" s="5">
        <v>963.23344793599904</v>
      </c>
      <c r="D14">
        <v>967.08309811200002</v>
      </c>
      <c r="E14" t="s">
        <v>90</v>
      </c>
      <c r="G14">
        <v>368.31772671999897</v>
      </c>
      <c r="H14">
        <v>268.79213568</v>
      </c>
      <c r="M14">
        <v>211.30703667200001</v>
      </c>
    </row>
    <row r="15" spans="1:15" x14ac:dyDescent="0.25">
      <c r="A15" s="5">
        <f t="shared" si="1"/>
        <v>128</v>
      </c>
      <c r="B15" t="s">
        <v>73</v>
      </c>
      <c r="C15" s="5">
        <v>1115.5741081599899</v>
      </c>
      <c r="D15">
        <v>1117.000302592</v>
      </c>
      <c r="E15" t="s">
        <v>91</v>
      </c>
      <c r="G15">
        <v>421.308235776</v>
      </c>
      <c r="H15">
        <v>309.10083891199901</v>
      </c>
      <c r="M15">
        <v>245.39083571200001</v>
      </c>
    </row>
    <row r="16" spans="1:15" x14ac:dyDescent="0.25">
      <c r="A16" s="5">
        <f t="shared" si="1"/>
        <v>256</v>
      </c>
      <c r="B16" t="s">
        <v>74</v>
      </c>
      <c r="C16" s="5">
        <v>1272.08062975999</v>
      </c>
      <c r="D16">
        <v>1298.1441658880001</v>
      </c>
      <c r="E16" t="s">
        <v>92</v>
      </c>
      <c r="G16">
        <v>483.682811904</v>
      </c>
      <c r="H16">
        <v>353.54397900800001</v>
      </c>
      <c r="M16">
        <v>256.50724864</v>
      </c>
    </row>
    <row r="17" spans="1:13" x14ac:dyDescent="0.25">
      <c r="A17" s="5">
        <f t="shared" si="1"/>
        <v>512</v>
      </c>
      <c r="B17" t="s">
        <v>75</v>
      </c>
      <c r="C17" s="5">
        <v>1426.5907937280001</v>
      </c>
      <c r="D17">
        <v>1472.8111063040001</v>
      </c>
      <c r="E17" t="s">
        <v>93</v>
      </c>
      <c r="G17">
        <v>532.69272985600003</v>
      </c>
      <c r="H17">
        <v>400.28776038400002</v>
      </c>
      <c r="M17">
        <v>304.57069567999901</v>
      </c>
    </row>
    <row r="18" spans="1:13" x14ac:dyDescent="0.25">
      <c r="A18" s="5">
        <f t="shared" si="1"/>
        <v>1024</v>
      </c>
      <c r="B18" t="s">
        <v>76</v>
      </c>
      <c r="C18" s="5">
        <v>1571.6067573759899</v>
      </c>
      <c r="D18">
        <v>1567.2843960319899</v>
      </c>
      <c r="E18" t="s">
        <v>94</v>
      </c>
      <c r="G18">
        <v>602.44983807999904</v>
      </c>
      <c r="H18">
        <v>441.929957376</v>
      </c>
      <c r="M18">
        <v>317.41172121599902</v>
      </c>
    </row>
    <row r="19" spans="1:13" x14ac:dyDescent="0.25">
      <c r="A19" s="5">
        <f t="shared" si="1"/>
        <v>2048</v>
      </c>
      <c r="B19" t="s">
        <v>77</v>
      </c>
      <c r="C19" s="5">
        <v>1747.09735423999</v>
      </c>
      <c r="D19">
        <v>1746.885541888</v>
      </c>
      <c r="E19" t="s">
        <v>95</v>
      </c>
      <c r="G19">
        <v>663.60986828800003</v>
      </c>
      <c r="H19">
        <v>489.73080166400001</v>
      </c>
      <c r="M19">
        <v>413.37559449600002</v>
      </c>
    </row>
    <row r="20" spans="1:13" x14ac:dyDescent="0.25">
      <c r="A20" s="5">
        <f t="shared" si="1"/>
        <v>4096</v>
      </c>
      <c r="B20" t="s">
        <v>78</v>
      </c>
      <c r="C20" s="5">
        <v>1918.2437007359899</v>
      </c>
      <c r="D20">
        <v>1893.534007296</v>
      </c>
      <c r="E20" t="s">
        <v>96</v>
      </c>
      <c r="G20">
        <v>715.572445184</v>
      </c>
      <c r="H20">
        <v>525.62834227200005</v>
      </c>
      <c r="M20">
        <v>375.70799206399897</v>
      </c>
    </row>
    <row r="21" spans="1:13" x14ac:dyDescent="0.25">
      <c r="A21" s="5">
        <f t="shared" si="1"/>
        <v>8192</v>
      </c>
      <c r="B21" t="s">
        <v>79</v>
      </c>
      <c r="C21" s="5">
        <v>2063.7511843840002</v>
      </c>
      <c r="D21">
        <v>2015.299764224</v>
      </c>
      <c r="E21" t="s">
        <v>97</v>
      </c>
      <c r="G21">
        <v>740.26234675199896</v>
      </c>
      <c r="H21">
        <v>494.69744742400002</v>
      </c>
      <c r="M21">
        <v>336.48358195200001</v>
      </c>
    </row>
    <row r="22" spans="1:13" x14ac:dyDescent="0.25">
      <c r="A22" s="5">
        <f t="shared" si="1"/>
        <v>16384</v>
      </c>
      <c r="B22" t="s">
        <v>80</v>
      </c>
      <c r="C22" s="5">
        <v>1103.5318681599899</v>
      </c>
      <c r="D22">
        <v>1165.3063639039899</v>
      </c>
      <c r="E22" t="s">
        <v>98</v>
      </c>
      <c r="G22">
        <v>417.78790400000003</v>
      </c>
      <c r="H22">
        <v>319.11795097599901</v>
      </c>
      <c r="M22">
        <v>270.76396646400002</v>
      </c>
    </row>
    <row r="23" spans="1:13" x14ac:dyDescent="0.25">
      <c r="A23" s="5">
        <f t="shared" si="1"/>
        <v>32768</v>
      </c>
      <c r="B23" t="s">
        <v>81</v>
      </c>
      <c r="C23" s="5">
        <v>1045.6482447359899</v>
      </c>
      <c r="D23">
        <v>1258.2509608959899</v>
      </c>
      <c r="E23" t="s">
        <v>99</v>
      </c>
      <c r="G23">
        <v>461.55363123199902</v>
      </c>
      <c r="H23">
        <v>337.83765401599902</v>
      </c>
      <c r="M23">
        <v>293.37036390399902</v>
      </c>
    </row>
    <row r="24" spans="1:13" x14ac:dyDescent="0.25">
      <c r="A24" s="5">
        <f t="shared" si="1"/>
        <v>65536</v>
      </c>
      <c r="B24" t="s">
        <v>82</v>
      </c>
      <c r="C24" s="5">
        <v>1020.41255936</v>
      </c>
      <c r="D24">
        <v>1339.90488473599</v>
      </c>
      <c r="E24" t="s">
        <v>100</v>
      </c>
      <c r="G24">
        <v>470.05535436799897</v>
      </c>
      <c r="H24">
        <v>347.96817612799902</v>
      </c>
      <c r="M24">
        <v>288.69692620799901</v>
      </c>
    </row>
    <row r="25" spans="1:13" x14ac:dyDescent="0.25">
      <c r="A25" s="5">
        <f t="shared" si="1"/>
        <v>131072</v>
      </c>
      <c r="B25" t="s">
        <v>83</v>
      </c>
      <c r="C25" s="5">
        <v>1068.12905881599</v>
      </c>
      <c r="D25">
        <v>1281.1407196160001</v>
      </c>
      <c r="E25" t="s">
        <v>101</v>
      </c>
      <c r="G25">
        <v>510.13035622400002</v>
      </c>
      <c r="H25">
        <v>371.98446591999902</v>
      </c>
      <c r="M25">
        <v>265.78842419199901</v>
      </c>
    </row>
    <row r="26" spans="1:13" x14ac:dyDescent="0.25">
      <c r="A26" s="5">
        <f t="shared" si="1"/>
        <v>262144</v>
      </c>
      <c r="B26" t="s">
        <v>84</v>
      </c>
      <c r="C26" s="5">
        <v>1119.0779248639899</v>
      </c>
      <c r="D26">
        <v>1306.25686732799</v>
      </c>
      <c r="E26" t="s">
        <v>102</v>
      </c>
      <c r="G26">
        <v>491.53536819200002</v>
      </c>
      <c r="H26">
        <v>342.57485824000003</v>
      </c>
      <c r="M26">
        <v>248.792154111999</v>
      </c>
    </row>
    <row r="27" spans="1:13" x14ac:dyDescent="0.25">
      <c r="C27" s="5"/>
    </row>
    <row r="28" spans="1:13" x14ac:dyDescent="0.25">
      <c r="C28" s="5"/>
    </row>
    <row r="29" spans="1:13" x14ac:dyDescent="0.25">
      <c r="C29" s="5"/>
    </row>
    <row r="30" spans="1:13" x14ac:dyDescent="0.25">
      <c r="C30" s="5"/>
    </row>
    <row r="31" spans="1:13" x14ac:dyDescent="0.25">
      <c r="C31" s="5"/>
    </row>
    <row r="32" spans="1:13" x14ac:dyDescent="0.25">
      <c r="C32" s="5"/>
    </row>
    <row r="33" spans="1:15" x14ac:dyDescent="0.25">
      <c r="C33" s="5"/>
    </row>
    <row r="34" spans="1:15" x14ac:dyDescent="0.25">
      <c r="C34" s="5"/>
    </row>
    <row r="35" spans="1:15" x14ac:dyDescent="0.25">
      <c r="C35" s="5"/>
    </row>
    <row r="36" spans="1:15" x14ac:dyDescent="0.25">
      <c r="C36" s="5"/>
    </row>
    <row r="37" spans="1:15" x14ac:dyDescent="0.25">
      <c r="C37" s="5"/>
    </row>
    <row r="38" spans="1:15" x14ac:dyDescent="0.25">
      <c r="C38" s="5"/>
    </row>
    <row r="39" spans="1:15" x14ac:dyDescent="0.25">
      <c r="A39" s="2" t="s">
        <v>64</v>
      </c>
      <c r="B39" s="3">
        <f>MAX(B9:B38)/B7*100</f>
        <v>0</v>
      </c>
      <c r="C39" s="3">
        <f>MAX(C9:C38)/C7*100</f>
        <v>15.442326987178481</v>
      </c>
      <c r="D39" s="3">
        <f>MAX(D9:D38)/D7*100</f>
        <v>14.057615542857144</v>
      </c>
      <c r="E39" s="3">
        <f>MAX(E9:E38)/E7*100</f>
        <v>0</v>
      </c>
      <c r="F39" s="2"/>
      <c r="G39" s="3">
        <f>MAX(G9:G38)/G7*100</f>
        <v>10.891336316384164</v>
      </c>
      <c r="H39" s="3">
        <f>(MAX(H9:H38)/H7)*100</f>
        <v>12.007226385964913</v>
      </c>
      <c r="J39" s="3">
        <f t="shared" ref="J39:O39" si="2">(MAX(J9:J38)/J7)*100</f>
        <v>0</v>
      </c>
      <c r="K39" s="3">
        <f t="shared" si="2"/>
        <v>0</v>
      </c>
      <c r="L39" s="3">
        <f t="shared" si="2"/>
        <v>0</v>
      </c>
      <c r="M39" s="3">
        <f t="shared" si="2"/>
        <v>11.729123382000436</v>
      </c>
      <c r="N39" s="3">
        <f t="shared" si="2"/>
        <v>0</v>
      </c>
      <c r="O39" s="3">
        <f t="shared" si="2"/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Normal="100" workbookViewId="0">
      <selection activeCell="B39" sqref="B39"/>
    </sheetView>
  </sheetViews>
  <sheetFormatPr baseColWidth="10" defaultColWidth="9.140625" defaultRowHeight="15" x14ac:dyDescent="0.25"/>
  <cols>
    <col min="1" max="1" width="23.28515625" customWidth="1"/>
    <col min="2" max="2" width="20.7109375" customWidth="1"/>
    <col min="3" max="3" width="18.140625" customWidth="1"/>
    <col min="4" max="4" width="18" customWidth="1"/>
    <col min="5" max="5" width="22.7109375" customWidth="1"/>
    <col min="6" max="6" width="17" customWidth="1"/>
    <col min="7" max="10" width="21.5703125" customWidth="1"/>
    <col min="11" max="12" width="23.42578125" customWidth="1"/>
    <col min="13" max="1025" width="10.28515625" customWidth="1"/>
  </cols>
  <sheetData>
    <row r="1" spans="1:13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</row>
    <row r="2" spans="1:13" x14ac:dyDescent="0.25">
      <c r="A2" t="s">
        <v>6</v>
      </c>
      <c r="B2" t="s">
        <v>41</v>
      </c>
      <c r="C2" t="s">
        <v>42</v>
      </c>
      <c r="D2" t="s">
        <v>42</v>
      </c>
      <c r="E2" t="s">
        <v>42</v>
      </c>
      <c r="F2" t="s">
        <v>42</v>
      </c>
      <c r="G2" t="s">
        <v>42</v>
      </c>
      <c r="H2" t="s">
        <v>43</v>
      </c>
      <c r="I2" t="s">
        <v>43</v>
      </c>
      <c r="J2" t="s">
        <v>44</v>
      </c>
      <c r="K2" t="s">
        <v>44</v>
      </c>
      <c r="L2" t="s">
        <v>45</v>
      </c>
      <c r="M2" t="s">
        <v>45</v>
      </c>
    </row>
    <row r="3" spans="1:13" x14ac:dyDescent="0.25">
      <c r="A3" t="s">
        <v>46</v>
      </c>
      <c r="B3" t="s">
        <v>49</v>
      </c>
      <c r="D3" t="s">
        <v>50</v>
      </c>
      <c r="E3" t="s">
        <v>50</v>
      </c>
      <c r="F3" t="s">
        <v>50</v>
      </c>
      <c r="G3" t="s">
        <v>50</v>
      </c>
      <c r="H3" t="s">
        <v>51</v>
      </c>
      <c r="I3" t="s">
        <v>51</v>
      </c>
      <c r="J3" t="s">
        <v>52</v>
      </c>
      <c r="K3" t="s">
        <v>52</v>
      </c>
      <c r="L3" t="s">
        <v>53</v>
      </c>
      <c r="M3" t="s">
        <v>54</v>
      </c>
    </row>
    <row r="4" spans="1:13" x14ac:dyDescent="0.25">
      <c r="A4" t="s">
        <v>55</v>
      </c>
      <c r="B4">
        <v>5120</v>
      </c>
      <c r="C4">
        <v>3584</v>
      </c>
      <c r="E4">
        <v>1920</v>
      </c>
      <c r="F4">
        <v>1280</v>
      </c>
      <c r="H4">
        <v>3072</v>
      </c>
      <c r="I4">
        <v>2048</v>
      </c>
      <c r="J4">
        <v>2880</v>
      </c>
      <c r="K4">
        <v>2496</v>
      </c>
      <c r="L4">
        <v>448</v>
      </c>
      <c r="M4">
        <v>96</v>
      </c>
    </row>
    <row r="5" spans="1:13" x14ac:dyDescent="0.25">
      <c r="A5" t="s">
        <v>56</v>
      </c>
      <c r="B5">
        <v>1.4</v>
      </c>
      <c r="C5">
        <v>1.58</v>
      </c>
      <c r="E5">
        <v>1.77</v>
      </c>
      <c r="F5">
        <v>1.71</v>
      </c>
      <c r="H5">
        <v>1.08</v>
      </c>
      <c r="I5">
        <v>1.22</v>
      </c>
      <c r="J5">
        <v>0.745</v>
      </c>
      <c r="K5">
        <v>0.70599999999999996</v>
      </c>
      <c r="L5">
        <v>1.1499999999999999</v>
      </c>
      <c r="M5">
        <v>1.4</v>
      </c>
    </row>
    <row r="6" spans="1:13" x14ac:dyDescent="0.25">
      <c r="A6" t="s">
        <v>57</v>
      </c>
      <c r="B6" t="s">
        <v>59</v>
      </c>
      <c r="C6" t="s">
        <v>60</v>
      </c>
      <c r="E6" t="s">
        <v>60</v>
      </c>
      <c r="F6" t="s">
        <v>60</v>
      </c>
      <c r="H6" t="s">
        <v>61</v>
      </c>
      <c r="I6" t="s">
        <v>61</v>
      </c>
      <c r="J6" t="s">
        <v>61</v>
      </c>
      <c r="K6" t="s">
        <v>62</v>
      </c>
      <c r="L6" s="4" t="s">
        <v>60</v>
      </c>
      <c r="M6" t="s">
        <v>62</v>
      </c>
    </row>
    <row r="7" spans="1:13" x14ac:dyDescent="0.25">
      <c r="A7" t="s">
        <v>63</v>
      </c>
      <c r="B7">
        <f>2*B4*B5/2</f>
        <v>7168</v>
      </c>
      <c r="C7">
        <f>2*C4*C5/32</f>
        <v>353.92</v>
      </c>
      <c r="E7">
        <f>2*E4*E5/32</f>
        <v>212.4</v>
      </c>
      <c r="F7">
        <f>2*F4*F5/32</f>
        <v>136.80000000000001</v>
      </c>
      <c r="H7">
        <f>2*H4*H5/32</f>
        <v>207.36</v>
      </c>
      <c r="I7">
        <f>2*I4*I5/32</f>
        <v>156.16</v>
      </c>
      <c r="J7">
        <f>2*J4*J5/3</f>
        <v>1430.3999999999999</v>
      </c>
      <c r="K7">
        <f>2*K4*K5/3</f>
        <v>1174.7839999999999</v>
      </c>
      <c r="L7">
        <f>2*L4*L5/2</f>
        <v>515.19999999999993</v>
      </c>
      <c r="M7">
        <f>2*M4*M5/8</f>
        <v>33.599999999999994</v>
      </c>
    </row>
    <row r="8" spans="1:13" x14ac:dyDescent="0.25">
      <c r="A8" t="s">
        <v>24</v>
      </c>
    </row>
    <row r="9" spans="1:13" x14ac:dyDescent="0.25">
      <c r="B9">
        <v>104.21</v>
      </c>
      <c r="C9">
        <v>20.93</v>
      </c>
      <c r="E9">
        <v>51.06</v>
      </c>
      <c r="F9">
        <v>15.78</v>
      </c>
      <c r="H9">
        <v>44.97</v>
      </c>
      <c r="I9">
        <v>45.14</v>
      </c>
      <c r="J9">
        <v>92.35</v>
      </c>
      <c r="K9">
        <v>111.61</v>
      </c>
      <c r="L9">
        <v>63.69</v>
      </c>
      <c r="M9">
        <v>7.51</v>
      </c>
    </row>
    <row r="10" spans="1:13" x14ac:dyDescent="0.25">
      <c r="B10">
        <v>962</v>
      </c>
      <c r="C10">
        <v>82.7</v>
      </c>
      <c r="E10">
        <v>113.75</v>
      </c>
      <c r="F10">
        <v>34.979999999999997</v>
      </c>
      <c r="H10">
        <v>108.31</v>
      </c>
      <c r="I10">
        <v>96.57</v>
      </c>
      <c r="J10">
        <v>543.91999999999996</v>
      </c>
      <c r="K10">
        <v>415.02</v>
      </c>
      <c r="L10">
        <v>220.24</v>
      </c>
      <c r="M10">
        <v>14.17</v>
      </c>
    </row>
    <row r="11" spans="1:13" x14ac:dyDescent="0.25">
      <c r="B11">
        <v>1055.18</v>
      </c>
      <c r="C11">
        <v>101.69</v>
      </c>
      <c r="E11">
        <v>129.29</v>
      </c>
      <c r="F11">
        <v>42.01</v>
      </c>
      <c r="H11">
        <v>129.77000000000001</v>
      </c>
      <c r="I11">
        <v>102.38</v>
      </c>
      <c r="J11">
        <v>704.89</v>
      </c>
      <c r="K11">
        <v>694.44</v>
      </c>
      <c r="L11">
        <v>285.76</v>
      </c>
      <c r="M11">
        <v>17.14</v>
      </c>
    </row>
    <row r="12" spans="1:13" x14ac:dyDescent="0.25">
      <c r="B12">
        <v>1661.47</v>
      </c>
      <c r="C12">
        <v>132.66999999999999</v>
      </c>
      <c r="E12">
        <v>158.07</v>
      </c>
      <c r="F12">
        <v>64.38</v>
      </c>
      <c r="H12">
        <v>104.56</v>
      </c>
      <c r="I12">
        <v>117.57</v>
      </c>
      <c r="J12">
        <v>806.53</v>
      </c>
      <c r="K12">
        <v>793.34</v>
      </c>
      <c r="L12">
        <v>311.48</v>
      </c>
      <c r="M12">
        <v>19</v>
      </c>
    </row>
    <row r="13" spans="1:13" x14ac:dyDescent="0.25">
      <c r="B13">
        <v>1777.28</v>
      </c>
      <c r="C13">
        <v>142.93</v>
      </c>
      <c r="E13">
        <v>157.21</v>
      </c>
      <c r="F13">
        <v>70.8</v>
      </c>
      <c r="H13">
        <v>158.72999999999999</v>
      </c>
      <c r="I13">
        <v>121.4</v>
      </c>
      <c r="J13">
        <v>1020.27</v>
      </c>
      <c r="K13">
        <v>834.71</v>
      </c>
      <c r="L13">
        <v>320.22000000000003</v>
      </c>
      <c r="M13">
        <v>19.38</v>
      </c>
    </row>
    <row r="14" spans="1:13" x14ac:dyDescent="0.25">
      <c r="B14">
        <v>2950.66</v>
      </c>
      <c r="C14">
        <v>160.91999999999999</v>
      </c>
      <c r="E14">
        <v>169.92</v>
      </c>
      <c r="F14">
        <v>78.13</v>
      </c>
      <c r="H14">
        <v>154.66999999999999</v>
      </c>
      <c r="I14">
        <v>113.58</v>
      </c>
      <c r="J14">
        <v>974.15</v>
      </c>
      <c r="K14">
        <v>910.89</v>
      </c>
      <c r="L14">
        <v>330.15</v>
      </c>
      <c r="M14">
        <v>20</v>
      </c>
    </row>
    <row r="15" spans="1:13" x14ac:dyDescent="0.25">
      <c r="B15">
        <v>4245.47</v>
      </c>
      <c r="C15">
        <v>186.18</v>
      </c>
      <c r="E15">
        <v>158.05000000000001</v>
      </c>
      <c r="F15">
        <v>76.17</v>
      </c>
      <c r="H15">
        <v>158.38</v>
      </c>
      <c r="I15">
        <v>120.9</v>
      </c>
      <c r="J15">
        <v>1049.8900000000001</v>
      </c>
      <c r="K15">
        <v>958.31</v>
      </c>
      <c r="L15">
        <v>325.87</v>
      </c>
      <c r="M15">
        <v>19.86</v>
      </c>
    </row>
    <row r="16" spans="1:13" x14ac:dyDescent="0.25">
      <c r="B16">
        <v>3478.07</v>
      </c>
      <c r="C16">
        <v>186.48</v>
      </c>
      <c r="E16">
        <v>164.34</v>
      </c>
      <c r="F16">
        <v>79.459999999999994</v>
      </c>
      <c r="H16">
        <v>155.33000000000001</v>
      </c>
      <c r="I16">
        <v>119.06</v>
      </c>
      <c r="J16">
        <v>1082.17</v>
      </c>
      <c r="K16">
        <v>944.64</v>
      </c>
      <c r="L16">
        <v>332.99</v>
      </c>
      <c r="M16">
        <v>19.559999999999999</v>
      </c>
    </row>
    <row r="17" spans="2:13" x14ac:dyDescent="0.25">
      <c r="B17">
        <v>4400.1499999999996</v>
      </c>
      <c r="C17">
        <v>206.88</v>
      </c>
      <c r="E17">
        <v>168.03</v>
      </c>
      <c r="F17">
        <v>82.3</v>
      </c>
      <c r="H17">
        <v>152.25</v>
      </c>
      <c r="I17">
        <v>120.59</v>
      </c>
      <c r="J17">
        <v>1046.58</v>
      </c>
      <c r="K17">
        <v>884.91</v>
      </c>
      <c r="L17">
        <v>333.21</v>
      </c>
      <c r="M17">
        <v>19.75</v>
      </c>
    </row>
    <row r="18" spans="2:13" x14ac:dyDescent="0.25">
      <c r="B18">
        <v>4225.6899999999996</v>
      </c>
      <c r="C18">
        <v>204.11</v>
      </c>
      <c r="E18">
        <v>166.49</v>
      </c>
      <c r="F18">
        <v>84.75</v>
      </c>
      <c r="H18">
        <v>162.12</v>
      </c>
      <c r="I18">
        <v>123.56</v>
      </c>
      <c r="J18">
        <v>1113.76</v>
      </c>
      <c r="K18">
        <v>960.63</v>
      </c>
      <c r="L18">
        <v>338.09</v>
      </c>
      <c r="M18">
        <v>20.14</v>
      </c>
    </row>
    <row r="19" spans="2:13" x14ac:dyDescent="0.25">
      <c r="B19">
        <v>5150.8500000000004</v>
      </c>
      <c r="C19">
        <v>208.69</v>
      </c>
      <c r="E19">
        <v>166.14</v>
      </c>
      <c r="F19">
        <v>91.76</v>
      </c>
      <c r="H19">
        <v>159.22999999999999</v>
      </c>
      <c r="I19">
        <v>122.65</v>
      </c>
      <c r="J19">
        <v>1113.8599999999999</v>
      </c>
      <c r="K19">
        <v>948.28</v>
      </c>
      <c r="L19">
        <v>340.89</v>
      </c>
      <c r="M19">
        <v>20.440000000000001</v>
      </c>
    </row>
    <row r="20" spans="2:13" x14ac:dyDescent="0.25">
      <c r="B20">
        <v>5044.25</v>
      </c>
      <c r="C20">
        <v>217.48</v>
      </c>
      <c r="E20">
        <v>176.19</v>
      </c>
      <c r="F20">
        <v>102.58</v>
      </c>
      <c r="H20">
        <v>158.21</v>
      </c>
      <c r="I20">
        <v>125.58</v>
      </c>
      <c r="J20">
        <v>1147.21</v>
      </c>
      <c r="K20">
        <v>976.25</v>
      </c>
      <c r="L20">
        <v>344.52</v>
      </c>
      <c r="M20">
        <v>20.66</v>
      </c>
    </row>
    <row r="21" spans="2:13" x14ac:dyDescent="0.25">
      <c r="B21">
        <v>4983.8</v>
      </c>
      <c r="C21">
        <v>218.69</v>
      </c>
      <c r="E21">
        <v>173.63</v>
      </c>
      <c r="F21">
        <v>108.28</v>
      </c>
      <c r="H21">
        <v>175.56</v>
      </c>
      <c r="I21">
        <v>133.12</v>
      </c>
      <c r="J21">
        <v>1128.42</v>
      </c>
      <c r="K21">
        <v>973.39</v>
      </c>
      <c r="L21">
        <v>334.93</v>
      </c>
      <c r="M21">
        <v>20.3</v>
      </c>
    </row>
    <row r="22" spans="2:13" x14ac:dyDescent="0.25">
      <c r="B22">
        <v>5035.42</v>
      </c>
      <c r="C22">
        <v>224.89</v>
      </c>
      <c r="E22">
        <v>188.96</v>
      </c>
      <c r="F22">
        <v>109.41</v>
      </c>
      <c r="H22">
        <v>189.03</v>
      </c>
      <c r="I22">
        <v>136.80000000000001</v>
      </c>
      <c r="J22">
        <v>1176.96</v>
      </c>
      <c r="K22">
        <v>1014.25</v>
      </c>
      <c r="L22">
        <v>339.35</v>
      </c>
      <c r="M22">
        <v>20.48</v>
      </c>
    </row>
    <row r="23" spans="2:13" x14ac:dyDescent="0.25">
      <c r="B23">
        <v>5086.08</v>
      </c>
      <c r="C23">
        <v>251.56</v>
      </c>
      <c r="E23">
        <v>206.29</v>
      </c>
      <c r="F23">
        <v>110.66</v>
      </c>
      <c r="H23">
        <v>191.24</v>
      </c>
      <c r="I23">
        <v>138.38</v>
      </c>
      <c r="J23">
        <v>1158.5999999999999</v>
      </c>
      <c r="K23">
        <v>1002.44</v>
      </c>
      <c r="L23">
        <v>341.81</v>
      </c>
      <c r="M23">
        <v>20.73</v>
      </c>
    </row>
    <row r="24" spans="2:13" x14ac:dyDescent="0.25">
      <c r="B24">
        <v>5797.23</v>
      </c>
      <c r="C24">
        <v>273.47000000000003</v>
      </c>
      <c r="E24">
        <v>208.15</v>
      </c>
      <c r="F24">
        <v>113.88</v>
      </c>
      <c r="H24">
        <v>195.61</v>
      </c>
      <c r="I24">
        <v>140.55000000000001</v>
      </c>
      <c r="J24">
        <v>1197.97</v>
      </c>
      <c r="K24">
        <v>1022.18</v>
      </c>
      <c r="L24">
        <v>343.71</v>
      </c>
      <c r="M24">
        <v>21.32</v>
      </c>
    </row>
    <row r="25" spans="2:13" x14ac:dyDescent="0.25">
      <c r="B25">
        <v>5267.48</v>
      </c>
      <c r="C25">
        <v>266.57</v>
      </c>
      <c r="E25">
        <v>207.79</v>
      </c>
      <c r="F25">
        <v>111.93</v>
      </c>
      <c r="H25">
        <v>192.19</v>
      </c>
      <c r="I25">
        <v>140.02000000000001</v>
      </c>
      <c r="J25">
        <v>1157.8</v>
      </c>
      <c r="K25">
        <v>993.36</v>
      </c>
      <c r="L25">
        <v>342.43</v>
      </c>
      <c r="M25">
        <v>21.28</v>
      </c>
    </row>
    <row r="26" spans="2:13" x14ac:dyDescent="0.25">
      <c r="B26">
        <v>5401.34</v>
      </c>
      <c r="C26">
        <v>287.70999999999998</v>
      </c>
      <c r="E26">
        <v>207.4</v>
      </c>
      <c r="F26">
        <v>114.42</v>
      </c>
      <c r="H26">
        <v>192.74</v>
      </c>
      <c r="I26">
        <v>140.41999999999999</v>
      </c>
      <c r="J26">
        <v>1149.77</v>
      </c>
      <c r="K26">
        <v>984.48</v>
      </c>
      <c r="L26">
        <v>344.24</v>
      </c>
      <c r="M26">
        <v>21.41</v>
      </c>
    </row>
    <row r="27" spans="2:13" x14ac:dyDescent="0.25">
      <c r="B27">
        <v>5516.18</v>
      </c>
      <c r="C27">
        <v>275.19</v>
      </c>
      <c r="E27">
        <v>206.8</v>
      </c>
      <c r="F27">
        <v>113.94</v>
      </c>
      <c r="H27">
        <v>192.13</v>
      </c>
      <c r="I27">
        <v>138.75</v>
      </c>
      <c r="J27">
        <v>1180.08</v>
      </c>
      <c r="K27">
        <v>1008.21</v>
      </c>
      <c r="L27">
        <v>341.85</v>
      </c>
      <c r="M27">
        <v>21.27</v>
      </c>
    </row>
    <row r="28" spans="2:13" x14ac:dyDescent="0.25">
      <c r="B28">
        <v>5659.65</v>
      </c>
      <c r="C28">
        <v>292.23</v>
      </c>
      <c r="E28">
        <v>207.5</v>
      </c>
      <c r="F28">
        <v>115.13</v>
      </c>
      <c r="H28">
        <v>193.24</v>
      </c>
      <c r="I28">
        <v>140.19999999999999</v>
      </c>
      <c r="J28">
        <v>1167.22</v>
      </c>
      <c r="K28">
        <v>999.31</v>
      </c>
      <c r="L28">
        <v>343.58</v>
      </c>
      <c r="M28">
        <v>21.29</v>
      </c>
    </row>
    <row r="29" spans="2:13" x14ac:dyDescent="0.25">
      <c r="B29">
        <v>5793.18</v>
      </c>
      <c r="C29">
        <v>297.02</v>
      </c>
      <c r="E29">
        <v>206.03</v>
      </c>
      <c r="F29">
        <v>115.8</v>
      </c>
      <c r="H29">
        <v>192.73</v>
      </c>
      <c r="I29">
        <v>139.68</v>
      </c>
      <c r="J29">
        <v>1190.82</v>
      </c>
      <c r="K29">
        <v>1021.23</v>
      </c>
      <c r="L29">
        <v>342.32</v>
      </c>
      <c r="M29">
        <v>21.34</v>
      </c>
    </row>
    <row r="30" spans="2:13" x14ac:dyDescent="0.25">
      <c r="B30">
        <v>5598.45</v>
      </c>
      <c r="C30">
        <v>283.07</v>
      </c>
      <c r="E30">
        <v>207.95</v>
      </c>
      <c r="F30">
        <v>115.14</v>
      </c>
      <c r="H30">
        <v>194.72</v>
      </c>
      <c r="I30">
        <v>139.88999999999999</v>
      </c>
      <c r="J30">
        <v>1179.55</v>
      </c>
      <c r="K30">
        <v>1015.45</v>
      </c>
      <c r="L30">
        <v>343.91</v>
      </c>
      <c r="M30">
        <v>21.44</v>
      </c>
    </row>
    <row r="31" spans="2:13" x14ac:dyDescent="0.25">
      <c r="B31">
        <v>5751.01</v>
      </c>
      <c r="C31">
        <v>290.75</v>
      </c>
      <c r="E31">
        <v>208.98</v>
      </c>
      <c r="F31">
        <v>114.05</v>
      </c>
      <c r="H31">
        <v>195.09</v>
      </c>
      <c r="I31">
        <v>140.56</v>
      </c>
      <c r="J31">
        <v>1198.5999999999999</v>
      </c>
      <c r="K31">
        <v>1024.75</v>
      </c>
      <c r="L31">
        <v>345.09</v>
      </c>
      <c r="M31">
        <v>21.54</v>
      </c>
    </row>
    <row r="32" spans="2:13" x14ac:dyDescent="0.25">
      <c r="B32">
        <v>5591.81</v>
      </c>
      <c r="C32">
        <v>305.39999999999998</v>
      </c>
      <c r="E32">
        <v>209.46</v>
      </c>
      <c r="F32">
        <v>115.52</v>
      </c>
      <c r="H32">
        <v>195.73</v>
      </c>
      <c r="I32">
        <v>141.22999999999999</v>
      </c>
      <c r="J32">
        <v>1194.05</v>
      </c>
      <c r="K32">
        <v>1021.76</v>
      </c>
      <c r="L32">
        <v>346.42</v>
      </c>
      <c r="M32">
        <v>21.6</v>
      </c>
    </row>
    <row r="33" spans="1:13" x14ac:dyDescent="0.25">
      <c r="B33">
        <v>5783.86</v>
      </c>
      <c r="C33">
        <v>307.08999999999997</v>
      </c>
      <c r="E33">
        <v>206.53</v>
      </c>
      <c r="F33">
        <v>117.74</v>
      </c>
      <c r="H33">
        <v>194.58</v>
      </c>
      <c r="I33">
        <v>139.47</v>
      </c>
      <c r="J33">
        <v>1167.25</v>
      </c>
      <c r="K33">
        <v>996.05</v>
      </c>
      <c r="L33">
        <v>342.03</v>
      </c>
      <c r="M33">
        <v>21.37</v>
      </c>
    </row>
    <row r="34" spans="1:13" x14ac:dyDescent="0.25">
      <c r="B34">
        <v>5719.16</v>
      </c>
      <c r="C34">
        <v>308.68</v>
      </c>
      <c r="E34">
        <v>207.93</v>
      </c>
      <c r="F34">
        <v>118.29</v>
      </c>
      <c r="H34">
        <v>194.95</v>
      </c>
      <c r="I34">
        <v>140.29</v>
      </c>
      <c r="J34">
        <v>1187.6199999999999</v>
      </c>
      <c r="K34">
        <v>1018.2</v>
      </c>
      <c r="L34">
        <v>343.28</v>
      </c>
      <c r="M34">
        <v>21.46</v>
      </c>
    </row>
    <row r="35" spans="1:13" x14ac:dyDescent="0.25">
      <c r="B35">
        <v>5880.04</v>
      </c>
      <c r="C35">
        <v>297.72000000000003</v>
      </c>
      <c r="E35">
        <v>208.18</v>
      </c>
      <c r="F35">
        <v>118.18</v>
      </c>
      <c r="H35">
        <v>195.44</v>
      </c>
      <c r="I35">
        <v>140.44</v>
      </c>
      <c r="J35">
        <v>1178.56</v>
      </c>
      <c r="K35">
        <v>1006.96</v>
      </c>
      <c r="L35">
        <v>344.39</v>
      </c>
      <c r="M35">
        <v>21.55</v>
      </c>
    </row>
    <row r="36" spans="1:13" x14ac:dyDescent="0.25">
      <c r="B36">
        <v>5486.99</v>
      </c>
      <c r="C36">
        <v>314.29000000000002</v>
      </c>
      <c r="E36">
        <v>209.02</v>
      </c>
      <c r="F36">
        <v>119.54</v>
      </c>
      <c r="H36">
        <v>196.38</v>
      </c>
      <c r="I36">
        <v>140.65</v>
      </c>
      <c r="J36">
        <v>1199.04</v>
      </c>
      <c r="K36">
        <v>1024.4000000000001</v>
      </c>
      <c r="L36">
        <v>345.63</v>
      </c>
      <c r="M36">
        <v>21.62</v>
      </c>
    </row>
    <row r="37" spans="1:13" x14ac:dyDescent="0.25">
      <c r="B37">
        <v>5801</v>
      </c>
      <c r="C37">
        <v>309.5</v>
      </c>
      <c r="E37">
        <v>208.83</v>
      </c>
      <c r="F37">
        <v>118.92</v>
      </c>
      <c r="H37">
        <v>194.83</v>
      </c>
      <c r="I37">
        <v>140.47999999999999</v>
      </c>
      <c r="J37">
        <v>1188.08</v>
      </c>
      <c r="K37">
        <v>1015.75</v>
      </c>
      <c r="L37">
        <v>344.81</v>
      </c>
      <c r="M37" t="s">
        <v>65</v>
      </c>
    </row>
    <row r="38" spans="1:13" x14ac:dyDescent="0.25">
      <c r="B38">
        <v>5489.24</v>
      </c>
      <c r="C38">
        <v>317.36</v>
      </c>
      <c r="E38">
        <v>210.63</v>
      </c>
      <c r="F38">
        <v>118.93</v>
      </c>
      <c r="H38">
        <v>196.43</v>
      </c>
      <c r="I38">
        <v>141.05000000000001</v>
      </c>
      <c r="J38">
        <v>1207.57</v>
      </c>
      <c r="K38">
        <v>1031.53</v>
      </c>
      <c r="L38">
        <v>345.72</v>
      </c>
      <c r="M38" t="s">
        <v>65</v>
      </c>
    </row>
    <row r="39" spans="1:13" x14ac:dyDescent="0.25">
      <c r="A39" s="2" t="s">
        <v>64</v>
      </c>
      <c r="B39" s="3">
        <f>MAX(B9:B38)/B7*100</f>
        <v>82.031808035714278</v>
      </c>
      <c r="C39" s="3">
        <f>MAX(C9:C38)/C7*100</f>
        <v>89.669981916817363</v>
      </c>
      <c r="D39" s="2"/>
      <c r="E39" s="3">
        <f>MAX(E9:E38)/E7*100</f>
        <v>99.166666666666657</v>
      </c>
      <c r="F39" s="3">
        <f>(MAX(F9:F38)/F7)*100</f>
        <v>87.383040935672511</v>
      </c>
      <c r="H39" s="3">
        <f>(MAX(H9:H38)/H7)*100</f>
        <v>94.728973765432102</v>
      </c>
      <c r="I39" s="3">
        <f>(MAX(I9:I38)/I7)*100</f>
        <v>90.439293032786878</v>
      </c>
      <c r="J39" s="3">
        <f>(MAX(J9:J38)/J7)*100</f>
        <v>84.421840044742737</v>
      </c>
      <c r="K39" s="3">
        <f>(MAX(K9:K38)/K7)*100</f>
        <v>87.805928579211169</v>
      </c>
      <c r="L39" s="3">
        <f>(MAX(L9:L38)/L7)*100</f>
        <v>67.239906832298146</v>
      </c>
      <c r="M39" s="3">
        <f>MAX(M9:M36)/M7*100</f>
        <v>64.345238095238116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GEMM FP32</vt:lpstr>
      <vt:lpstr>GEMM FP64</vt:lpstr>
      <vt:lpstr>GPU FP32</vt:lpstr>
      <vt:lpstr>GPU FP64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jfd</dc:creator>
  <dc:description/>
  <cp:lastModifiedBy>Jean-François Degurse</cp:lastModifiedBy>
  <cp:revision>53</cp:revision>
  <dcterms:created xsi:type="dcterms:W3CDTF">2017-03-26T18:20:36Z</dcterms:created>
  <dcterms:modified xsi:type="dcterms:W3CDTF">2021-04-21T14:02:47Z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