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90" yWindow="90" windowWidth="7500" windowHeight="4965"/>
  </bookViews>
  <sheets>
    <sheet name="Instructions" sheetId="8" r:id="rId1"/>
    <sheet name="erf Compare" sheetId="3" r:id="rId2"/>
    <sheet name="Differences" sheetId="4" r:id="rId3"/>
    <sheet name="Transport Calc Compare" sheetId="7" r:id="rId4"/>
  </sheets>
  <functionGroups builtInGroupCount="17"/>
  <definedNames>
    <definedName name="a">'Transport Calc Compare'!$C$5</definedName>
    <definedName name="Co">'Transport Calc Compare'!$C$2</definedName>
    <definedName name="Rf">'Transport Calc Compare'!$C$6</definedName>
    <definedName name="t">'Transport Calc Compare'!$C$3</definedName>
    <definedName name="v">'Transport Calc Compare'!$C$4</definedName>
  </definedNames>
  <calcPr calcId="144525" iterate="1"/>
</workbook>
</file>

<file path=xl/calcChain.xml><?xml version="1.0" encoding="utf-8"?>
<calcChain xmlns="http://schemas.openxmlformats.org/spreadsheetml/2006/main">
  <c r="B10" i="7" l="1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2" i="3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3" i="3"/>
  <c r="H11" i="7"/>
  <c r="H10" i="7"/>
  <c r="B11" i="7"/>
  <c r="B12" i="7"/>
  <c r="H12" i="7" s="1"/>
  <c r="B13" i="7"/>
  <c r="H13" i="7" s="1"/>
  <c r="B14" i="7"/>
  <c r="H14" i="7" s="1"/>
  <c r="B15" i="7"/>
  <c r="H15" i="7" s="1"/>
  <c r="B16" i="7"/>
  <c r="H16" i="7" s="1"/>
  <c r="B17" i="7"/>
  <c r="H17" i="7" s="1"/>
  <c r="B18" i="7"/>
  <c r="H18" i="7" s="1"/>
  <c r="B19" i="7"/>
  <c r="H19" i="7" s="1"/>
  <c r="B20" i="7"/>
  <c r="H20" i="7" s="1"/>
  <c r="B21" i="7"/>
  <c r="H21" i="7" s="1"/>
  <c r="B22" i="7"/>
  <c r="H22" i="7" s="1"/>
  <c r="B23" i="7"/>
  <c r="H23" i="7" s="1"/>
  <c r="B24" i="7"/>
  <c r="H24" i="7" s="1"/>
  <c r="B25" i="7"/>
  <c r="H25" i="7" s="1"/>
  <c r="B26" i="7"/>
  <c r="H26" i="7" s="1"/>
  <c r="B27" i="7"/>
  <c r="H27" i="7" s="1"/>
  <c r="B28" i="7"/>
  <c r="H28" i="7" s="1"/>
  <c r="B29" i="7"/>
  <c r="H29" i="7" s="1"/>
  <c r="B30" i="7"/>
  <c r="H30" i="7" s="1"/>
  <c r="B9" i="7"/>
  <c r="H9" i="7" s="1"/>
  <c r="A11" i="7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10" i="7"/>
  <c r="B63" i="3"/>
  <c r="G11" i="7"/>
  <c r="G15" i="7"/>
  <c r="G19" i="7"/>
  <c r="G23" i="7"/>
  <c r="G27" i="7"/>
  <c r="J22" i="7"/>
  <c r="J13" i="7"/>
  <c r="J21" i="7"/>
  <c r="F14" i="7"/>
  <c r="F30" i="7"/>
  <c r="F25" i="7"/>
  <c r="E22" i="7"/>
  <c r="E17" i="7"/>
  <c r="D14" i="7"/>
  <c r="D30" i="7"/>
  <c r="D25" i="7"/>
  <c r="C22" i="7"/>
  <c r="C17" i="7"/>
  <c r="I11" i="7"/>
  <c r="I15" i="7"/>
  <c r="I19" i="7"/>
  <c r="I23" i="7"/>
  <c r="I27" i="7"/>
  <c r="J12" i="7"/>
  <c r="G9" i="7"/>
  <c r="F19" i="7"/>
  <c r="E28" i="7"/>
  <c r="D16" i="7"/>
  <c r="D27" i="7"/>
  <c r="C15" i="7"/>
  <c r="J23" i="7"/>
  <c r="J9" i="7"/>
  <c r="F15" i="7"/>
  <c r="E24" i="7"/>
  <c r="D12" i="7"/>
  <c r="D23" i="7"/>
  <c r="C11" i="7"/>
  <c r="G10" i="7"/>
  <c r="F10" i="7"/>
  <c r="F63" i="3"/>
  <c r="D63" i="3"/>
  <c r="G14" i="7"/>
  <c r="G18" i="7"/>
  <c r="G22" i="7"/>
  <c r="G26" i="7"/>
  <c r="G30" i="7"/>
  <c r="J11" i="7"/>
  <c r="J19" i="7"/>
  <c r="I9" i="7"/>
  <c r="F26" i="7"/>
  <c r="F21" i="7"/>
  <c r="E18" i="7"/>
  <c r="E13" i="7"/>
  <c r="E29" i="7"/>
  <c r="D26" i="7"/>
  <c r="D21" i="7"/>
  <c r="C18" i="7"/>
  <c r="C13" i="7"/>
  <c r="C29" i="7"/>
  <c r="I14" i="7"/>
  <c r="I18" i="7"/>
  <c r="I22" i="7"/>
  <c r="I26" i="7"/>
  <c r="J28" i="7"/>
  <c r="J27" i="7"/>
  <c r="F11" i="7"/>
  <c r="E20" i="7"/>
  <c r="E9" i="7"/>
  <c r="D19" i="7"/>
  <c r="C28" i="7"/>
  <c r="I29" i="7"/>
  <c r="J24" i="7"/>
  <c r="F28" i="7"/>
  <c r="E16" i="7"/>
  <c r="E27" i="7"/>
  <c r="D15" i="7"/>
  <c r="C24" i="7"/>
  <c r="I31" i="3"/>
  <c r="J10" i="7"/>
  <c r="C10" i="7"/>
  <c r="I63" i="3"/>
  <c r="E63" i="3"/>
  <c r="G13" i="7"/>
  <c r="G17" i="7"/>
  <c r="G21" i="7"/>
  <c r="G25" i="7"/>
  <c r="G29" i="7"/>
  <c r="J29" i="7"/>
  <c r="J17" i="7"/>
  <c r="J30" i="7"/>
  <c r="F22" i="7"/>
  <c r="F17" i="7"/>
  <c r="E14" i="7"/>
  <c r="E30" i="7"/>
  <c r="E25" i="7"/>
  <c r="D22" i="7"/>
  <c r="D17" i="7"/>
  <c r="C14" i="7"/>
  <c r="C30" i="7"/>
  <c r="C25" i="7"/>
  <c r="I13" i="7"/>
  <c r="I17" i="7"/>
  <c r="I21" i="7"/>
  <c r="I25" i="7"/>
  <c r="I30" i="7"/>
  <c r="J20" i="7"/>
  <c r="F24" i="7"/>
  <c r="E12" i="7"/>
  <c r="E23" i="7"/>
  <c r="D11" i="7"/>
  <c r="C20" i="7"/>
  <c r="C9" i="7"/>
  <c r="J18" i="7"/>
  <c r="F20" i="7"/>
  <c r="F9" i="7"/>
  <c r="E19" i="7"/>
  <c r="D28" i="7"/>
  <c r="C16" i="7"/>
  <c r="C27" i="7"/>
  <c r="I10" i="7"/>
  <c r="H63" i="3"/>
  <c r="G63" i="3"/>
  <c r="G12" i="7"/>
  <c r="G16" i="7"/>
  <c r="G20" i="7"/>
  <c r="G24" i="7"/>
  <c r="G28" i="7"/>
  <c r="J26" i="7"/>
  <c r="J15" i="7"/>
  <c r="J25" i="7"/>
  <c r="F18" i="7"/>
  <c r="F13" i="7"/>
  <c r="F29" i="7"/>
  <c r="E26" i="7"/>
  <c r="E21" i="7"/>
  <c r="D18" i="7"/>
  <c r="D13" i="7"/>
  <c r="D29" i="7"/>
  <c r="C26" i="7"/>
  <c r="C21" i="7"/>
  <c r="I12" i="7"/>
  <c r="I16" i="7"/>
  <c r="I20" i="7"/>
  <c r="I24" i="7"/>
  <c r="I28" i="7"/>
  <c r="J16" i="7"/>
  <c r="F16" i="7"/>
  <c r="F27" i="7"/>
  <c r="E15" i="7"/>
  <c r="D24" i="7"/>
  <c r="C12" i="7"/>
  <c r="C23" i="7"/>
  <c r="J14" i="7"/>
  <c r="F12" i="7"/>
  <c r="F23" i="7"/>
  <c r="E11" i="7"/>
  <c r="D20" i="7"/>
  <c r="D9" i="7"/>
  <c r="C19" i="7"/>
  <c r="E10" i="7"/>
  <c r="D10" i="7"/>
  <c r="H63" i="4" l="1"/>
  <c r="C63" i="4"/>
  <c r="G63" i="4"/>
  <c r="F63" i="4"/>
  <c r="E63" i="4"/>
  <c r="B64" i="3"/>
  <c r="H64" i="3"/>
  <c r="G64" i="3"/>
  <c r="I64" i="3"/>
  <c r="E64" i="3"/>
  <c r="F64" i="3"/>
  <c r="D64" i="3"/>
  <c r="C64" i="4" l="1"/>
  <c r="H64" i="4"/>
  <c r="G64" i="4"/>
  <c r="E64" i="4"/>
  <c r="F64" i="4"/>
  <c r="H62" i="3"/>
  <c r="G62" i="3"/>
  <c r="I62" i="3"/>
  <c r="E62" i="3"/>
  <c r="F62" i="3"/>
  <c r="D62" i="3"/>
  <c r="B62" i="3"/>
  <c r="C62" i="4" l="1"/>
  <c r="H62" i="4"/>
  <c r="G62" i="4"/>
  <c r="E62" i="4"/>
  <c r="F62" i="4"/>
  <c r="A63" i="4"/>
  <c r="A64" i="4"/>
  <c r="A62" i="4"/>
  <c r="D64" i="4"/>
  <c r="B64" i="4"/>
  <c r="D62" i="4"/>
  <c r="B62" i="4"/>
  <c r="D63" i="4"/>
  <c r="B63" i="4"/>
  <c r="H60" i="3"/>
  <c r="D65" i="3"/>
  <c r="I65" i="3"/>
  <c r="B61" i="3"/>
  <c r="B60" i="3"/>
  <c r="E61" i="3"/>
  <c r="D60" i="3"/>
  <c r="H61" i="3"/>
  <c r="G60" i="3"/>
  <c r="G65" i="3"/>
  <c r="I60" i="3"/>
  <c r="I61" i="3"/>
  <c r="B65" i="3"/>
  <c r="G61" i="3"/>
  <c r="E60" i="3"/>
  <c r="H65" i="3"/>
  <c r="F61" i="3"/>
  <c r="F60" i="3"/>
  <c r="E65" i="3"/>
  <c r="F65" i="3"/>
  <c r="D61" i="3"/>
  <c r="C61" i="4" l="1"/>
  <c r="C60" i="4"/>
  <c r="C65" i="4"/>
  <c r="H61" i="4"/>
  <c r="H60" i="4"/>
  <c r="H65" i="4"/>
  <c r="G61" i="4"/>
  <c r="E61" i="4"/>
  <c r="F61" i="4"/>
  <c r="G60" i="4"/>
  <c r="E60" i="4"/>
  <c r="F60" i="4"/>
  <c r="G65" i="4"/>
  <c r="E65" i="4"/>
  <c r="F65" i="4"/>
  <c r="A65" i="4"/>
  <c r="D65" i="4"/>
  <c r="B65" i="4"/>
  <c r="A60" i="4"/>
  <c r="D60" i="4"/>
  <c r="B60" i="4"/>
  <c r="A61" i="4"/>
  <c r="D61" i="4"/>
  <c r="B61" i="4"/>
  <c r="E58" i="3"/>
  <c r="H59" i="3"/>
  <c r="D58" i="3"/>
  <c r="F66" i="3"/>
  <c r="D59" i="3"/>
  <c r="I59" i="3"/>
  <c r="B58" i="3"/>
  <c r="B66" i="3"/>
  <c r="E66" i="3"/>
  <c r="D66" i="3"/>
  <c r="H66" i="3"/>
  <c r="F59" i="3"/>
  <c r="G66" i="3"/>
  <c r="H58" i="3"/>
  <c r="I58" i="3"/>
  <c r="I66" i="3"/>
  <c r="B59" i="3"/>
  <c r="G59" i="3"/>
  <c r="E59" i="3"/>
  <c r="F58" i="3"/>
  <c r="G58" i="3"/>
  <c r="C59" i="4" l="1"/>
  <c r="C66" i="4"/>
  <c r="C58" i="4"/>
  <c r="H59" i="4"/>
  <c r="H58" i="4"/>
  <c r="H66" i="4"/>
  <c r="E59" i="4"/>
  <c r="G59" i="4"/>
  <c r="F59" i="4"/>
  <c r="G58" i="4"/>
  <c r="E58" i="4"/>
  <c r="F58" i="4"/>
  <c r="G66" i="4"/>
  <c r="E66" i="4"/>
  <c r="F66" i="4"/>
  <c r="A66" i="4"/>
  <c r="D66" i="4"/>
  <c r="B66" i="4"/>
  <c r="A59" i="4"/>
  <c r="D59" i="4"/>
  <c r="B59" i="4"/>
  <c r="A58" i="4"/>
  <c r="D58" i="4"/>
  <c r="B58" i="4"/>
  <c r="H67" i="3"/>
  <c r="D57" i="3"/>
  <c r="G67" i="3"/>
  <c r="D67" i="3"/>
  <c r="I67" i="3"/>
  <c r="B57" i="3"/>
  <c r="E57" i="3"/>
  <c r="H57" i="3"/>
  <c r="F57" i="3"/>
  <c r="E67" i="3"/>
  <c r="I57" i="3"/>
  <c r="B67" i="3"/>
  <c r="G57" i="3"/>
  <c r="F67" i="3"/>
  <c r="C57" i="4" l="1"/>
  <c r="C67" i="4"/>
  <c r="H57" i="4"/>
  <c r="H67" i="4"/>
  <c r="G57" i="4"/>
  <c r="E57" i="4"/>
  <c r="F57" i="4"/>
  <c r="E67" i="4"/>
  <c r="G67" i="4"/>
  <c r="F67" i="4"/>
  <c r="A67" i="4" l="1"/>
  <c r="D67" i="4"/>
  <c r="B67" i="4"/>
  <c r="A57" i="4"/>
  <c r="B57" i="4"/>
  <c r="D57" i="4"/>
  <c r="I68" i="3"/>
  <c r="I56" i="3"/>
  <c r="B68" i="3"/>
  <c r="G56" i="3"/>
  <c r="D56" i="3"/>
  <c r="H68" i="3"/>
  <c r="G68" i="3"/>
  <c r="D68" i="3"/>
  <c r="F56" i="3"/>
  <c r="B56" i="3"/>
  <c r="E56" i="3"/>
  <c r="H56" i="3"/>
  <c r="F68" i="3"/>
  <c r="E68" i="3"/>
  <c r="C56" i="4" l="1"/>
  <c r="C68" i="4"/>
  <c r="H56" i="4"/>
  <c r="H68" i="4"/>
  <c r="G56" i="4"/>
  <c r="E56" i="4"/>
  <c r="F56" i="4"/>
  <c r="G68" i="4"/>
  <c r="E68" i="4"/>
  <c r="F68" i="4"/>
  <c r="A68" i="4" l="1"/>
  <c r="D68" i="4"/>
  <c r="B68" i="4"/>
  <c r="A56" i="4"/>
  <c r="B56" i="4"/>
  <c r="D56" i="4"/>
  <c r="B55" i="3"/>
  <c r="I55" i="3"/>
  <c r="B69" i="3"/>
  <c r="G69" i="3"/>
  <c r="D55" i="3"/>
  <c r="H69" i="3"/>
  <c r="G55" i="3"/>
  <c r="D69" i="3"/>
  <c r="F55" i="3"/>
  <c r="I69" i="3"/>
  <c r="E69" i="3"/>
  <c r="H55" i="3"/>
  <c r="F69" i="3"/>
  <c r="E55" i="3"/>
  <c r="C55" i="4" l="1"/>
  <c r="C69" i="4"/>
  <c r="H55" i="4"/>
  <c r="H69" i="4"/>
  <c r="E55" i="4"/>
  <c r="G55" i="4"/>
  <c r="F55" i="4"/>
  <c r="G69" i="4"/>
  <c r="E69" i="4"/>
  <c r="F69" i="4"/>
  <c r="A69" i="4"/>
  <c r="D69" i="4"/>
  <c r="B69" i="4"/>
  <c r="A55" i="4"/>
  <c r="D55" i="4"/>
  <c r="B55" i="4"/>
  <c r="H70" i="3"/>
  <c r="E54" i="3"/>
  <c r="I54" i="3"/>
  <c r="B54" i="3"/>
  <c r="G70" i="3"/>
  <c r="D54" i="3"/>
  <c r="F54" i="3"/>
  <c r="G54" i="3"/>
  <c r="D70" i="3"/>
  <c r="I70" i="3"/>
  <c r="B70" i="3"/>
  <c r="E70" i="3"/>
  <c r="H54" i="3"/>
  <c r="F70" i="3"/>
  <c r="C54" i="4" l="1"/>
  <c r="C70" i="4"/>
  <c r="H54" i="4"/>
  <c r="H70" i="4"/>
  <c r="G54" i="4"/>
  <c r="E54" i="4"/>
  <c r="F54" i="4"/>
  <c r="G70" i="4"/>
  <c r="E70" i="4"/>
  <c r="F70" i="4"/>
  <c r="A70" i="4" l="1"/>
  <c r="D70" i="4"/>
  <c r="B70" i="4"/>
  <c r="A54" i="4"/>
  <c r="B54" i="4"/>
  <c r="D54" i="4"/>
  <c r="I53" i="3"/>
  <c r="I71" i="3"/>
  <c r="B53" i="3"/>
  <c r="G71" i="3"/>
  <c r="D53" i="3"/>
  <c r="H53" i="3"/>
  <c r="G53" i="3"/>
  <c r="D71" i="3"/>
  <c r="F71" i="3"/>
  <c r="B71" i="3"/>
  <c r="E71" i="3"/>
  <c r="H71" i="3"/>
  <c r="F53" i="3"/>
  <c r="E53" i="3"/>
  <c r="C53" i="4" l="1"/>
  <c r="C71" i="4"/>
  <c r="H53" i="4"/>
  <c r="H71" i="4"/>
  <c r="G53" i="4"/>
  <c r="E53" i="4"/>
  <c r="F53" i="4"/>
  <c r="E71" i="4"/>
  <c r="G71" i="4"/>
  <c r="F71" i="4"/>
  <c r="A71" i="4" l="1"/>
  <c r="D71" i="4"/>
  <c r="B71" i="4"/>
  <c r="A53" i="4"/>
  <c r="D53" i="4"/>
  <c r="B53" i="4"/>
  <c r="F72" i="3"/>
  <c r="E52" i="3"/>
  <c r="I52" i="3"/>
  <c r="B52" i="3"/>
  <c r="G72" i="3"/>
  <c r="D52" i="3"/>
  <c r="H72" i="3"/>
  <c r="G52" i="3"/>
  <c r="D72" i="3"/>
  <c r="I72" i="3"/>
  <c r="B72" i="3"/>
  <c r="E72" i="3"/>
  <c r="H52" i="3"/>
  <c r="F52" i="3"/>
  <c r="C52" i="4" l="1"/>
  <c r="C72" i="4"/>
  <c r="H52" i="4"/>
  <c r="H72" i="4"/>
  <c r="G52" i="4"/>
  <c r="E52" i="4"/>
  <c r="F52" i="4"/>
  <c r="G72" i="4"/>
  <c r="E72" i="4"/>
  <c r="F72" i="4"/>
  <c r="A72" i="4" l="1"/>
  <c r="D72" i="4"/>
  <c r="B72" i="4"/>
  <c r="A52" i="4"/>
  <c r="B52" i="4"/>
  <c r="D52" i="4"/>
  <c r="I73" i="3"/>
  <c r="E73" i="3"/>
  <c r="I51" i="3"/>
  <c r="B51" i="3"/>
  <c r="G73" i="3"/>
  <c r="D51" i="3"/>
  <c r="H73" i="3"/>
  <c r="F73" i="3"/>
  <c r="D73" i="3"/>
  <c r="G51" i="3"/>
  <c r="B73" i="3"/>
  <c r="E51" i="3"/>
  <c r="H51" i="3"/>
  <c r="F51" i="3"/>
  <c r="C51" i="4" l="1"/>
  <c r="C73" i="4"/>
  <c r="H51" i="4"/>
  <c r="H73" i="4"/>
  <c r="E51" i="4"/>
  <c r="G51" i="4"/>
  <c r="F51" i="4"/>
  <c r="G73" i="4"/>
  <c r="E73" i="4"/>
  <c r="F73" i="4"/>
  <c r="A73" i="4" l="1"/>
  <c r="D73" i="4"/>
  <c r="B73" i="4"/>
  <c r="A51" i="4"/>
  <c r="D51" i="4"/>
  <c r="B51" i="4"/>
  <c r="I50" i="3"/>
  <c r="H74" i="3"/>
  <c r="I74" i="3"/>
  <c r="B74" i="3"/>
  <c r="E74" i="3"/>
  <c r="H50" i="3"/>
  <c r="F50" i="3"/>
  <c r="G74" i="3"/>
  <c r="D74" i="3"/>
  <c r="B50" i="3"/>
  <c r="G50" i="3"/>
  <c r="D50" i="3"/>
  <c r="F74" i="3"/>
  <c r="E50" i="3"/>
  <c r="C50" i="4" l="1"/>
  <c r="C74" i="4"/>
  <c r="H50" i="4"/>
  <c r="H74" i="4"/>
  <c r="G50" i="4"/>
  <c r="E50" i="4"/>
  <c r="F50" i="4"/>
  <c r="G74" i="4"/>
  <c r="E74" i="4"/>
  <c r="F74" i="4"/>
  <c r="A74" i="4" l="1"/>
  <c r="D74" i="4"/>
  <c r="B74" i="4"/>
  <c r="A50" i="4"/>
  <c r="B50" i="4"/>
  <c r="D50" i="4"/>
  <c r="I75" i="3"/>
  <c r="E49" i="3"/>
  <c r="I49" i="3"/>
  <c r="B49" i="3"/>
  <c r="G75" i="3"/>
  <c r="D49" i="3"/>
  <c r="H75" i="3"/>
  <c r="G49" i="3"/>
  <c r="D75" i="3"/>
  <c r="F75" i="3"/>
  <c r="B75" i="3"/>
  <c r="E75" i="3"/>
  <c r="H49" i="3"/>
  <c r="F49" i="3"/>
  <c r="C49" i="4" l="1"/>
  <c r="C75" i="4"/>
  <c r="H49" i="4"/>
  <c r="H75" i="4"/>
  <c r="G49" i="4"/>
  <c r="E49" i="4"/>
  <c r="F49" i="4"/>
  <c r="E75" i="4"/>
  <c r="G75" i="4"/>
  <c r="F75" i="4"/>
  <c r="A75" i="4" l="1"/>
  <c r="D75" i="4"/>
  <c r="B75" i="4"/>
  <c r="A49" i="4"/>
  <c r="B49" i="4"/>
  <c r="D49" i="4"/>
  <c r="B48" i="3"/>
  <c r="I48" i="3"/>
  <c r="F48" i="3"/>
  <c r="E76" i="3"/>
  <c r="H76" i="3"/>
  <c r="E48" i="3"/>
  <c r="I76" i="3"/>
  <c r="B76" i="3"/>
  <c r="G76" i="3"/>
  <c r="D48" i="3"/>
  <c r="H48" i="3"/>
  <c r="G48" i="3"/>
  <c r="D76" i="3"/>
  <c r="F76" i="3"/>
  <c r="C48" i="4" l="1"/>
  <c r="C76" i="4"/>
  <c r="H48" i="4"/>
  <c r="H76" i="4"/>
  <c r="G48" i="4"/>
  <c r="E48" i="4"/>
  <c r="F48" i="4"/>
  <c r="G76" i="4"/>
  <c r="E76" i="4"/>
  <c r="F76" i="4"/>
  <c r="A76" i="4" l="1"/>
  <c r="D76" i="4"/>
  <c r="B76" i="4"/>
  <c r="A48" i="4"/>
  <c r="B48" i="4"/>
  <c r="D48" i="4"/>
  <c r="F47" i="3"/>
  <c r="I47" i="3"/>
  <c r="F77" i="3"/>
  <c r="G77" i="3"/>
  <c r="D47" i="3"/>
  <c r="H77" i="3"/>
  <c r="B77" i="3"/>
  <c r="D77" i="3"/>
  <c r="G47" i="3"/>
  <c r="I77" i="3"/>
  <c r="E47" i="3"/>
  <c r="H47" i="3"/>
  <c r="B47" i="3"/>
  <c r="E77" i="3"/>
  <c r="C47" i="4" l="1"/>
  <c r="C77" i="4"/>
  <c r="H47" i="4"/>
  <c r="H77" i="4"/>
  <c r="E47" i="4"/>
  <c r="G47" i="4"/>
  <c r="F47" i="4"/>
  <c r="G77" i="4"/>
  <c r="E77" i="4"/>
  <c r="F77" i="4"/>
  <c r="A77" i="4" l="1"/>
  <c r="D77" i="4"/>
  <c r="B77" i="4"/>
  <c r="A47" i="4"/>
  <c r="D47" i="4"/>
  <c r="B47" i="4"/>
  <c r="I46" i="3"/>
  <c r="F78" i="3"/>
  <c r="G46" i="3"/>
  <c r="D46" i="3"/>
  <c r="H78" i="3"/>
  <c r="F46" i="3"/>
  <c r="D78" i="3"/>
  <c r="B46" i="3"/>
  <c r="I78" i="3"/>
  <c r="G78" i="3"/>
  <c r="E78" i="3"/>
  <c r="H46" i="3"/>
  <c r="B78" i="3"/>
  <c r="E46" i="3"/>
  <c r="C46" i="4" l="1"/>
  <c r="C78" i="4"/>
  <c r="H46" i="4"/>
  <c r="H78" i="4"/>
  <c r="G46" i="4"/>
  <c r="E46" i="4"/>
  <c r="F46" i="4"/>
  <c r="G78" i="4"/>
  <c r="E78" i="4"/>
  <c r="F78" i="4"/>
  <c r="A78" i="4" l="1"/>
  <c r="D78" i="4"/>
  <c r="B78" i="4"/>
  <c r="A46" i="4"/>
  <c r="B46" i="4"/>
  <c r="D46" i="4"/>
  <c r="F79" i="3"/>
  <c r="D79" i="3"/>
  <c r="I79" i="3"/>
  <c r="F45" i="3"/>
  <c r="E79" i="3"/>
  <c r="H45" i="3"/>
  <c r="B79" i="3"/>
  <c r="E45" i="3"/>
  <c r="H79" i="3"/>
  <c r="I45" i="3"/>
  <c r="G79" i="3"/>
  <c r="D45" i="3"/>
  <c r="B45" i="3"/>
  <c r="G45" i="3"/>
  <c r="C45" i="4" l="1"/>
  <c r="C79" i="4"/>
  <c r="H45" i="4"/>
  <c r="H79" i="4"/>
  <c r="G45" i="4"/>
  <c r="E45" i="4"/>
  <c r="F45" i="4"/>
  <c r="E79" i="4"/>
  <c r="G79" i="4"/>
  <c r="F79" i="4"/>
  <c r="A79" i="4"/>
  <c r="D79" i="4"/>
  <c r="B79" i="4"/>
  <c r="A45" i="4"/>
  <c r="D45" i="4"/>
  <c r="B45" i="4"/>
  <c r="I44" i="3"/>
  <c r="G44" i="3"/>
  <c r="D80" i="3"/>
  <c r="I80" i="3"/>
  <c r="F44" i="3"/>
  <c r="E80" i="3"/>
  <c r="H44" i="3"/>
  <c r="B80" i="3"/>
  <c r="E44" i="3"/>
  <c r="H80" i="3"/>
  <c r="F80" i="3"/>
  <c r="G80" i="3"/>
  <c r="D44" i="3"/>
  <c r="B44" i="3"/>
  <c r="C44" i="4" l="1"/>
  <c r="C80" i="4"/>
  <c r="H44" i="4"/>
  <c r="H80" i="4"/>
  <c r="G44" i="4"/>
  <c r="E44" i="4"/>
  <c r="F44" i="4"/>
  <c r="G80" i="4"/>
  <c r="E80" i="4"/>
  <c r="F80" i="4"/>
  <c r="A80" i="4" l="1"/>
  <c r="D80" i="4"/>
  <c r="B80" i="4"/>
  <c r="A44" i="4"/>
  <c r="B44" i="4"/>
  <c r="D44" i="4"/>
  <c r="I81" i="3"/>
  <c r="H81" i="3"/>
  <c r="G43" i="3"/>
  <c r="I43" i="3"/>
  <c r="F81" i="3"/>
  <c r="G81" i="3"/>
  <c r="D43" i="3"/>
  <c r="E43" i="3"/>
  <c r="H43" i="3"/>
  <c r="B43" i="3"/>
  <c r="D81" i="3"/>
  <c r="F43" i="3"/>
  <c r="E81" i="3"/>
  <c r="B81" i="3"/>
  <c r="C43" i="4" l="1"/>
  <c r="C81" i="4"/>
  <c r="H43" i="4"/>
  <c r="H81" i="4"/>
  <c r="E43" i="4"/>
  <c r="G43" i="4"/>
  <c r="F43" i="4"/>
  <c r="G81" i="4"/>
  <c r="E81" i="4"/>
  <c r="F81" i="4"/>
  <c r="A81" i="4" l="1"/>
  <c r="D81" i="4"/>
  <c r="B81" i="4"/>
  <c r="A43" i="4"/>
  <c r="D43" i="4"/>
  <c r="B43" i="4"/>
  <c r="B82" i="3"/>
  <c r="B42" i="3"/>
  <c r="I42" i="3"/>
  <c r="F82" i="3"/>
  <c r="G82" i="3"/>
  <c r="D42" i="3"/>
  <c r="H82" i="3"/>
  <c r="G42" i="3"/>
  <c r="D82" i="3"/>
  <c r="I82" i="3"/>
  <c r="F42" i="3"/>
  <c r="E82" i="3"/>
  <c r="H42" i="3"/>
  <c r="E42" i="3"/>
  <c r="C42" i="4" l="1"/>
  <c r="C82" i="4"/>
  <c r="H42" i="4"/>
  <c r="H82" i="4"/>
  <c r="G42" i="4"/>
  <c r="E42" i="4"/>
  <c r="F42" i="4"/>
  <c r="G82" i="4"/>
  <c r="E82" i="4"/>
  <c r="F82" i="4"/>
  <c r="A82" i="4"/>
  <c r="D82" i="4"/>
  <c r="B82" i="4"/>
  <c r="A42" i="4"/>
  <c r="B42" i="4"/>
  <c r="D42" i="4"/>
  <c r="H41" i="3"/>
  <c r="G41" i="3"/>
  <c r="E41" i="3"/>
  <c r="I83" i="3"/>
  <c r="F41" i="3"/>
  <c r="E83" i="3"/>
  <c r="H83" i="3"/>
  <c r="B41" i="3"/>
  <c r="D83" i="3"/>
  <c r="I41" i="3"/>
  <c r="B83" i="3"/>
  <c r="G83" i="3"/>
  <c r="D41" i="3"/>
  <c r="F83" i="3"/>
  <c r="C41" i="4" l="1"/>
  <c r="C83" i="4"/>
  <c r="H41" i="4"/>
  <c r="H83" i="4"/>
  <c r="G41" i="4"/>
  <c r="E41" i="4"/>
  <c r="F41" i="4"/>
  <c r="E83" i="4"/>
  <c r="G83" i="4"/>
  <c r="F83" i="4"/>
  <c r="A83" i="4"/>
  <c r="D83" i="4"/>
  <c r="B83" i="4"/>
  <c r="A41" i="4"/>
  <c r="B41" i="4"/>
  <c r="D41" i="4"/>
  <c r="I84" i="3"/>
  <c r="D84" i="3"/>
  <c r="I40" i="3"/>
  <c r="F40" i="3"/>
  <c r="E84" i="3"/>
  <c r="H84" i="3"/>
  <c r="B84" i="3"/>
  <c r="E40" i="3"/>
  <c r="H40" i="3"/>
  <c r="F84" i="3"/>
  <c r="G84" i="3"/>
  <c r="D40" i="3"/>
  <c r="B40" i="3"/>
  <c r="G40" i="3"/>
  <c r="C40" i="4" l="1"/>
  <c r="C84" i="4"/>
  <c r="H40" i="4"/>
  <c r="H84" i="4"/>
  <c r="G40" i="4"/>
  <c r="E40" i="4"/>
  <c r="F40" i="4"/>
  <c r="G84" i="4"/>
  <c r="E84" i="4"/>
  <c r="F84" i="4"/>
  <c r="A84" i="4" l="1"/>
  <c r="D84" i="4"/>
  <c r="B84" i="4"/>
  <c r="A40" i="4"/>
  <c r="B40" i="4"/>
  <c r="D40" i="4"/>
  <c r="F85" i="3"/>
  <c r="D85" i="3"/>
  <c r="I85" i="3"/>
  <c r="G85" i="3"/>
  <c r="E39" i="3"/>
  <c r="H39" i="3"/>
  <c r="B85" i="3"/>
  <c r="E85" i="3"/>
  <c r="H85" i="3"/>
  <c r="I39" i="3"/>
  <c r="G39" i="3"/>
  <c r="D39" i="3"/>
  <c r="B39" i="3"/>
  <c r="F39" i="3"/>
  <c r="C39" i="4" l="1"/>
  <c r="C85" i="4"/>
  <c r="H39" i="4"/>
  <c r="H85" i="4"/>
  <c r="E39" i="4"/>
  <c r="G39" i="4"/>
  <c r="F39" i="4"/>
  <c r="G85" i="4"/>
  <c r="E85" i="4"/>
  <c r="F85" i="4"/>
  <c r="A85" i="4" l="1"/>
  <c r="D85" i="4"/>
  <c r="B85" i="4"/>
  <c r="A39" i="4"/>
  <c r="D39" i="4"/>
  <c r="B39" i="4"/>
  <c r="F86" i="3"/>
  <c r="H86" i="3"/>
  <c r="E38" i="3"/>
  <c r="I86" i="3"/>
  <c r="F38" i="3"/>
  <c r="E86" i="3"/>
  <c r="B38" i="3"/>
  <c r="D86" i="3"/>
  <c r="H38" i="3"/>
  <c r="B86" i="3"/>
  <c r="I38" i="3"/>
  <c r="G86" i="3"/>
  <c r="D38" i="3"/>
  <c r="G38" i="3"/>
  <c r="C38" i="4" l="1"/>
  <c r="C86" i="4"/>
  <c r="H38" i="4"/>
  <c r="H86" i="4"/>
  <c r="G38" i="4"/>
  <c r="E38" i="4"/>
  <c r="F38" i="4"/>
  <c r="G86" i="4"/>
  <c r="E86" i="4"/>
  <c r="F86" i="4"/>
  <c r="A86" i="4" l="1"/>
  <c r="D86" i="4"/>
  <c r="B86" i="4"/>
  <c r="A38" i="4"/>
  <c r="B38" i="4"/>
  <c r="D38" i="4"/>
  <c r="E37" i="3"/>
  <c r="I37" i="3"/>
  <c r="F87" i="3"/>
  <c r="G87" i="3"/>
  <c r="D37" i="3"/>
  <c r="H87" i="3"/>
  <c r="G37" i="3"/>
  <c r="D87" i="3"/>
  <c r="B37" i="3"/>
  <c r="I87" i="3"/>
  <c r="F37" i="3"/>
  <c r="H37" i="3"/>
  <c r="B87" i="3"/>
  <c r="E87" i="3"/>
  <c r="C37" i="4" l="1"/>
  <c r="C87" i="4"/>
  <c r="H37" i="4"/>
  <c r="H87" i="4"/>
  <c r="G37" i="4"/>
  <c r="E37" i="4"/>
  <c r="F37" i="4"/>
  <c r="E87" i="4"/>
  <c r="G87" i="4"/>
  <c r="F87" i="4"/>
  <c r="A87" i="4"/>
  <c r="D87" i="4"/>
  <c r="B87" i="4"/>
  <c r="A37" i="4"/>
  <c r="D37" i="4"/>
  <c r="B37" i="4"/>
  <c r="H36" i="3"/>
  <c r="B36" i="3"/>
  <c r="D88" i="3"/>
  <c r="I36" i="3"/>
  <c r="F36" i="3"/>
  <c r="E88" i="3"/>
  <c r="H88" i="3"/>
  <c r="B88" i="3"/>
  <c r="E36" i="3"/>
  <c r="I88" i="3"/>
  <c r="F88" i="3"/>
  <c r="G88" i="3"/>
  <c r="D36" i="3"/>
  <c r="G36" i="3"/>
  <c r="C36" i="4" l="1"/>
  <c r="C88" i="4"/>
  <c r="H36" i="4"/>
  <c r="H88" i="4"/>
  <c r="G36" i="4"/>
  <c r="E36" i="4"/>
  <c r="F36" i="4"/>
  <c r="G88" i="4"/>
  <c r="E88" i="4"/>
  <c r="F88" i="4"/>
  <c r="A88" i="4" l="1"/>
  <c r="D88" i="4"/>
  <c r="B88" i="4"/>
  <c r="A36" i="4"/>
  <c r="B36" i="4"/>
  <c r="D36" i="4"/>
  <c r="B89" i="3"/>
  <c r="B35" i="3"/>
  <c r="I35" i="3"/>
  <c r="F89" i="3"/>
  <c r="G89" i="3"/>
  <c r="D35" i="3"/>
  <c r="H89" i="3"/>
  <c r="G35" i="3"/>
  <c r="D89" i="3"/>
  <c r="I89" i="3"/>
  <c r="F35" i="3"/>
  <c r="E89" i="3"/>
  <c r="H35" i="3"/>
  <c r="E35" i="3"/>
  <c r="C35" i="4" l="1"/>
  <c r="C89" i="4"/>
  <c r="H35" i="4"/>
  <c r="H89" i="4"/>
  <c r="E35" i="4"/>
  <c r="G35" i="4"/>
  <c r="F35" i="4"/>
  <c r="G89" i="4"/>
  <c r="E89" i="4"/>
  <c r="F89" i="4"/>
  <c r="A89" i="4"/>
  <c r="D89" i="4"/>
  <c r="B89" i="4"/>
  <c r="A35" i="4"/>
  <c r="D35" i="4"/>
  <c r="B35" i="4"/>
  <c r="I90" i="3"/>
  <c r="E34" i="3"/>
  <c r="I34" i="3"/>
  <c r="B90" i="3"/>
  <c r="G34" i="3"/>
  <c r="D34" i="3"/>
  <c r="F90" i="3"/>
  <c r="F34" i="3"/>
  <c r="D90" i="3"/>
  <c r="H90" i="3"/>
  <c r="G90" i="3"/>
  <c r="E90" i="3"/>
  <c r="H34" i="3"/>
  <c r="B34" i="3"/>
  <c r="C34" i="4" l="1"/>
  <c r="C90" i="4"/>
  <c r="H34" i="4"/>
  <c r="H90" i="4"/>
  <c r="G34" i="4"/>
  <c r="E34" i="4"/>
  <c r="F34" i="4"/>
  <c r="G90" i="4"/>
  <c r="E90" i="4"/>
  <c r="F90" i="4"/>
  <c r="A90" i="4" l="1"/>
  <c r="D90" i="4"/>
  <c r="B90" i="4"/>
  <c r="A34" i="4"/>
  <c r="B34" i="4"/>
  <c r="D34" i="4"/>
  <c r="F33" i="3"/>
  <c r="I33" i="3"/>
  <c r="F91" i="3"/>
  <c r="G91" i="3"/>
  <c r="D91" i="3"/>
  <c r="H91" i="3"/>
  <c r="B91" i="3"/>
  <c r="D33" i="3"/>
  <c r="G33" i="3"/>
  <c r="I91" i="3"/>
  <c r="E91" i="3"/>
  <c r="H33" i="3"/>
  <c r="B33" i="3"/>
  <c r="E33" i="3"/>
  <c r="C91" i="4" l="1"/>
  <c r="C33" i="4"/>
  <c r="H33" i="4"/>
  <c r="H91" i="4"/>
  <c r="G33" i="4"/>
  <c r="E33" i="4"/>
  <c r="F33" i="4"/>
  <c r="E91" i="4"/>
  <c r="G91" i="4"/>
  <c r="F91" i="4"/>
  <c r="A91" i="4" l="1"/>
  <c r="D91" i="4"/>
  <c r="B91" i="4"/>
  <c r="A33" i="4"/>
  <c r="B33" i="4"/>
  <c r="D33" i="4"/>
  <c r="I92" i="3"/>
  <c r="B92" i="3"/>
  <c r="G32" i="3"/>
  <c r="D32" i="3"/>
  <c r="H32" i="3"/>
  <c r="F32" i="3"/>
  <c r="D92" i="3"/>
  <c r="F92" i="3"/>
  <c r="I32" i="3"/>
  <c r="G92" i="3"/>
  <c r="E92" i="3"/>
  <c r="H92" i="3"/>
  <c r="B32" i="3"/>
  <c r="E32" i="3"/>
  <c r="C32" i="4" l="1"/>
  <c r="C92" i="4"/>
  <c r="H32" i="4"/>
  <c r="H92" i="4"/>
  <c r="G32" i="4"/>
  <c r="E32" i="4"/>
  <c r="F32" i="4"/>
  <c r="G92" i="4"/>
  <c r="E92" i="4"/>
  <c r="F92" i="4"/>
  <c r="A92" i="4"/>
  <c r="D92" i="4"/>
  <c r="B92" i="4"/>
  <c r="A32" i="4"/>
  <c r="B32" i="4"/>
  <c r="D32" i="4"/>
  <c r="H93" i="3"/>
  <c r="E31" i="3"/>
  <c r="D31" i="3"/>
  <c r="F93" i="3"/>
  <c r="F31" i="3"/>
  <c r="D93" i="3"/>
  <c r="B93" i="3"/>
  <c r="G31" i="3"/>
  <c r="I93" i="3"/>
  <c r="B31" i="3"/>
  <c r="E93" i="3"/>
  <c r="H31" i="3"/>
  <c r="G93" i="3"/>
  <c r="C31" i="4" l="1"/>
  <c r="C93" i="4"/>
  <c r="H31" i="4"/>
  <c r="H93" i="4"/>
  <c r="E31" i="4"/>
  <c r="G31" i="4"/>
  <c r="F31" i="4"/>
  <c r="G93" i="4"/>
  <c r="E93" i="4"/>
  <c r="F93" i="4"/>
  <c r="A93" i="4"/>
  <c r="D93" i="4"/>
  <c r="B93" i="4"/>
  <c r="A31" i="4"/>
  <c r="D31" i="4"/>
  <c r="B31" i="4"/>
  <c r="I94" i="3"/>
  <c r="I30" i="3"/>
  <c r="F94" i="3"/>
  <c r="G94" i="3"/>
  <c r="D30" i="3"/>
  <c r="B30" i="3"/>
  <c r="G30" i="3"/>
  <c r="D94" i="3"/>
  <c r="H94" i="3"/>
  <c r="F30" i="3"/>
  <c r="E94" i="3"/>
  <c r="H30" i="3"/>
  <c r="B94" i="3"/>
  <c r="E30" i="3"/>
  <c r="C30" i="4" l="1"/>
  <c r="C94" i="4"/>
  <c r="H94" i="4"/>
  <c r="H30" i="4"/>
  <c r="G94" i="4"/>
  <c r="E94" i="4"/>
  <c r="F94" i="4"/>
  <c r="G30" i="4"/>
  <c r="E30" i="4"/>
  <c r="F30" i="4"/>
  <c r="A94" i="4" l="1"/>
  <c r="D94" i="4"/>
  <c r="B94" i="4"/>
  <c r="A30" i="4"/>
  <c r="B30" i="4"/>
  <c r="D30" i="4"/>
  <c r="E95" i="3"/>
  <c r="I29" i="3"/>
  <c r="F95" i="3"/>
  <c r="G95" i="3"/>
  <c r="D95" i="3"/>
  <c r="H95" i="3"/>
  <c r="B95" i="3"/>
  <c r="D29" i="3"/>
  <c r="G29" i="3"/>
  <c r="I95" i="3"/>
  <c r="F29" i="3"/>
  <c r="H29" i="3"/>
  <c r="B29" i="3"/>
  <c r="E29" i="3"/>
  <c r="C95" i="4" l="1"/>
  <c r="C29" i="4"/>
  <c r="H95" i="4"/>
  <c r="H29" i="4"/>
  <c r="E95" i="4"/>
  <c r="G95" i="4"/>
  <c r="F95" i="4"/>
  <c r="G29" i="4"/>
  <c r="E29" i="4"/>
  <c r="F29" i="4"/>
  <c r="A95" i="4" l="1"/>
  <c r="D95" i="4"/>
  <c r="B95" i="4"/>
  <c r="A29" i="4"/>
  <c r="D29" i="4"/>
  <c r="B29" i="4"/>
  <c r="G96" i="3"/>
  <c r="I28" i="3"/>
  <c r="F96" i="3"/>
  <c r="G28" i="3"/>
  <c r="D28" i="3"/>
  <c r="H96" i="3"/>
  <c r="F28" i="3"/>
  <c r="D96" i="3"/>
  <c r="B96" i="3"/>
  <c r="I96" i="3"/>
  <c r="E96" i="3"/>
  <c r="H28" i="3"/>
  <c r="B28" i="3"/>
  <c r="E28" i="3"/>
  <c r="C28" i="4" l="1"/>
  <c r="C96" i="4"/>
  <c r="H28" i="4"/>
  <c r="H96" i="4"/>
  <c r="G28" i="4"/>
  <c r="E28" i="4"/>
  <c r="F28" i="4"/>
  <c r="G96" i="4"/>
  <c r="E96" i="4"/>
  <c r="F96" i="4"/>
  <c r="A96" i="4" l="1"/>
  <c r="D96" i="4"/>
  <c r="B96" i="4"/>
  <c r="A28" i="4"/>
  <c r="B28" i="4"/>
  <c r="D28" i="4"/>
  <c r="B27" i="3"/>
  <c r="I97" i="3"/>
  <c r="G97" i="3"/>
  <c r="H27" i="3"/>
  <c r="E27" i="3"/>
  <c r="I27" i="3"/>
  <c r="F97" i="3"/>
  <c r="G27" i="3"/>
  <c r="D27" i="3"/>
  <c r="H97" i="3"/>
  <c r="F27" i="3"/>
  <c r="D97" i="3"/>
  <c r="E97" i="3"/>
  <c r="B97" i="3"/>
  <c r="C27" i="4" l="1"/>
  <c r="C97" i="4"/>
  <c r="H27" i="4"/>
  <c r="H97" i="4"/>
  <c r="E27" i="4"/>
  <c r="G27" i="4"/>
  <c r="F27" i="4"/>
  <c r="G97" i="4"/>
  <c r="E97" i="4"/>
  <c r="F97" i="4"/>
  <c r="A97" i="4" l="1"/>
  <c r="D97" i="4"/>
  <c r="B97" i="4"/>
  <c r="A27" i="4"/>
  <c r="D27" i="4"/>
  <c r="B27" i="4"/>
  <c r="E98" i="3"/>
  <c r="I26" i="3"/>
  <c r="F98" i="3"/>
  <c r="G98" i="3"/>
  <c r="D98" i="3"/>
  <c r="H98" i="3"/>
  <c r="B98" i="3"/>
  <c r="D26" i="3"/>
  <c r="G26" i="3"/>
  <c r="I98" i="3"/>
  <c r="F26" i="3"/>
  <c r="H26" i="3"/>
  <c r="B26" i="3"/>
  <c r="E26" i="3"/>
  <c r="C98" i="4" l="1"/>
  <c r="C26" i="4"/>
  <c r="H98" i="4"/>
  <c r="H26" i="4"/>
  <c r="G26" i="4"/>
  <c r="E26" i="4"/>
  <c r="F26" i="4"/>
  <c r="G98" i="4"/>
  <c r="E98" i="4"/>
  <c r="F98" i="4"/>
  <c r="A98" i="4" l="1"/>
  <c r="D98" i="4"/>
  <c r="B98" i="4"/>
  <c r="A26" i="4"/>
  <c r="B26" i="4"/>
  <c r="D26" i="4"/>
  <c r="F25" i="3"/>
  <c r="I25" i="3"/>
  <c r="F99" i="3"/>
  <c r="G99" i="3"/>
  <c r="D99" i="3"/>
  <c r="H99" i="3"/>
  <c r="G25" i="3"/>
  <c r="D25" i="3"/>
  <c r="B99" i="3"/>
  <c r="I99" i="3"/>
  <c r="E99" i="3"/>
  <c r="H25" i="3"/>
  <c r="B25" i="3"/>
  <c r="E25" i="3"/>
  <c r="C99" i="4" l="1"/>
  <c r="C25" i="4"/>
  <c r="H99" i="4"/>
  <c r="H25" i="4"/>
  <c r="E99" i="4"/>
  <c r="G99" i="4"/>
  <c r="F99" i="4"/>
  <c r="G25" i="4"/>
  <c r="E25" i="4"/>
  <c r="F25" i="4"/>
  <c r="A99" i="4"/>
  <c r="D99" i="4"/>
  <c r="B99" i="4"/>
  <c r="A25" i="4"/>
  <c r="B25" i="4"/>
  <c r="D25" i="4"/>
  <c r="I100" i="3"/>
  <c r="E24" i="3"/>
  <c r="I24" i="3"/>
  <c r="F100" i="3"/>
  <c r="G100" i="3"/>
  <c r="D24" i="3"/>
  <c r="B24" i="3"/>
  <c r="G24" i="3"/>
  <c r="D100" i="3"/>
  <c r="H100" i="3"/>
  <c r="F24" i="3"/>
  <c r="E100" i="3"/>
  <c r="H24" i="3"/>
  <c r="B100" i="3"/>
  <c r="C24" i="4" l="1"/>
  <c r="C100" i="4"/>
  <c r="H24" i="4"/>
  <c r="H100" i="4"/>
  <c r="G100" i="4"/>
  <c r="E100" i="4"/>
  <c r="F100" i="4"/>
  <c r="G24" i="4"/>
  <c r="E24" i="4"/>
  <c r="F24" i="4"/>
  <c r="A100" i="4" l="1"/>
  <c r="D100" i="4"/>
  <c r="B100" i="4"/>
  <c r="A24" i="4"/>
  <c r="B24" i="4"/>
  <c r="D24" i="4"/>
  <c r="B23" i="3"/>
  <c r="E23" i="3"/>
  <c r="I23" i="3"/>
  <c r="F101" i="3"/>
  <c r="G23" i="3"/>
  <c r="D23" i="3"/>
  <c r="H101" i="3"/>
  <c r="F23" i="3"/>
  <c r="D101" i="3"/>
  <c r="I101" i="3"/>
  <c r="G101" i="3"/>
  <c r="E101" i="3"/>
  <c r="H23" i="3"/>
  <c r="B101" i="3"/>
  <c r="C23" i="4" l="1"/>
  <c r="C101" i="4"/>
  <c r="H23" i="4"/>
  <c r="H101" i="4"/>
  <c r="E23" i="4"/>
  <c r="G23" i="4"/>
  <c r="F23" i="4"/>
  <c r="G101" i="4"/>
  <c r="E101" i="4"/>
  <c r="F101" i="4"/>
  <c r="A101" i="4" l="1"/>
  <c r="D101" i="4"/>
  <c r="B101" i="4"/>
  <c r="A23" i="4"/>
  <c r="D23" i="4"/>
  <c r="B23" i="4"/>
  <c r="F102" i="3"/>
  <c r="I102" i="3"/>
  <c r="F22" i="3"/>
  <c r="E102" i="3"/>
  <c r="H22" i="3"/>
  <c r="B22" i="3"/>
  <c r="G22" i="3"/>
  <c r="D102" i="3"/>
  <c r="I22" i="3"/>
  <c r="G102" i="3"/>
  <c r="D22" i="3"/>
  <c r="H102" i="3"/>
  <c r="B102" i="3"/>
  <c r="E22" i="3"/>
  <c r="C22" i="4" l="1"/>
  <c r="C102" i="4"/>
  <c r="H22" i="4"/>
  <c r="H102" i="4"/>
  <c r="G22" i="4"/>
  <c r="E22" i="4"/>
  <c r="F22" i="4"/>
  <c r="G102" i="4"/>
  <c r="E102" i="4"/>
  <c r="F102" i="4"/>
  <c r="A102" i="4"/>
  <c r="D102" i="4"/>
  <c r="B102" i="4"/>
  <c r="A22" i="4"/>
  <c r="B22" i="4"/>
  <c r="D22" i="4"/>
  <c r="I103" i="3"/>
  <c r="I21" i="3"/>
  <c r="B103" i="3"/>
  <c r="G103" i="3"/>
  <c r="D21" i="3"/>
  <c r="F103" i="3"/>
  <c r="G21" i="3"/>
  <c r="D103" i="3"/>
  <c r="H103" i="3"/>
  <c r="F21" i="3"/>
  <c r="E103" i="3"/>
  <c r="H21" i="3"/>
  <c r="B21" i="3"/>
  <c r="E21" i="3"/>
  <c r="C21" i="4" l="1"/>
  <c r="C103" i="4"/>
  <c r="H21" i="4"/>
  <c r="H103" i="4"/>
  <c r="G21" i="4"/>
  <c r="E21" i="4"/>
  <c r="F21" i="4"/>
  <c r="E103" i="4"/>
  <c r="G103" i="4"/>
  <c r="F103" i="4"/>
  <c r="A103" i="4"/>
  <c r="D103" i="4"/>
  <c r="B103" i="4"/>
  <c r="A21" i="4"/>
  <c r="D21" i="4"/>
  <c r="B21" i="4"/>
  <c r="I20" i="3"/>
  <c r="D104" i="3"/>
  <c r="I104" i="3"/>
  <c r="G104" i="3"/>
  <c r="E20" i="3"/>
  <c r="H20" i="3"/>
  <c r="B104" i="3"/>
  <c r="E104" i="3"/>
  <c r="H104" i="3"/>
  <c r="F104" i="3"/>
  <c r="G20" i="3"/>
  <c r="D20" i="3"/>
  <c r="B20" i="3"/>
  <c r="F20" i="3"/>
  <c r="C20" i="4" l="1"/>
  <c r="C104" i="4"/>
  <c r="H20" i="4"/>
  <c r="H104" i="4"/>
  <c r="G20" i="4"/>
  <c r="E20" i="4"/>
  <c r="F20" i="4"/>
  <c r="G104" i="4"/>
  <c r="E104" i="4"/>
  <c r="F104" i="4"/>
  <c r="A104" i="4" l="1"/>
  <c r="D104" i="4"/>
  <c r="B104" i="4"/>
  <c r="A20" i="4"/>
  <c r="B20" i="4"/>
  <c r="D20" i="4"/>
  <c r="E19" i="3"/>
  <c r="I19" i="3"/>
  <c r="F105" i="3"/>
  <c r="G105" i="3"/>
  <c r="D19" i="3"/>
  <c r="B19" i="3"/>
  <c r="G19" i="3"/>
  <c r="D105" i="3"/>
  <c r="H105" i="3"/>
  <c r="I105" i="3"/>
  <c r="F19" i="3"/>
  <c r="E105" i="3"/>
  <c r="H19" i="3"/>
  <c r="B105" i="3"/>
  <c r="C19" i="4" l="1"/>
  <c r="C105" i="4"/>
  <c r="H19" i="4"/>
  <c r="H105" i="4"/>
  <c r="E19" i="4"/>
  <c r="G19" i="4"/>
  <c r="F19" i="4"/>
  <c r="G105" i="4"/>
  <c r="E105" i="4"/>
  <c r="F105" i="4"/>
  <c r="A105" i="4" l="1"/>
  <c r="D105" i="4"/>
  <c r="B105" i="4"/>
  <c r="A19" i="4"/>
  <c r="D19" i="4"/>
  <c r="B19" i="4"/>
  <c r="I106" i="3"/>
  <c r="I18" i="3"/>
  <c r="F106" i="3"/>
  <c r="G106" i="3"/>
  <c r="D18" i="3"/>
  <c r="H106" i="3"/>
  <c r="B106" i="3"/>
  <c r="D106" i="3"/>
  <c r="G18" i="3"/>
  <c r="F18" i="3"/>
  <c r="E106" i="3"/>
  <c r="H18" i="3"/>
  <c r="B18" i="3"/>
  <c r="E18" i="3"/>
  <c r="C18" i="4" l="1"/>
  <c r="C106" i="4"/>
  <c r="H18" i="4"/>
  <c r="H106" i="4"/>
  <c r="G18" i="4"/>
  <c r="E18" i="4"/>
  <c r="F18" i="4"/>
  <c r="G106" i="4"/>
  <c r="E106" i="4"/>
  <c r="F106" i="4"/>
  <c r="A106" i="4" l="1"/>
  <c r="D106" i="4"/>
  <c r="B106" i="4"/>
  <c r="A18" i="4"/>
  <c r="B18" i="4"/>
  <c r="D18" i="4"/>
  <c r="I107" i="3"/>
  <c r="I17" i="3"/>
  <c r="F107" i="3"/>
  <c r="G107" i="3"/>
  <c r="D17" i="3"/>
  <c r="B17" i="3"/>
  <c r="G17" i="3"/>
  <c r="D107" i="3"/>
  <c r="H17" i="3"/>
  <c r="F17" i="3"/>
  <c r="E17" i="3"/>
  <c r="H107" i="3"/>
  <c r="B107" i="3"/>
  <c r="E107" i="3"/>
  <c r="C17" i="4" l="1"/>
  <c r="C107" i="4"/>
  <c r="H17" i="4"/>
  <c r="H107" i="4"/>
  <c r="G17" i="4"/>
  <c r="E17" i="4"/>
  <c r="F17" i="4"/>
  <c r="E107" i="4"/>
  <c r="G107" i="4"/>
  <c r="F107" i="4"/>
  <c r="A107" i="4"/>
  <c r="D107" i="4"/>
  <c r="B107" i="4"/>
  <c r="A17" i="4"/>
  <c r="B17" i="4"/>
  <c r="D17" i="4"/>
  <c r="H108" i="3"/>
  <c r="F108" i="3"/>
  <c r="D108" i="3"/>
  <c r="I108" i="3"/>
  <c r="G108" i="3"/>
  <c r="E108" i="3"/>
  <c r="H16" i="3"/>
  <c r="B16" i="3"/>
  <c r="E16" i="3"/>
  <c r="I16" i="3"/>
  <c r="B108" i="3"/>
  <c r="G16" i="3"/>
  <c r="D16" i="3"/>
  <c r="F16" i="3"/>
  <c r="C16" i="4" l="1"/>
  <c r="C108" i="4"/>
  <c r="H16" i="4"/>
  <c r="H108" i="4"/>
  <c r="G108" i="4"/>
  <c r="E108" i="4"/>
  <c r="F108" i="4"/>
  <c r="G16" i="4"/>
  <c r="E16" i="4"/>
  <c r="F16" i="4"/>
  <c r="A108" i="4"/>
  <c r="D108" i="4"/>
  <c r="B108" i="4"/>
  <c r="A16" i="4"/>
  <c r="B16" i="4"/>
  <c r="D16" i="4"/>
  <c r="G15" i="3"/>
  <c r="H109" i="3"/>
  <c r="B109" i="3"/>
  <c r="E109" i="3"/>
  <c r="I15" i="3"/>
  <c r="F109" i="3"/>
  <c r="G109" i="3"/>
  <c r="D15" i="3"/>
  <c r="H15" i="3"/>
  <c r="B15" i="3"/>
  <c r="D109" i="3"/>
  <c r="I109" i="3"/>
  <c r="F15" i="3"/>
  <c r="E15" i="3"/>
  <c r="C15" i="4" l="1"/>
  <c r="C109" i="4"/>
  <c r="H15" i="4"/>
  <c r="H109" i="4"/>
  <c r="E15" i="4"/>
  <c r="G15" i="4"/>
  <c r="F15" i="4"/>
  <c r="G109" i="4"/>
  <c r="E109" i="4"/>
  <c r="F109" i="4"/>
  <c r="A109" i="4"/>
  <c r="D109" i="4"/>
  <c r="B109" i="4"/>
  <c r="A15" i="4"/>
  <c r="D15" i="4"/>
  <c r="B15" i="4"/>
  <c r="H110" i="3"/>
  <c r="I14" i="3"/>
  <c r="F110" i="3"/>
  <c r="G110" i="3"/>
  <c r="D14" i="3"/>
  <c r="B14" i="3"/>
  <c r="D110" i="3"/>
  <c r="I110" i="3"/>
  <c r="F14" i="3"/>
  <c r="E110" i="3"/>
  <c r="H14" i="3"/>
  <c r="B110" i="3"/>
  <c r="E14" i="3"/>
  <c r="G14" i="3"/>
  <c r="C14" i="4" l="1"/>
  <c r="C110" i="4"/>
  <c r="H14" i="4"/>
  <c r="H110" i="4"/>
  <c r="G14" i="4"/>
  <c r="E14" i="4"/>
  <c r="F14" i="4"/>
  <c r="G110" i="4"/>
  <c r="E110" i="4"/>
  <c r="F110" i="4"/>
  <c r="A110" i="4" l="1"/>
  <c r="D110" i="4"/>
  <c r="B110" i="4"/>
  <c r="A14" i="4"/>
  <c r="B14" i="4"/>
  <c r="D14" i="4"/>
  <c r="F13" i="3"/>
  <c r="I13" i="3"/>
  <c r="F111" i="3"/>
  <c r="G111" i="3"/>
  <c r="D13" i="3"/>
  <c r="B13" i="3"/>
  <c r="G13" i="3"/>
  <c r="D111" i="3"/>
  <c r="H111" i="3"/>
  <c r="I111" i="3"/>
  <c r="E13" i="3"/>
  <c r="H13" i="3"/>
  <c r="B111" i="3"/>
  <c r="E111" i="3"/>
  <c r="C13" i="4" l="1"/>
  <c r="C111" i="4"/>
  <c r="H13" i="4"/>
  <c r="H111" i="4"/>
  <c r="G13" i="4"/>
  <c r="E13" i="4"/>
  <c r="F13" i="4"/>
  <c r="E111" i="4"/>
  <c r="G111" i="4"/>
  <c r="F111" i="4"/>
  <c r="A111" i="4" l="1"/>
  <c r="D111" i="4"/>
  <c r="B111" i="4"/>
  <c r="A13" i="4"/>
  <c r="D13" i="4"/>
  <c r="B13" i="4"/>
  <c r="F12" i="3"/>
  <c r="I12" i="3"/>
  <c r="F112" i="3"/>
  <c r="G112" i="3"/>
  <c r="D12" i="3"/>
  <c r="H112" i="3"/>
  <c r="G12" i="3"/>
  <c r="D112" i="3"/>
  <c r="B112" i="3"/>
  <c r="I112" i="3"/>
  <c r="E112" i="3"/>
  <c r="H12" i="3"/>
  <c r="B12" i="3"/>
  <c r="E12" i="3"/>
  <c r="C12" i="4" l="1"/>
  <c r="C112" i="4"/>
  <c r="H12" i="4"/>
  <c r="H112" i="4"/>
  <c r="G12" i="4"/>
  <c r="E12" i="4"/>
  <c r="F12" i="4"/>
  <c r="G112" i="4"/>
  <c r="E112" i="4"/>
  <c r="F112" i="4"/>
  <c r="A112" i="4" l="1"/>
  <c r="D112" i="4"/>
  <c r="B112" i="4"/>
  <c r="A12" i="4"/>
  <c r="B12" i="4"/>
  <c r="D12" i="4"/>
  <c r="F113" i="3"/>
  <c r="E113" i="3"/>
  <c r="I11" i="3"/>
  <c r="B113" i="3"/>
  <c r="G11" i="3"/>
  <c r="D11" i="3"/>
  <c r="H113" i="3"/>
  <c r="F11" i="3"/>
  <c r="D113" i="3"/>
  <c r="I113" i="3"/>
  <c r="G113" i="3"/>
  <c r="E11" i="3"/>
  <c r="H11" i="3"/>
  <c r="B11" i="3"/>
  <c r="C11" i="4" l="1"/>
  <c r="C113" i="4"/>
  <c r="H11" i="4"/>
  <c r="H113" i="4"/>
  <c r="E11" i="4"/>
  <c r="G11" i="4"/>
  <c r="F11" i="4"/>
  <c r="G113" i="4"/>
  <c r="E113" i="4"/>
  <c r="F113" i="4"/>
  <c r="A113" i="4" l="1"/>
  <c r="D113" i="4"/>
  <c r="B113" i="4"/>
  <c r="A11" i="4"/>
  <c r="D11" i="4"/>
  <c r="B11" i="4"/>
  <c r="F10" i="3"/>
  <c r="I10" i="3"/>
  <c r="F114" i="3"/>
  <c r="G114" i="3"/>
  <c r="D10" i="3"/>
  <c r="H114" i="3"/>
  <c r="G10" i="3"/>
  <c r="D114" i="3"/>
  <c r="B114" i="3"/>
  <c r="I114" i="3"/>
  <c r="E114" i="3"/>
  <c r="H10" i="3"/>
  <c r="B10" i="3"/>
  <c r="E10" i="3"/>
  <c r="C10" i="4" l="1"/>
  <c r="C114" i="4"/>
  <c r="H10" i="4"/>
  <c r="H114" i="4"/>
  <c r="G10" i="4"/>
  <c r="E10" i="4"/>
  <c r="F10" i="4"/>
  <c r="G114" i="4"/>
  <c r="E114" i="4"/>
  <c r="F114" i="4"/>
  <c r="A114" i="4" l="1"/>
  <c r="D114" i="4"/>
  <c r="B114" i="4"/>
  <c r="A10" i="4"/>
  <c r="B10" i="4"/>
  <c r="D10" i="4"/>
  <c r="F9" i="3"/>
  <c r="I9" i="3"/>
  <c r="F115" i="3"/>
  <c r="G115" i="3"/>
  <c r="D9" i="3"/>
  <c r="H115" i="3"/>
  <c r="B115" i="3"/>
  <c r="E9" i="3"/>
  <c r="D115" i="3"/>
  <c r="I115" i="3"/>
  <c r="E115" i="3"/>
  <c r="H9" i="3"/>
  <c r="B9" i="3"/>
  <c r="G9" i="3"/>
  <c r="C9" i="4" l="1"/>
  <c r="C115" i="4"/>
  <c r="H9" i="4"/>
  <c r="H115" i="4"/>
  <c r="G9" i="4"/>
  <c r="E9" i="4"/>
  <c r="F9" i="4"/>
  <c r="E115" i="4"/>
  <c r="G115" i="4"/>
  <c r="F115" i="4"/>
  <c r="A115" i="4" l="1"/>
  <c r="D115" i="4"/>
  <c r="B115" i="4"/>
  <c r="A9" i="4"/>
  <c r="B9" i="4"/>
  <c r="D9" i="4"/>
  <c r="F8" i="3"/>
  <c r="I8" i="3"/>
  <c r="F116" i="3"/>
  <c r="G116" i="3"/>
  <c r="D8" i="3"/>
  <c r="H116" i="3"/>
  <c r="B116" i="3"/>
  <c r="D116" i="3"/>
  <c r="G8" i="3"/>
  <c r="I116" i="3"/>
  <c r="E8" i="3"/>
  <c r="H8" i="3"/>
  <c r="B8" i="3"/>
  <c r="E116" i="3"/>
  <c r="C8" i="4" l="1"/>
  <c r="C116" i="4"/>
  <c r="H8" i="4"/>
  <c r="H116" i="4"/>
  <c r="G8" i="4"/>
  <c r="E8" i="4"/>
  <c r="F8" i="4"/>
  <c r="G116" i="4"/>
  <c r="E116" i="4"/>
  <c r="F116" i="4"/>
  <c r="A116" i="4"/>
  <c r="D116" i="4"/>
  <c r="B116" i="4"/>
  <c r="A8" i="4"/>
  <c r="B8" i="4"/>
  <c r="D8" i="4"/>
  <c r="F117" i="3"/>
  <c r="E7" i="3"/>
  <c r="I7" i="3"/>
  <c r="F7" i="3"/>
  <c r="E117" i="3"/>
  <c r="H7" i="3"/>
  <c r="B117" i="3"/>
  <c r="D117" i="3"/>
  <c r="H117" i="3"/>
  <c r="I117" i="3"/>
  <c r="G117" i="3"/>
  <c r="D7" i="3"/>
  <c r="B7" i="3"/>
  <c r="G7" i="3"/>
  <c r="C7" i="4" l="1"/>
  <c r="C117" i="4"/>
  <c r="H7" i="4"/>
  <c r="H117" i="4"/>
  <c r="E7" i="4"/>
  <c r="G7" i="4"/>
  <c r="F7" i="4"/>
  <c r="G117" i="4"/>
  <c r="E117" i="4"/>
  <c r="F117" i="4"/>
  <c r="A117" i="4"/>
  <c r="D117" i="4"/>
  <c r="B117" i="4"/>
  <c r="A7" i="4"/>
  <c r="D7" i="4"/>
  <c r="B7" i="4"/>
  <c r="H6" i="3"/>
  <c r="I6" i="3"/>
  <c r="B118" i="3"/>
  <c r="G6" i="3"/>
  <c r="D6" i="3"/>
  <c r="F6" i="3"/>
  <c r="E6" i="3"/>
  <c r="I118" i="3"/>
  <c r="G118" i="3"/>
  <c r="E118" i="3"/>
  <c r="H118" i="3"/>
  <c r="B6" i="3"/>
  <c r="D118" i="3"/>
  <c r="F118" i="3"/>
  <c r="C6" i="4" l="1"/>
  <c r="C118" i="4"/>
  <c r="H6" i="4"/>
  <c r="H118" i="4"/>
  <c r="G118" i="4"/>
  <c r="E118" i="4"/>
  <c r="F118" i="4"/>
  <c r="G6" i="4"/>
  <c r="E6" i="4"/>
  <c r="F6" i="4"/>
  <c r="A118" i="4" l="1"/>
  <c r="D118" i="4"/>
  <c r="B118" i="4"/>
  <c r="A6" i="4"/>
  <c r="B6" i="4"/>
  <c r="D6" i="4"/>
  <c r="I5" i="3"/>
  <c r="F119" i="3"/>
  <c r="G119" i="3"/>
  <c r="D5" i="3"/>
  <c r="H119" i="3"/>
  <c r="G5" i="3"/>
  <c r="D119" i="3"/>
  <c r="B5" i="3"/>
  <c r="I119" i="3"/>
  <c r="F5" i="3"/>
  <c r="E119" i="3"/>
  <c r="H5" i="3"/>
  <c r="B119" i="3"/>
  <c r="E5" i="3"/>
  <c r="C5" i="4" l="1"/>
  <c r="C119" i="4"/>
  <c r="H5" i="4"/>
  <c r="H119" i="4"/>
  <c r="G5" i="4"/>
  <c r="E5" i="4"/>
  <c r="F5" i="4"/>
  <c r="E119" i="4"/>
  <c r="G119" i="4"/>
  <c r="F119" i="4"/>
  <c r="A119" i="4" l="1"/>
  <c r="D119" i="4"/>
  <c r="B119" i="4"/>
  <c r="A5" i="4"/>
  <c r="D5" i="4"/>
  <c r="B5" i="4"/>
  <c r="E120" i="3"/>
  <c r="I4" i="3"/>
  <c r="F120" i="3"/>
  <c r="G120" i="3"/>
  <c r="D4" i="3"/>
  <c r="H120" i="3"/>
  <c r="B120" i="3"/>
  <c r="D120" i="3"/>
  <c r="G4" i="3"/>
  <c r="I120" i="3"/>
  <c r="F4" i="3"/>
  <c r="H4" i="3"/>
  <c r="B4" i="3"/>
  <c r="E4" i="3"/>
  <c r="C4" i="4" l="1"/>
  <c r="C120" i="4"/>
  <c r="H4" i="4"/>
  <c r="H120" i="4"/>
  <c r="G4" i="4"/>
  <c r="E4" i="4"/>
  <c r="F4" i="4"/>
  <c r="G120" i="4"/>
  <c r="E120" i="4"/>
  <c r="F120" i="4"/>
  <c r="A120" i="4"/>
  <c r="D120" i="4"/>
  <c r="B120" i="4"/>
  <c r="A4" i="4"/>
  <c r="B4" i="4"/>
  <c r="D4" i="4"/>
  <c r="H3" i="3"/>
  <c r="F3" i="3"/>
  <c r="D121" i="3"/>
  <c r="I121" i="3"/>
  <c r="G121" i="3"/>
  <c r="E3" i="3"/>
  <c r="H121" i="3"/>
  <c r="B3" i="3"/>
  <c r="E121" i="3"/>
  <c r="I3" i="3"/>
  <c r="B121" i="3"/>
  <c r="G3" i="3"/>
  <c r="D3" i="3"/>
  <c r="F121" i="3"/>
  <c r="C3" i="4" l="1"/>
  <c r="C121" i="4"/>
  <c r="H3" i="4"/>
  <c r="H121" i="4"/>
  <c r="E3" i="4"/>
  <c r="G3" i="4"/>
  <c r="F3" i="4"/>
  <c r="G121" i="4"/>
  <c r="E121" i="4"/>
  <c r="F121" i="4"/>
  <c r="A121" i="4"/>
  <c r="D121" i="4"/>
  <c r="B121" i="4"/>
  <c r="A3" i="4"/>
  <c r="D3" i="4"/>
  <c r="B3" i="4"/>
  <c r="B122" i="3"/>
  <c r="E122" i="3"/>
  <c r="I2" i="3"/>
  <c r="G122" i="3"/>
  <c r="E2" i="3"/>
  <c r="H2" i="3"/>
  <c r="B2" i="3"/>
  <c r="D122" i="3"/>
  <c r="H122" i="3"/>
  <c r="I122" i="3"/>
  <c r="G2" i="3"/>
  <c r="D2" i="3"/>
  <c r="F122" i="3"/>
  <c r="F2" i="3"/>
  <c r="C2" i="4" l="1"/>
  <c r="C122" i="4"/>
  <c r="H2" i="4"/>
  <c r="H122" i="4"/>
  <c r="G122" i="4"/>
  <c r="E122" i="4"/>
  <c r="F122" i="4"/>
  <c r="G2" i="4"/>
  <c r="E2" i="4"/>
  <c r="F2" i="4"/>
  <c r="A122" i="4" l="1"/>
  <c r="D122" i="4"/>
  <c r="B122" i="4"/>
  <c r="A2" i="4"/>
  <c r="D2" i="4"/>
  <c r="B2" i="4"/>
  <c r="I123" i="3"/>
  <c r="B123" i="3"/>
  <c r="H123" i="3"/>
  <c r="G123" i="3"/>
  <c r="E123" i="3"/>
  <c r="F123" i="3"/>
  <c r="D123" i="3"/>
  <c r="C123" i="4" l="1"/>
  <c r="H123" i="4"/>
  <c r="E123" i="4"/>
  <c r="G123" i="4"/>
  <c r="F123" i="4"/>
  <c r="A123" i="4" l="1"/>
  <c r="D123" i="4"/>
  <c r="B123" i="4"/>
</calcChain>
</file>

<file path=xl/sharedStrings.xml><?xml version="1.0" encoding="utf-8"?>
<sst xmlns="http://schemas.openxmlformats.org/spreadsheetml/2006/main" count="34" uniqueCount="29">
  <si>
    <t>term</t>
  </si>
  <si>
    <t>Argument</t>
  </si>
  <si>
    <t>Winitzki</t>
  </si>
  <si>
    <t>Series</t>
  </si>
  <si>
    <t>XL 2010</t>
  </si>
  <si>
    <t>Press</t>
  </si>
  <si>
    <t>XL 2010 - Series</t>
  </si>
  <si>
    <t>Winitzki - Series</t>
  </si>
  <si>
    <t>Press - Series</t>
  </si>
  <si>
    <t>Lether1</t>
  </si>
  <si>
    <t>Lether2</t>
  </si>
  <si>
    <t>Lether1 - Series</t>
  </si>
  <si>
    <t>Lether2 - Series</t>
  </si>
  <si>
    <t>Co</t>
  </si>
  <si>
    <t>t</t>
  </si>
  <si>
    <t>v</t>
  </si>
  <si>
    <t>a</t>
  </si>
  <si>
    <t>Rf</t>
  </si>
  <si>
    <t>x</t>
  </si>
  <si>
    <t>Presserf</t>
  </si>
  <si>
    <t>Abramowitz 4</t>
  </si>
  <si>
    <t>Abramowitz 6</t>
  </si>
  <si>
    <t>Abra4</t>
  </si>
  <si>
    <t>Abra6</t>
  </si>
  <si>
    <t>Excel</t>
  </si>
  <si>
    <t>Abra4 - Series</t>
  </si>
  <si>
    <t>Abra6 - Series</t>
  </si>
  <si>
    <t>Parameter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</si>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</sst>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E+00"/>
    <numFmt numFmtId="166" formatCode="0.000000E+00"/>
    <numFmt numFmtId="167" formatCode="0.E+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FF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2" fontId="1" fillId="0" borderId="0" xfId="0" applyNumberFormat="1" applyFont="1"/>
    <xf numFmtId="2" fontId="1" fillId="0" borderId="0" xfId="0" applyNumberFormat="1" applyFont="1" applyAlignment="1"/>
    <xf numFmtId="11" fontId="0" fillId="0" borderId="0" xfId="0" applyNumberFormat="1" applyAlignment="1"/>
    <xf numFmtId="164" fontId="0" fillId="0" borderId="0" xfId="0" applyNumberFormat="1"/>
    <xf numFmtId="11" fontId="0" fillId="2" borderId="0" xfId="0" applyNumberFormat="1" applyFill="1" applyAlignmen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166" fontId="0" fillId="0" borderId="2" xfId="0" applyNumberFormat="1" applyBorder="1"/>
    <xf numFmtId="0" fontId="0" fillId="3" borderId="3" xfId="0" applyFill="1" applyBorder="1"/>
    <xf numFmtId="0" fontId="3" fillId="3" borderId="3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1" fontId="2" fillId="0" borderId="0" xfId="0" applyNumberFormat="1" applyFont="1" applyAlignment="1">
      <alignment horizontal="center"/>
    </xf>
    <xf numFmtId="164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/>
    <xf numFmtId="0" fontId="0" fillId="2" borderId="0" xfId="0" applyNumberFormat="1" applyFill="1" applyAlignment="1"/>
    <xf numFmtId="167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91198621932534"/>
          <c:y val="3.4379416515243288E-2"/>
          <c:w val="0.49864876917409939"/>
          <c:h val="0.8194091742716260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'erf Compare'!$B$1</c:f>
              <c:strCache>
                <c:ptCount val="1"/>
                <c:pt idx="0">
                  <c:v>Series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Compare'!$B$2:$B$123</c:f>
              <c:numCache>
                <c:formatCode>0.0000000</c:formatCode>
                <c:ptCount val="122"/>
                <c:pt idx="0">
                  <c:v>1</c:v>
                </c:pt>
                <c:pt idx="1">
                  <c:v>0.99999999999999989</c:v>
                </c:pt>
                <c:pt idx="2">
                  <c:v>0.99999999999999978</c:v>
                </c:pt>
                <c:pt idx="3">
                  <c:v>0.99999999999999922</c:v>
                </c:pt>
                <c:pt idx="4">
                  <c:v>0.99999999999999756</c:v>
                </c:pt>
                <c:pt idx="5">
                  <c:v>0.99999999999999245</c:v>
                </c:pt>
                <c:pt idx="6">
                  <c:v>0.99999999999997691</c:v>
                </c:pt>
                <c:pt idx="7">
                  <c:v>0.9999999999999315</c:v>
                </c:pt>
                <c:pt idx="8">
                  <c:v>0.99999999999980038</c:v>
                </c:pt>
                <c:pt idx="9">
                  <c:v>0.99999999999942957</c:v>
                </c:pt>
                <c:pt idx="10">
                  <c:v>0.99999999999840139</c:v>
                </c:pt>
                <c:pt idx="11">
                  <c:v>0.99999999999560629</c:v>
                </c:pt>
                <c:pt idx="12">
                  <c:v>0.99999999998815792</c:v>
                </c:pt>
                <c:pt idx="13">
                  <c:v>0.99999999996869926</c:v>
                </c:pt>
                <c:pt idx="14">
                  <c:v>0.99999999991886324</c:v>
                </c:pt>
                <c:pt idx="15">
                  <c:v>0.99999999979373355</c:v>
                </c:pt>
                <c:pt idx="16">
                  <c:v>0.99999999948572049</c:v>
                </c:pt>
                <c:pt idx="17">
                  <c:v>0.99999999874239931</c:v>
                </c:pt>
                <c:pt idx="18">
                  <c:v>0.99999999698371134</c:v>
                </c:pt>
                <c:pt idx="19">
                  <c:v>0.99999999290414587</c:v>
                </c:pt>
                <c:pt idx="20">
                  <c:v>0.99999998362601494</c:v>
                </c:pt>
                <c:pt idx="21">
                  <c:v>0.99999996293706639</c:v>
                </c:pt>
                <c:pt idx="22">
                  <c:v>0.99999991770370589</c:v>
                </c:pt>
                <c:pt idx="23">
                  <c:v>0.99999982073434523</c:v>
                </c:pt>
                <c:pt idx="24">
                  <c:v>0.99999961689876227</c:v>
                </c:pt>
                <c:pt idx="25">
                  <c:v>0.99999919674143201</c:v>
                </c:pt>
                <c:pt idx="26">
                  <c:v>0.99999834746400496</c:v>
                </c:pt>
                <c:pt idx="27">
                  <c:v>0.99999694229041225</c:v>
                </c:pt>
                <c:pt idx="28">
                  <c:v>0.99999397423876735</c:v>
                </c:pt>
                <c:pt idx="29">
                  <c:v>0.99998835134265429</c:v>
                </c:pt>
                <c:pt idx="30">
                  <c:v>0.99997790950301912</c:v>
                </c:pt>
                <c:pt idx="31">
                  <c:v>0.99995890212190996</c:v>
                </c:pt>
                <c:pt idx="32">
                  <c:v>0.99992498680533026</c:v>
                </c:pt>
                <c:pt idx="33">
                  <c:v>0.99986566726004911</c:v>
                </c:pt>
                <c:pt idx="34">
                  <c:v>0.99976396558347114</c:v>
                </c:pt>
                <c:pt idx="35">
                  <c:v>0.99959304798255666</c:v>
                </c:pt>
                <c:pt idx="36">
                  <c:v>0.99931148610335752</c:v>
                </c:pt>
                <c:pt idx="37">
                  <c:v>0.99885682340264303</c:v>
                </c:pt>
                <c:pt idx="38">
                  <c:v>0.99813715370201772</c:v>
                </c:pt>
                <c:pt idx="39">
                  <c:v>0.9970205333436678</c:v>
                </c:pt>
                <c:pt idx="40">
                  <c:v>0.99532226501895382</c:v>
                </c:pt>
                <c:pt idx="41">
                  <c:v>0.99279042923525818</c:v>
                </c:pt>
                <c:pt idx="42">
                  <c:v>0.98909050163573065</c:v>
                </c:pt>
                <c:pt idx="43">
                  <c:v>0.98379045859077552</c:v>
                </c:pt>
                <c:pt idx="44">
                  <c:v>0.9763483833446448</c:v>
                </c:pt>
                <c:pt idx="45">
                  <c:v>0.96610514647531176</c:v>
                </c:pt>
                <c:pt idx="46">
                  <c:v>0.95228511976264985</c:v>
                </c:pt>
                <c:pt idx="47">
                  <c:v>0.93400794494065376</c:v>
                </c:pt>
                <c:pt idx="48">
                  <c:v>0.91031397822963689</c:v>
                </c:pt>
                <c:pt idx="49">
                  <c:v>0.88020506957408373</c:v>
                </c:pt>
                <c:pt idx="50">
                  <c:v>0.842700792949717</c:v>
                </c:pt>
                <c:pt idx="51">
                  <c:v>0.79690821242283483</c:v>
                </c:pt>
                <c:pt idx="52">
                  <c:v>0.74210096470766329</c:v>
                </c:pt>
                <c:pt idx="53">
                  <c:v>0.67780119383742199</c:v>
                </c:pt>
                <c:pt idx="54">
                  <c:v>0.6038560908479299</c:v>
                </c:pt>
                <c:pt idx="55">
                  <c:v>0.52049987781305085</c:v>
                </c:pt>
                <c:pt idx="56">
                  <c:v>0.428392355046673</c:v>
                </c:pt>
                <c:pt idx="57">
                  <c:v>0.32862675945913239</c:v>
                </c:pt>
                <c:pt idx="58">
                  <c:v>0.22270258921048353</c:v>
                </c:pt>
                <c:pt idx="59">
                  <c:v>0.11246291601829007</c:v>
                </c:pt>
                <c:pt idx="60">
                  <c:v>5.1676041937442816E-15</c:v>
                </c:pt>
                <c:pt idx="61">
                  <c:v>-0.11246291601827985</c:v>
                </c:pt>
                <c:pt idx="62">
                  <c:v>-0.22270258921047359</c:v>
                </c:pt>
                <c:pt idx="63">
                  <c:v>-0.32862675945912301</c:v>
                </c:pt>
                <c:pt idx="64">
                  <c:v>-0.42839235504666429</c:v>
                </c:pt>
                <c:pt idx="65">
                  <c:v>-0.52049987781304285</c:v>
                </c:pt>
                <c:pt idx="66">
                  <c:v>-0.60385609084792258</c:v>
                </c:pt>
                <c:pt idx="67">
                  <c:v>-0.67780119383741566</c:v>
                </c:pt>
                <c:pt idx="68">
                  <c:v>-0.74210096470765785</c:v>
                </c:pt>
                <c:pt idx="69">
                  <c:v>-0.79690821242283039</c:v>
                </c:pt>
                <c:pt idx="70">
                  <c:v>-0.84270079294971323</c:v>
                </c:pt>
                <c:pt idx="71">
                  <c:v>-0.88020506957408085</c:v>
                </c:pt>
                <c:pt idx="72">
                  <c:v>-0.91031397822963456</c:v>
                </c:pt>
                <c:pt idx="73">
                  <c:v>-0.93400794494065209</c:v>
                </c:pt>
                <c:pt idx="74">
                  <c:v>-0.95228511976264851</c:v>
                </c:pt>
                <c:pt idx="75">
                  <c:v>-0.96610514647531054</c:v>
                </c:pt>
                <c:pt idx="76">
                  <c:v>-0.97634838334464424</c:v>
                </c:pt>
                <c:pt idx="77">
                  <c:v>-0.98379045859077507</c:v>
                </c:pt>
                <c:pt idx="78">
                  <c:v>-0.98909050163573109</c:v>
                </c:pt>
                <c:pt idx="79">
                  <c:v>-0.99279042923525807</c:v>
                </c:pt>
                <c:pt idx="80">
                  <c:v>-0.99532226501895382</c:v>
                </c:pt>
                <c:pt idx="81">
                  <c:v>-0.9970205333436678</c:v>
                </c:pt>
                <c:pt idx="82">
                  <c:v>-0.99813715370201883</c:v>
                </c:pt>
                <c:pt idx="83">
                  <c:v>-0.99885682340264625</c:v>
                </c:pt>
                <c:pt idx="84">
                  <c:v>-0.99931148610335274</c:v>
                </c:pt>
                <c:pt idx="85">
                  <c:v>-0.99959304798255733</c:v>
                </c:pt>
                <c:pt idx="86">
                  <c:v>-0.99976396558346659</c:v>
                </c:pt>
                <c:pt idx="87">
                  <c:v>-0.999865667260045</c:v>
                </c:pt>
                <c:pt idx="88">
                  <c:v>-0.99992498680535757</c:v>
                </c:pt>
                <c:pt idx="89">
                  <c:v>-0.9999589021219295</c:v>
                </c:pt>
                <c:pt idx="90">
                  <c:v>-0.99997790950301479</c:v>
                </c:pt>
                <c:pt idx="91">
                  <c:v>-0.99998835134253361</c:v>
                </c:pt>
                <c:pt idx="92">
                  <c:v>-0.99999397423863057</c:v>
                </c:pt>
                <c:pt idx="93">
                  <c:v>-0.99999694229054481</c:v>
                </c:pt>
                <c:pt idx="94">
                  <c:v>-0.99999847800667296</c:v>
                </c:pt>
                <c:pt idx="95">
                  <c:v>-0.99999919674143201</c:v>
                </c:pt>
                <c:pt idx="96">
                  <c:v>-0.99999961689876227</c:v>
                </c:pt>
                <c:pt idx="97">
                  <c:v>-0.99999982073434523</c:v>
                </c:pt>
                <c:pt idx="98">
                  <c:v>-0.99999991770370589</c:v>
                </c:pt>
                <c:pt idx="99">
                  <c:v>-0.99999996293706639</c:v>
                </c:pt>
                <c:pt idx="100">
                  <c:v>-0.99999998362601494</c:v>
                </c:pt>
                <c:pt idx="101">
                  <c:v>-0.99999999290414587</c:v>
                </c:pt>
                <c:pt idx="102">
                  <c:v>-0.99999999698371134</c:v>
                </c:pt>
                <c:pt idx="103">
                  <c:v>-0.99999999874239931</c:v>
                </c:pt>
                <c:pt idx="104">
                  <c:v>-0.99999999948572049</c:v>
                </c:pt>
                <c:pt idx="105">
                  <c:v>-0.99999999979373355</c:v>
                </c:pt>
                <c:pt idx="106">
                  <c:v>-0.99999999991886324</c:v>
                </c:pt>
                <c:pt idx="107">
                  <c:v>-0.99999999996869926</c:v>
                </c:pt>
                <c:pt idx="108">
                  <c:v>-0.99999999998815792</c:v>
                </c:pt>
                <c:pt idx="109">
                  <c:v>-0.99999999999560629</c:v>
                </c:pt>
                <c:pt idx="110">
                  <c:v>-0.99999999999840139</c:v>
                </c:pt>
                <c:pt idx="111">
                  <c:v>-0.99999999999942957</c:v>
                </c:pt>
                <c:pt idx="112">
                  <c:v>-0.99999999999980038</c:v>
                </c:pt>
                <c:pt idx="113">
                  <c:v>-0.9999999999999315</c:v>
                </c:pt>
                <c:pt idx="114">
                  <c:v>-0.99999999999997691</c:v>
                </c:pt>
                <c:pt idx="115">
                  <c:v>-0.99999999999999245</c:v>
                </c:pt>
                <c:pt idx="116">
                  <c:v>-0.99999999999999756</c:v>
                </c:pt>
                <c:pt idx="117">
                  <c:v>-0.99999999999999922</c:v>
                </c:pt>
                <c:pt idx="118">
                  <c:v>-0.99999999999999978</c:v>
                </c:pt>
                <c:pt idx="119">
                  <c:v>-0.99999999999999989</c:v>
                </c:pt>
                <c:pt idx="120">
                  <c:v>-1</c:v>
                </c:pt>
                <c:pt idx="121">
                  <c:v>-1</c:v>
                </c:pt>
              </c:numCache>
            </c:numRef>
          </c:yVal>
          <c:smooth val="1"/>
        </c:ser>
        <c:ser>
          <c:idx val="7"/>
          <c:order val="1"/>
          <c:tx>
            <c:strRef>
              <c:f>'erf Compare'!$C$1</c:f>
              <c:strCache>
                <c:ptCount val="1"/>
                <c:pt idx="0">
                  <c:v>XL 2010</c:v>
                </c:pt>
              </c:strCache>
            </c:strRef>
          </c:tx>
          <c:spPr>
            <a:ln w="63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Compare'!$C$2:$C$123</c:f>
              <c:numCache>
                <c:formatCode>0.0000000</c:formatCode>
                <c:ptCount val="122"/>
                <c:pt idx="0">
                  <c:v>1</c:v>
                </c:pt>
                <c:pt idx="1">
                  <c:v>0.99999999999999989</c:v>
                </c:pt>
                <c:pt idx="2">
                  <c:v>0.99999999999999978</c:v>
                </c:pt>
                <c:pt idx="3">
                  <c:v>0.99999999999999922</c:v>
                </c:pt>
                <c:pt idx="4">
                  <c:v>0.99999999999999767</c:v>
                </c:pt>
                <c:pt idx="5">
                  <c:v>0.99999999999999267</c:v>
                </c:pt>
                <c:pt idx="6">
                  <c:v>0.99999999999997768</c:v>
                </c:pt>
                <c:pt idx="7">
                  <c:v>0.99999999999993383</c:v>
                </c:pt>
                <c:pt idx="8">
                  <c:v>0.99999999999980749</c:v>
                </c:pt>
                <c:pt idx="9">
                  <c:v>0.99999999999945066</c:v>
                </c:pt>
                <c:pt idx="10">
                  <c:v>0.99999999999846256</c:v>
                </c:pt>
                <c:pt idx="11">
                  <c:v>0.99999999999578104</c:v>
                </c:pt>
                <c:pt idx="12">
                  <c:v>0.99999999998864786</c:v>
                </c:pt>
                <c:pt idx="13">
                  <c:v>0.9999999999700474</c:v>
                </c:pt>
                <c:pt idx="14">
                  <c:v>0.99999999992250399</c:v>
                </c:pt>
                <c:pt idx="15">
                  <c:v>0.99999999980338394</c:v>
                </c:pt>
                <c:pt idx="16">
                  <c:v>0.99999999951082896</c:v>
                </c:pt>
                <c:pt idx="17">
                  <c:v>0.99999999880652823</c:v>
                </c:pt>
                <c:pt idx="18">
                  <c:v>0.99999999714450583</c:v>
                </c:pt>
                <c:pt idx="19">
                  <c:v>0.99999999329997236</c:v>
                </c:pt>
                <c:pt idx="20">
                  <c:v>0.99999998458274209</c:v>
                </c:pt>
                <c:pt idx="21">
                  <c:v>0.99999996520775136</c:v>
                </c:pt>
                <c:pt idx="22">
                  <c:v>0.99999992299607254</c:v>
                </c:pt>
                <c:pt idx="23">
                  <c:v>0.99999983284894212</c:v>
                </c:pt>
                <c:pt idx="24">
                  <c:v>0.99999964413700704</c:v>
                </c:pt>
                <c:pt idx="25">
                  <c:v>0.99999925690162761</c:v>
                </c:pt>
                <c:pt idx="26">
                  <c:v>0.9999984780066371</c:v>
                </c:pt>
                <c:pt idx="27">
                  <c:v>0.99999694229020353</c:v>
                </c:pt>
                <c:pt idx="28">
                  <c:v>0.99999397423884828</c:v>
                </c:pt>
                <c:pt idx="29">
                  <c:v>0.99998835134263275</c:v>
                </c:pt>
                <c:pt idx="30">
                  <c:v>0.99997790950300136</c:v>
                </c:pt>
                <c:pt idx="31">
                  <c:v>0.99995890212190053</c:v>
                </c:pt>
                <c:pt idx="32">
                  <c:v>0.99992498680533459</c:v>
                </c:pt>
                <c:pt idx="33">
                  <c:v>0.99986566726005943</c:v>
                </c:pt>
                <c:pt idx="34">
                  <c:v>0.99976396558347069</c:v>
                </c:pt>
                <c:pt idx="35">
                  <c:v>0.99959304798255511</c:v>
                </c:pt>
                <c:pt idx="36">
                  <c:v>0.99931148610335496</c:v>
                </c:pt>
                <c:pt idx="37">
                  <c:v>0.99885682340264337</c:v>
                </c:pt>
                <c:pt idx="38">
                  <c:v>0.99813715370201817</c:v>
                </c:pt>
                <c:pt idx="39">
                  <c:v>0.99702053334366714</c:v>
                </c:pt>
                <c:pt idx="40">
                  <c:v>0.99532226501895282</c:v>
                </c:pt>
                <c:pt idx="41">
                  <c:v>0.99279042923525762</c:v>
                </c:pt>
                <c:pt idx="42">
                  <c:v>0.98909050163573098</c:v>
                </c:pt>
                <c:pt idx="43">
                  <c:v>0.98379045859077485</c:v>
                </c:pt>
                <c:pt idx="44">
                  <c:v>0.97634838334464447</c:v>
                </c:pt>
                <c:pt idx="45">
                  <c:v>0.96610514647531132</c:v>
                </c:pt>
                <c:pt idx="46">
                  <c:v>0.95228511976264962</c:v>
                </c:pt>
                <c:pt idx="47">
                  <c:v>0.93400794494065342</c:v>
                </c:pt>
                <c:pt idx="48">
                  <c:v>0.91031397822963656</c:v>
                </c:pt>
                <c:pt idx="49">
                  <c:v>0.88020506957408329</c:v>
                </c:pt>
                <c:pt idx="50">
                  <c:v>0.84270079294971667</c:v>
                </c:pt>
                <c:pt idx="51">
                  <c:v>0.79690821242283438</c:v>
                </c:pt>
                <c:pt idx="52">
                  <c:v>0.74210096470766307</c:v>
                </c:pt>
                <c:pt idx="53">
                  <c:v>0.67780119383742166</c:v>
                </c:pt>
                <c:pt idx="54">
                  <c:v>0.60385609084792946</c:v>
                </c:pt>
                <c:pt idx="55">
                  <c:v>0.52049987781305063</c:v>
                </c:pt>
                <c:pt idx="56">
                  <c:v>0.42839235504667289</c:v>
                </c:pt>
                <c:pt idx="57">
                  <c:v>0.32862675945913222</c:v>
                </c:pt>
                <c:pt idx="58">
                  <c:v>0.22270258921048347</c:v>
                </c:pt>
                <c:pt idx="59">
                  <c:v>0.11246291601829002</c:v>
                </c:pt>
                <c:pt idx="60">
                  <c:v>5.1676041937442792E-15</c:v>
                </c:pt>
                <c:pt idx="61">
                  <c:v>-0.11246291601827979</c:v>
                </c:pt>
                <c:pt idx="62">
                  <c:v>-0.22270258921047353</c:v>
                </c:pt>
                <c:pt idx="63">
                  <c:v>-0.32862675945912273</c:v>
                </c:pt>
                <c:pt idx="64">
                  <c:v>-0.42839235504666412</c:v>
                </c:pt>
                <c:pt idx="65">
                  <c:v>-0.52049987781304263</c:v>
                </c:pt>
                <c:pt idx="66">
                  <c:v>-0.60385609084792224</c:v>
                </c:pt>
                <c:pt idx="67">
                  <c:v>-0.67780119383741533</c:v>
                </c:pt>
                <c:pt idx="68">
                  <c:v>-0.74210096470765785</c:v>
                </c:pt>
                <c:pt idx="69">
                  <c:v>-0.79690821242282972</c:v>
                </c:pt>
                <c:pt idx="70">
                  <c:v>-0.8427007929497129</c:v>
                </c:pt>
                <c:pt idx="71">
                  <c:v>-0.88020506957408018</c:v>
                </c:pt>
                <c:pt idx="72">
                  <c:v>-0.91031397822963422</c:v>
                </c:pt>
                <c:pt idx="73">
                  <c:v>-0.93400794494065154</c:v>
                </c:pt>
                <c:pt idx="74">
                  <c:v>-0.95228511976264807</c:v>
                </c:pt>
                <c:pt idx="75">
                  <c:v>-0.96610514647531021</c:v>
                </c:pt>
                <c:pt idx="76">
                  <c:v>-0.97634838334464369</c:v>
                </c:pt>
                <c:pt idx="77">
                  <c:v>-0.9837904585907743</c:v>
                </c:pt>
                <c:pt idx="78">
                  <c:v>-0.98909050163573053</c:v>
                </c:pt>
                <c:pt idx="79">
                  <c:v>-0.9927904292352574</c:v>
                </c:pt>
                <c:pt idx="80">
                  <c:v>-0.9953222650189526</c:v>
                </c:pt>
                <c:pt idx="81">
                  <c:v>-0.99702053334366691</c:v>
                </c:pt>
                <c:pt idx="82">
                  <c:v>-0.99813715370201805</c:v>
                </c:pt>
                <c:pt idx="83">
                  <c:v>-0.99885682340264337</c:v>
                </c:pt>
                <c:pt idx="84">
                  <c:v>-0.99931148610335496</c:v>
                </c:pt>
                <c:pt idx="85">
                  <c:v>-0.99959304798255499</c:v>
                </c:pt>
                <c:pt idx="86">
                  <c:v>-0.99976396558347069</c:v>
                </c:pt>
                <c:pt idx="87">
                  <c:v>-0.99986566726005943</c:v>
                </c:pt>
                <c:pt idx="88">
                  <c:v>-0.99992498680533459</c:v>
                </c:pt>
                <c:pt idx="89">
                  <c:v>-0.99995890212190053</c:v>
                </c:pt>
                <c:pt idx="90">
                  <c:v>-0.99997790950300136</c:v>
                </c:pt>
                <c:pt idx="91">
                  <c:v>-0.99998835134263275</c:v>
                </c:pt>
                <c:pt idx="92">
                  <c:v>-0.99999397423884828</c:v>
                </c:pt>
                <c:pt idx="93">
                  <c:v>-0.99999694229020353</c:v>
                </c:pt>
                <c:pt idx="94">
                  <c:v>-0.9999984780066371</c:v>
                </c:pt>
                <c:pt idx="95">
                  <c:v>-0.99999925690162761</c:v>
                </c:pt>
                <c:pt idx="96">
                  <c:v>-0.99999964413700704</c:v>
                </c:pt>
                <c:pt idx="97">
                  <c:v>-0.99999983284894212</c:v>
                </c:pt>
                <c:pt idx="98">
                  <c:v>-0.99999992299607254</c:v>
                </c:pt>
                <c:pt idx="99">
                  <c:v>-0.99999996520775136</c:v>
                </c:pt>
                <c:pt idx="100">
                  <c:v>-0.99999998458274209</c:v>
                </c:pt>
                <c:pt idx="101">
                  <c:v>-0.99999999329997236</c:v>
                </c:pt>
                <c:pt idx="102">
                  <c:v>-0.99999999714450583</c:v>
                </c:pt>
                <c:pt idx="103">
                  <c:v>-0.99999999880652823</c:v>
                </c:pt>
                <c:pt idx="104">
                  <c:v>-0.99999999951082896</c:v>
                </c:pt>
                <c:pt idx="105">
                  <c:v>-0.99999999980338394</c:v>
                </c:pt>
                <c:pt idx="106">
                  <c:v>-0.99999999992250399</c:v>
                </c:pt>
                <c:pt idx="107">
                  <c:v>-0.9999999999700474</c:v>
                </c:pt>
                <c:pt idx="108">
                  <c:v>-0.99999999998864786</c:v>
                </c:pt>
                <c:pt idx="109">
                  <c:v>-0.99999999999578104</c:v>
                </c:pt>
                <c:pt idx="110">
                  <c:v>-0.99999999999846256</c:v>
                </c:pt>
                <c:pt idx="111">
                  <c:v>-0.99999999999945066</c:v>
                </c:pt>
                <c:pt idx="112">
                  <c:v>-0.99999999999980749</c:v>
                </c:pt>
                <c:pt idx="113">
                  <c:v>-0.99999999999993383</c:v>
                </c:pt>
                <c:pt idx="114">
                  <c:v>-0.99999999999997768</c:v>
                </c:pt>
                <c:pt idx="115">
                  <c:v>-0.99999999999999267</c:v>
                </c:pt>
                <c:pt idx="116">
                  <c:v>-0.99999999999999767</c:v>
                </c:pt>
                <c:pt idx="117">
                  <c:v>-0.99999999999999922</c:v>
                </c:pt>
                <c:pt idx="118">
                  <c:v>-0.99999999999999978</c:v>
                </c:pt>
                <c:pt idx="119">
                  <c:v>-0.99999999999999989</c:v>
                </c:pt>
                <c:pt idx="120">
                  <c:v>-1</c:v>
                </c:pt>
                <c:pt idx="121">
                  <c:v>-1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'erf Compare'!$D$1</c:f>
              <c:strCache>
                <c:ptCount val="1"/>
                <c:pt idx="0">
                  <c:v>Presserf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Compare'!$D$2:$D$123</c:f>
              <c:numCache>
                <c:formatCode>0.0000000</c:formatCode>
                <c:ptCount val="122"/>
                <c:pt idx="0">
                  <c:v>1</c:v>
                </c:pt>
                <c:pt idx="1">
                  <c:v>0.99999999999999989</c:v>
                </c:pt>
                <c:pt idx="2">
                  <c:v>0.99999999999999978</c:v>
                </c:pt>
                <c:pt idx="3">
                  <c:v>0.99999999999999922</c:v>
                </c:pt>
                <c:pt idx="4">
                  <c:v>0.99999999999999767</c:v>
                </c:pt>
                <c:pt idx="5">
                  <c:v>0.99999999999999267</c:v>
                </c:pt>
                <c:pt idx="6">
                  <c:v>0.99999999999997768</c:v>
                </c:pt>
                <c:pt idx="7">
                  <c:v>0.99999999999993383</c:v>
                </c:pt>
                <c:pt idx="8">
                  <c:v>0.99999999999980749</c:v>
                </c:pt>
                <c:pt idx="9">
                  <c:v>0.99999999999945066</c:v>
                </c:pt>
                <c:pt idx="10">
                  <c:v>0.99999999999846256</c:v>
                </c:pt>
                <c:pt idx="11">
                  <c:v>0.99999999999578104</c:v>
                </c:pt>
                <c:pt idx="12">
                  <c:v>0.99999999998864786</c:v>
                </c:pt>
                <c:pt idx="13">
                  <c:v>0.9999999999700474</c:v>
                </c:pt>
                <c:pt idx="14">
                  <c:v>0.99999999992250399</c:v>
                </c:pt>
                <c:pt idx="15">
                  <c:v>0.99999999980338394</c:v>
                </c:pt>
                <c:pt idx="16">
                  <c:v>0.99999999951082907</c:v>
                </c:pt>
                <c:pt idx="17">
                  <c:v>0.99999999880652835</c:v>
                </c:pt>
                <c:pt idx="18">
                  <c:v>0.99999999714450605</c:v>
                </c:pt>
                <c:pt idx="19">
                  <c:v>0.99999999329997291</c:v>
                </c:pt>
                <c:pt idx="20">
                  <c:v>0.9999999845827432</c:v>
                </c:pt>
                <c:pt idx="21">
                  <c:v>0.99999996520775347</c:v>
                </c:pt>
                <c:pt idx="22">
                  <c:v>0.99999992299607621</c:v>
                </c:pt>
                <c:pt idx="23">
                  <c:v>0.99999983284894789</c:v>
                </c:pt>
                <c:pt idx="24">
                  <c:v>0.99999964413701437</c:v>
                </c:pt>
                <c:pt idx="25">
                  <c:v>0.99999925690163238</c:v>
                </c:pt>
                <c:pt idx="26">
                  <c:v>0.999998478006624</c:v>
                </c:pt>
                <c:pt idx="27">
                  <c:v>0.99999694229013136</c:v>
                </c:pt>
                <c:pt idx="28">
                  <c:v>0.99999397423861791</c:v>
                </c:pt>
                <c:pt idx="29">
                  <c:v>0.99998835134202702</c:v>
                </c:pt>
                <c:pt idx="30">
                  <c:v>0.9999779095015785</c:v>
                </c:pt>
                <c:pt idx="31">
                  <c:v>0.99995890211882399</c:v>
                </c:pt>
                <c:pt idx="32">
                  <c:v>0.99992498679912867</c:v>
                </c:pt>
                <c:pt idx="33">
                  <c:v>0.99986566724831616</c:v>
                </c:pt>
                <c:pt idx="34">
                  <c:v>0.99976396556261726</c:v>
                </c:pt>
                <c:pt idx="35">
                  <c:v>0.99959304794795267</c:v>
                </c:pt>
                <c:pt idx="36">
                  <c:v>0.99931148605026376</c:v>
                </c:pt>
                <c:pt idx="37">
                  <c:v>0.99885682332895231</c:v>
                </c:pt>
                <c:pt idx="38">
                  <c:v>0.99813715361400268</c:v>
                </c:pt>
                <c:pt idx="39">
                  <c:v>0.99702053326615703</c:v>
                </c:pt>
                <c:pt idx="40">
                  <c:v>0.99532226501066612</c:v>
                </c:pt>
                <c:pt idx="41">
                  <c:v>0.99279042940790885</c:v>
                </c:pt>
                <c:pt idx="42">
                  <c:v>0.98909050217097905</c:v>
                </c:pt>
                <c:pt idx="43">
                  <c:v>0.98379045974163526</c:v>
                </c:pt>
                <c:pt idx="44">
                  <c:v>0.97634838539872415</c:v>
                </c:pt>
                <c:pt idx="45">
                  <c:v>0.96610514965047578</c:v>
                </c:pt>
                <c:pt idx="46">
                  <c:v>0.95228512401117982</c:v>
                </c:pt>
                <c:pt idx="47">
                  <c:v>0.93400794967126211</c:v>
                </c:pt>
                <c:pt idx="48">
                  <c:v>0.9103139820354389</c:v>
                </c:pt>
                <c:pt idx="49">
                  <c:v>0.88020507018376404</c:v>
                </c:pt>
                <c:pt idx="50">
                  <c:v>0.84270078776000856</c:v>
                </c:pt>
                <c:pt idx="51">
                  <c:v>0.79690819999259555</c:v>
                </c:pt>
                <c:pt idx="52">
                  <c:v>0.74210094723380637</c:v>
                </c:pt>
                <c:pt idx="53">
                  <c:v>0.67780117954390684</c:v>
                </c:pt>
                <c:pt idx="54">
                  <c:v>0.60385609331531032</c:v>
                </c:pt>
                <c:pt idx="55">
                  <c:v>0.52049990772324661</c:v>
                </c:pt>
                <c:pt idx="56">
                  <c:v>0.42839240289896219</c:v>
                </c:pt>
                <c:pt idx="57">
                  <c:v>0.32862678410359081</c:v>
                </c:pt>
                <c:pt idx="58">
                  <c:v>0.22270255932904837</c:v>
                </c:pt>
                <c:pt idx="59">
                  <c:v>0.11246292877057995</c:v>
                </c:pt>
                <c:pt idx="60">
                  <c:v>-2.9999995376783772E-8</c:v>
                </c:pt>
                <c:pt idx="61">
                  <c:v>-0.11246292877056985</c:v>
                </c:pt>
                <c:pt idx="62">
                  <c:v>-0.22270255932903849</c:v>
                </c:pt>
                <c:pt idx="63">
                  <c:v>-0.32862678410358148</c:v>
                </c:pt>
                <c:pt idx="64">
                  <c:v>-0.42839240289895342</c:v>
                </c:pt>
                <c:pt idx="65">
                  <c:v>-0.52049990772323862</c:v>
                </c:pt>
                <c:pt idx="66">
                  <c:v>-0.6038560933153031</c:v>
                </c:pt>
                <c:pt idx="67">
                  <c:v>-0.67780117954390051</c:v>
                </c:pt>
                <c:pt idx="68">
                  <c:v>-0.74210094723380116</c:v>
                </c:pt>
                <c:pt idx="69">
                  <c:v>-0.79690819999259088</c:v>
                </c:pt>
                <c:pt idx="70">
                  <c:v>-0.84270078776000479</c:v>
                </c:pt>
                <c:pt idx="71">
                  <c:v>-0.88020507018376104</c:v>
                </c:pt>
                <c:pt idx="72">
                  <c:v>-0.91031398203543645</c:v>
                </c:pt>
                <c:pt idx="73">
                  <c:v>-0.93400794967126022</c:v>
                </c:pt>
                <c:pt idx="74">
                  <c:v>-0.95228512401117837</c:v>
                </c:pt>
                <c:pt idx="75">
                  <c:v>-0.96610514965047467</c:v>
                </c:pt>
                <c:pt idx="76">
                  <c:v>-0.97634838539872337</c:v>
                </c:pt>
                <c:pt idx="77">
                  <c:v>-0.9837904597416347</c:v>
                </c:pt>
                <c:pt idx="78">
                  <c:v>-0.9890905021709786</c:v>
                </c:pt>
                <c:pt idx="79">
                  <c:v>-0.99279042940790863</c:v>
                </c:pt>
                <c:pt idx="80">
                  <c:v>-0.9953222650106659</c:v>
                </c:pt>
                <c:pt idx="81">
                  <c:v>-0.99702053326615692</c:v>
                </c:pt>
                <c:pt idx="82">
                  <c:v>-0.99813715361400257</c:v>
                </c:pt>
                <c:pt idx="83">
                  <c:v>-0.99885682332895231</c:v>
                </c:pt>
                <c:pt idx="84">
                  <c:v>-0.99931148605026376</c:v>
                </c:pt>
                <c:pt idx="85">
                  <c:v>-0.99959304794795256</c:v>
                </c:pt>
                <c:pt idx="86">
                  <c:v>-0.99976396556261726</c:v>
                </c:pt>
                <c:pt idx="87">
                  <c:v>-0.99986566724831616</c:v>
                </c:pt>
                <c:pt idx="88">
                  <c:v>-0.99992498679912856</c:v>
                </c:pt>
                <c:pt idx="89">
                  <c:v>-0.99995890211882399</c:v>
                </c:pt>
                <c:pt idx="90">
                  <c:v>-0.9999779095015785</c:v>
                </c:pt>
                <c:pt idx="91">
                  <c:v>-0.99998835134202702</c:v>
                </c:pt>
                <c:pt idx="92">
                  <c:v>-0.99999397423861791</c:v>
                </c:pt>
                <c:pt idx="93">
                  <c:v>-0.99999694229013136</c:v>
                </c:pt>
                <c:pt idx="94">
                  <c:v>-0.999998478006624</c:v>
                </c:pt>
                <c:pt idx="95">
                  <c:v>-0.99999925690163238</c:v>
                </c:pt>
                <c:pt idx="96">
                  <c:v>-0.99999964413701437</c:v>
                </c:pt>
                <c:pt idx="97">
                  <c:v>-0.99999983284894789</c:v>
                </c:pt>
                <c:pt idx="98">
                  <c:v>-0.99999992299607621</c:v>
                </c:pt>
                <c:pt idx="99">
                  <c:v>-0.99999996520775347</c:v>
                </c:pt>
                <c:pt idx="100">
                  <c:v>-0.9999999845827432</c:v>
                </c:pt>
                <c:pt idx="101">
                  <c:v>-0.99999999329997291</c:v>
                </c:pt>
                <c:pt idx="102">
                  <c:v>-0.99999999714450605</c:v>
                </c:pt>
                <c:pt idx="103">
                  <c:v>-0.99999999880652835</c:v>
                </c:pt>
                <c:pt idx="104">
                  <c:v>-0.99999999951082907</c:v>
                </c:pt>
                <c:pt idx="105">
                  <c:v>-0.99999999980338394</c:v>
                </c:pt>
                <c:pt idx="106">
                  <c:v>-0.99999999992250399</c:v>
                </c:pt>
                <c:pt idx="107">
                  <c:v>-0.9999999999700474</c:v>
                </c:pt>
                <c:pt idx="108">
                  <c:v>-0.99999999998864786</c:v>
                </c:pt>
                <c:pt idx="109">
                  <c:v>-0.99999999999578104</c:v>
                </c:pt>
                <c:pt idx="110">
                  <c:v>-0.99999999999846256</c:v>
                </c:pt>
                <c:pt idx="111">
                  <c:v>-0.99999999999945066</c:v>
                </c:pt>
                <c:pt idx="112">
                  <c:v>-0.99999999999980749</c:v>
                </c:pt>
                <c:pt idx="113">
                  <c:v>-0.99999999999993383</c:v>
                </c:pt>
                <c:pt idx="114">
                  <c:v>-0.99999999999997768</c:v>
                </c:pt>
                <c:pt idx="115">
                  <c:v>-0.99999999999999267</c:v>
                </c:pt>
                <c:pt idx="116">
                  <c:v>-0.99999999999999767</c:v>
                </c:pt>
                <c:pt idx="117">
                  <c:v>-0.99999999999999922</c:v>
                </c:pt>
                <c:pt idx="118">
                  <c:v>-0.99999999999999978</c:v>
                </c:pt>
                <c:pt idx="119">
                  <c:v>-0.99999999999999989</c:v>
                </c:pt>
                <c:pt idx="120">
                  <c:v>-1</c:v>
                </c:pt>
                <c:pt idx="121">
                  <c:v>-1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'erf Compare'!$E$1</c:f>
              <c:strCache>
                <c:ptCount val="1"/>
                <c:pt idx="0">
                  <c:v>Winitzki</c:v>
                </c:pt>
              </c:strCache>
            </c:strRef>
          </c:tx>
          <c:spPr>
            <a:ln w="127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Compare'!$E$2:$E$123</c:f>
              <c:numCache>
                <c:formatCode>0.0000000</c:formatCode>
                <c:ptCount val="122"/>
                <c:pt idx="0">
                  <c:v>1</c:v>
                </c:pt>
                <c:pt idx="1">
                  <c:v>0.99999999999999989</c:v>
                </c:pt>
                <c:pt idx="2">
                  <c:v>0.99999999999999944</c:v>
                </c:pt>
                <c:pt idx="3">
                  <c:v>0.99999999999999833</c:v>
                </c:pt>
                <c:pt idx="4">
                  <c:v>0.99999999999999478</c:v>
                </c:pt>
                <c:pt idx="5">
                  <c:v>0.99999999999998401</c:v>
                </c:pt>
                <c:pt idx="6">
                  <c:v>0.99999999999995193</c:v>
                </c:pt>
                <c:pt idx="7">
                  <c:v>0.99999999999985845</c:v>
                </c:pt>
                <c:pt idx="8">
                  <c:v>0.99999999999959099</c:v>
                </c:pt>
                <c:pt idx="9">
                  <c:v>0.99999999999884093</c:v>
                </c:pt>
                <c:pt idx="10">
                  <c:v>0.99999999999677847</c:v>
                </c:pt>
                <c:pt idx="11">
                  <c:v>0.99999999999121869</c:v>
                </c:pt>
                <c:pt idx="12">
                  <c:v>0.99999999997652445</c:v>
                </c:pt>
                <c:pt idx="13">
                  <c:v>0.99999999993844735</c:v>
                </c:pt>
                <c:pt idx="14">
                  <c:v>0.99999999984170707</c:v>
                </c:pt>
                <c:pt idx="15">
                  <c:v>0.99999999960072172</c:v>
                </c:pt>
                <c:pt idx="16">
                  <c:v>0.99999999901212233</c:v>
                </c:pt>
                <c:pt idx="17">
                  <c:v>0.99999999760249603</c:v>
                </c:pt>
                <c:pt idx="18">
                  <c:v>0.99999999429231512</c:v>
                </c:pt>
                <c:pt idx="19">
                  <c:v>0.99999998667026069</c:v>
                </c:pt>
                <c:pt idx="20">
                  <c:v>0.99999996946053449</c:v>
                </c:pt>
                <c:pt idx="21">
                  <c:v>0.99999993135688536</c:v>
                </c:pt>
                <c:pt idx="22">
                  <c:v>0.99999984862767821</c:v>
                </c:pt>
                <c:pt idx="23">
                  <c:v>0.99999967248703248</c:v>
                </c:pt>
                <c:pt idx="24">
                  <c:v>0.99999930471641119</c:v>
                </c:pt>
                <c:pt idx="25">
                  <c:v>0.99999855167507201</c:v>
                </c:pt>
                <c:pt idx="26">
                  <c:v>0.99999703953663299</c:v>
                </c:pt>
                <c:pt idx="27">
                  <c:v>0.99999406170258287</c:v>
                </c:pt>
                <c:pt idx="28">
                  <c:v>0.99998831062711535</c:v>
                </c:pt>
                <c:pt idx="29">
                  <c:v>0.99997741785685312</c:v>
                </c:pt>
                <c:pt idx="30">
                  <c:v>0.99995718457390592</c:v>
                </c:pt>
                <c:pt idx="31">
                  <c:v>0.99992032695339839</c:v>
                </c:pt>
                <c:pt idx="32">
                  <c:v>0.99985448380892727</c:v>
                </c:pt>
                <c:pt idx="33">
                  <c:v>0.99973913858189001</c:v>
                </c:pt>
                <c:pt idx="34">
                  <c:v>0.99954099926273066</c:v>
                </c:pt>
                <c:pt idx="35">
                  <c:v>0.99920727255008468</c:v>
                </c:pt>
                <c:pt idx="36">
                  <c:v>0.99865618947350054</c:v>
                </c:pt>
                <c:pt idx="37">
                  <c:v>0.99776413256339658</c:v>
                </c:pt>
                <c:pt idx="38">
                  <c:v>0.99634884230493559</c:v>
                </c:pt>
                <c:pt idx="39">
                  <c:v>0.99414852369582118</c:v>
                </c:pt>
                <c:pt idx="40">
                  <c:v>0.99079732262251075</c:v>
                </c:pt>
                <c:pt idx="41">
                  <c:v>0.98579867853967218</c:v>
                </c:pt>
                <c:pt idx="42">
                  <c:v>0.97849952738693535</c:v>
                </c:pt>
                <c:pt idx="43">
                  <c:v>0.96807018570625925</c:v>
                </c:pt>
                <c:pt idx="44">
                  <c:v>0.95349681375368822</c:v>
                </c:pt>
                <c:pt idx="45">
                  <c:v>0.93359525945021526</c:v>
                </c:pt>
                <c:pt idx="46">
                  <c:v>0.9070562280858524</c:v>
                </c:pt>
                <c:pt idx="47">
                  <c:v>0.87253130058895367</c:v>
                </c:pt>
                <c:pt idx="48">
                  <c:v>0.82876643541866302</c:v>
                </c:pt>
                <c:pt idx="49">
                  <c:v>0.77478347077973553</c:v>
                </c:pt>
                <c:pt idx="50">
                  <c:v>0.71010052393037104</c:v>
                </c:pt>
                <c:pt idx="51">
                  <c:v>0.63496971857413109</c:v>
                </c:pt>
                <c:pt idx="52">
                  <c:v>0.55059731432025094</c:v>
                </c:pt>
                <c:pt idx="53">
                  <c:v>0.45930041280608325</c:v>
                </c:pt>
                <c:pt idx="54">
                  <c:v>0.3645502903547625</c:v>
                </c:pt>
                <c:pt idx="55">
                  <c:v>0.27085924378440251</c:v>
                </c:pt>
                <c:pt idx="56">
                  <c:v>0.18348802540125919</c:v>
                </c:pt>
                <c:pt idx="57">
                  <c:v>0.10798333231340063</c:v>
                </c:pt>
                <c:pt idx="58">
                  <c:v>4.9593690415536518E-2</c:v>
                </c:pt>
                <c:pt idx="59">
                  <c:v>1.2647721433490244E-2</c:v>
                </c:pt>
                <c:pt idx="60">
                  <c:v>0</c:v>
                </c:pt>
                <c:pt idx="61">
                  <c:v>-1.2647721433487913E-2</c:v>
                </c:pt>
                <c:pt idx="62">
                  <c:v>-4.9593690415532077E-2</c:v>
                </c:pt>
                <c:pt idx="63">
                  <c:v>-0.10798333231339441</c:v>
                </c:pt>
                <c:pt idx="64">
                  <c:v>-0.18348802540125164</c:v>
                </c:pt>
                <c:pt idx="65">
                  <c:v>-0.27085924378439419</c:v>
                </c:pt>
                <c:pt idx="66">
                  <c:v>-0.36455029035475384</c:v>
                </c:pt>
                <c:pt idx="67">
                  <c:v>-0.4593004128060747</c:v>
                </c:pt>
                <c:pt idx="68">
                  <c:v>-0.55059731432024295</c:v>
                </c:pt>
                <c:pt idx="69">
                  <c:v>-0.63496971857412388</c:v>
                </c:pt>
                <c:pt idx="70">
                  <c:v>-0.7101005239303646</c:v>
                </c:pt>
                <c:pt idx="71">
                  <c:v>-0.77478347077973009</c:v>
                </c:pt>
                <c:pt idx="72">
                  <c:v>-0.82876643541865858</c:v>
                </c:pt>
                <c:pt idx="73">
                  <c:v>-0.87253130058895012</c:v>
                </c:pt>
                <c:pt idx="74">
                  <c:v>-0.90705622808584963</c:v>
                </c:pt>
                <c:pt idx="75">
                  <c:v>-0.93359525945021316</c:v>
                </c:pt>
                <c:pt idx="76">
                  <c:v>-0.95349681375368656</c:v>
                </c:pt>
                <c:pt idx="77">
                  <c:v>-0.96807018570625814</c:v>
                </c:pt>
                <c:pt idx="78">
                  <c:v>-0.97849952738693458</c:v>
                </c:pt>
                <c:pt idx="79">
                  <c:v>-0.98579867853967162</c:v>
                </c:pt>
                <c:pt idx="80">
                  <c:v>-0.9907973226225103</c:v>
                </c:pt>
                <c:pt idx="81">
                  <c:v>-0.99414852369582096</c:v>
                </c:pt>
                <c:pt idx="82">
                  <c:v>-0.99634884230493548</c:v>
                </c:pt>
                <c:pt idx="83">
                  <c:v>-0.99776413256339647</c:v>
                </c:pt>
                <c:pt idx="84">
                  <c:v>-0.99865618947350043</c:v>
                </c:pt>
                <c:pt idx="85">
                  <c:v>-0.99920727255008457</c:v>
                </c:pt>
                <c:pt idx="86">
                  <c:v>-0.99954099926273066</c:v>
                </c:pt>
                <c:pt idx="87">
                  <c:v>-0.99973913858189001</c:v>
                </c:pt>
                <c:pt idx="88">
                  <c:v>-0.99985448380892727</c:v>
                </c:pt>
                <c:pt idx="89">
                  <c:v>-0.99992032695339839</c:v>
                </c:pt>
                <c:pt idx="90">
                  <c:v>-0.99995718457390592</c:v>
                </c:pt>
                <c:pt idx="91">
                  <c:v>-0.99997741785685312</c:v>
                </c:pt>
                <c:pt idx="92">
                  <c:v>-0.99998831062711535</c:v>
                </c:pt>
                <c:pt idx="93">
                  <c:v>-0.99999406170258287</c:v>
                </c:pt>
                <c:pt idx="94">
                  <c:v>-0.99999703953663299</c:v>
                </c:pt>
                <c:pt idx="95">
                  <c:v>-0.99999855167507201</c:v>
                </c:pt>
                <c:pt idx="96">
                  <c:v>-0.99999930471641119</c:v>
                </c:pt>
                <c:pt idx="97">
                  <c:v>-0.99999967248703248</c:v>
                </c:pt>
                <c:pt idx="98">
                  <c:v>-0.99999984862767821</c:v>
                </c:pt>
                <c:pt idx="99">
                  <c:v>-0.99999993135688536</c:v>
                </c:pt>
                <c:pt idx="100">
                  <c:v>-0.99999996946053449</c:v>
                </c:pt>
                <c:pt idx="101">
                  <c:v>-0.99999998667026069</c:v>
                </c:pt>
                <c:pt idx="102">
                  <c:v>-0.99999999429231512</c:v>
                </c:pt>
                <c:pt idx="103">
                  <c:v>-0.99999999760249603</c:v>
                </c:pt>
                <c:pt idx="104">
                  <c:v>-0.99999999901212233</c:v>
                </c:pt>
                <c:pt idx="105">
                  <c:v>-0.99999999960072172</c:v>
                </c:pt>
                <c:pt idx="106">
                  <c:v>-0.99999999984170707</c:v>
                </c:pt>
                <c:pt idx="107">
                  <c:v>-0.99999999993844735</c:v>
                </c:pt>
                <c:pt idx="108">
                  <c:v>-0.99999999997652445</c:v>
                </c:pt>
                <c:pt idx="109">
                  <c:v>-0.99999999999121869</c:v>
                </c:pt>
                <c:pt idx="110">
                  <c:v>-0.99999999999677847</c:v>
                </c:pt>
                <c:pt idx="111">
                  <c:v>-0.99999999999884093</c:v>
                </c:pt>
                <c:pt idx="112">
                  <c:v>-0.99999999999959099</c:v>
                </c:pt>
                <c:pt idx="113">
                  <c:v>-0.99999999999985845</c:v>
                </c:pt>
                <c:pt idx="114">
                  <c:v>-0.99999999999995193</c:v>
                </c:pt>
                <c:pt idx="115">
                  <c:v>-0.99999999999998401</c:v>
                </c:pt>
                <c:pt idx="116">
                  <c:v>-0.99999999999999478</c:v>
                </c:pt>
                <c:pt idx="117">
                  <c:v>-0.99999999999999833</c:v>
                </c:pt>
                <c:pt idx="118">
                  <c:v>-0.99999999999999944</c:v>
                </c:pt>
                <c:pt idx="119">
                  <c:v>-0.99999999999999989</c:v>
                </c:pt>
                <c:pt idx="120">
                  <c:v>-1</c:v>
                </c:pt>
                <c:pt idx="121">
                  <c:v>-1</c:v>
                </c:pt>
              </c:numCache>
            </c:numRef>
          </c:yVal>
          <c:smooth val="1"/>
        </c:ser>
        <c:ser>
          <c:idx val="10"/>
          <c:order val="4"/>
          <c:tx>
            <c:strRef>
              <c:f>'erf Compare'!$F$1</c:f>
              <c:strCache>
                <c:ptCount val="1"/>
                <c:pt idx="0">
                  <c:v>Abramowitz 4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Compare'!$F$2:$F$123</c:f>
              <c:numCache>
                <c:formatCode>0.0000000</c:formatCode>
                <c:ptCount val="122"/>
                <c:pt idx="0">
                  <c:v>0.99999999373531145</c:v>
                </c:pt>
                <c:pt idx="1">
                  <c:v>0.9999999919303636</c:v>
                </c:pt>
                <c:pt idx="2">
                  <c:v>0.99999998956684188</c:v>
                </c:pt>
                <c:pt idx="3">
                  <c:v>0.9999999864598067</c:v>
                </c:pt>
                <c:pt idx="4">
                  <c:v>0.9999999823590483</c:v>
                </c:pt>
                <c:pt idx="5">
                  <c:v>0.99999997692461784</c:v>
                </c:pt>
                <c:pt idx="6">
                  <c:v>0.99999996969264671</c:v>
                </c:pt>
                <c:pt idx="7">
                  <c:v>0.99999996002738833</c:v>
                </c:pt>
                <c:pt idx="8">
                  <c:v>0.99999994705362294</c:v>
                </c:pt>
                <c:pt idx="9">
                  <c:v>0.99999992956095218</c:v>
                </c:pt>
                <c:pt idx="10">
                  <c:v>0.99999990586766485</c:v>
                </c:pt>
                <c:pt idx="11">
                  <c:v>0.99999987362619103</c:v>
                </c:pt>
                <c:pt idx="12">
                  <c:v>0.99999982954377609</c:v>
                </c:pt>
                <c:pt idx="13">
                  <c:v>0.99999976897953002</c:v>
                </c:pt>
                <c:pt idx="14">
                  <c:v>0.99999968536038386</c:v>
                </c:pt>
                <c:pt idx="15">
                  <c:v>0.99999956933055723</c:v>
                </c:pt>
                <c:pt idx="16">
                  <c:v>0.99999940750710647</c:v>
                </c:pt>
                <c:pt idx="17">
                  <c:v>0.99999918065061244</c:v>
                </c:pt>
                <c:pt idx="18">
                  <c:v>0.99999886096378487</c:v>
                </c:pt>
                <c:pt idx="19">
                  <c:v>0.99999840808431995</c:v>
                </c:pt>
                <c:pt idx="20">
                  <c:v>0.99999776311501254</c:v>
                </c:pt>
                <c:pt idx="21">
                  <c:v>0.99999683969271114</c:v>
                </c:pt>
                <c:pt idx="22">
                  <c:v>0.99999551057487646</c:v>
                </c:pt>
                <c:pt idx="23">
                  <c:v>0.9999935874210143</c:v>
                </c:pt>
                <c:pt idx="24">
                  <c:v>0.99999079021730541</c:v>
                </c:pt>
                <c:pt idx="25">
                  <c:v>0.9999867009099318</c:v>
                </c:pt>
                <c:pt idx="26">
                  <c:v>0.99998069293399916</c:v>
                </c:pt>
                <c:pt idx="27">
                  <c:v>0.9999718239399753</c:v>
                </c:pt>
                <c:pt idx="28">
                  <c:v>0.99995867237707714</c:v>
                </c:pt>
                <c:pt idx="29">
                  <c:v>0.99993908861095193</c:v>
                </c:pt>
                <c:pt idx="30">
                  <c:v>0.99990981641732479</c:v>
                </c:pt>
                <c:pt idx="31">
                  <c:v>0.99986591897277144</c:v>
                </c:pt>
                <c:pt idx="32">
                  <c:v>0.99979991230156118</c:v>
                </c:pt>
                <c:pt idx="33">
                  <c:v>0.99970046564204951</c:v>
                </c:pt>
                <c:pt idx="34">
                  <c:v>0.99955046974907524</c:v>
                </c:pt>
                <c:pt idx="35">
                  <c:v>0.99932419977221065</c:v>
                </c:pt>
                <c:pt idx="36">
                  <c:v>0.99898321229052334</c:v>
                </c:pt>
                <c:pt idx="37">
                  <c:v>0.99847052807152936</c:v>
                </c:pt>
                <c:pt idx="38">
                  <c:v>0.99770258939026413</c:v>
                </c:pt>
                <c:pt idx="39">
                  <c:v>0.99655849083318293</c:v>
                </c:pt>
                <c:pt idx="40">
                  <c:v>0.99486613861257545</c:v>
                </c:pt>
                <c:pt idx="41">
                  <c:v>0.99238538965928502</c:v>
                </c:pt>
                <c:pt idx="42">
                  <c:v>0.98878894950159268</c:v>
                </c:pt>
                <c:pt idx="43">
                  <c:v>0.9836429034543831</c:v>
                </c:pt>
                <c:pt idx="44">
                  <c:v>0.9763901196355208</c:v>
                </c:pt>
                <c:pt idx="45">
                  <c:v>0.96634107656101609</c:v>
                </c:pt>
                <c:pt idx="46">
                  <c:v>0.95267737025070087</c:v>
                </c:pt>
                <c:pt idx="47">
                  <c:v>0.93447255630933534</c:v>
                </c:pt>
                <c:pt idx="48">
                  <c:v>0.91073257337464841</c:v>
                </c:pt>
                <c:pt idx="49">
                  <c:v>0.88045388093309285</c:v>
                </c:pt>
                <c:pt idx="50">
                  <c:v>0.8426926633921914</c:v>
                </c:pt>
                <c:pt idx="51">
                  <c:v>0.79663486259714444</c:v>
                </c:pt>
                <c:pt idx="52">
                  <c:v>0.74165640037914282</c:v>
                </c:pt>
                <c:pt idx="53">
                  <c:v>0.6773668630282762</c:v>
                </c:pt>
                <c:pt idx="54">
                  <c:v>0.60363763019702343</c:v>
                </c:pt>
                <c:pt idx="55">
                  <c:v>0.52062482731721738</c:v>
                </c:pt>
                <c:pt idx="56">
                  <c:v>0.42880566253399244</c:v>
                </c:pt>
                <c:pt idx="57">
                  <c:v>0.32905100303225654</c:v>
                </c:pt>
                <c:pt idx="58">
                  <c:v>0.22275546501286281</c:v>
                </c:pt>
                <c:pt idx="59">
                  <c:v>0.11203713100733015</c:v>
                </c:pt>
                <c:pt idx="60">
                  <c:v>5.3290705182007514E-15</c:v>
                </c:pt>
                <c:pt idx="61">
                  <c:v>-0.11203713100732016</c:v>
                </c:pt>
                <c:pt idx="62">
                  <c:v>-0.22275546501285304</c:v>
                </c:pt>
                <c:pt idx="63">
                  <c:v>-0.32905100303224744</c:v>
                </c:pt>
                <c:pt idx="64">
                  <c:v>-0.42880566253398367</c:v>
                </c:pt>
                <c:pt idx="65">
                  <c:v>-0.5206248273172096</c:v>
                </c:pt>
                <c:pt idx="66">
                  <c:v>-0.60363763019701644</c:v>
                </c:pt>
                <c:pt idx="67">
                  <c:v>-0.67736686302826987</c:v>
                </c:pt>
                <c:pt idx="68">
                  <c:v>-0.74165640037913749</c:v>
                </c:pt>
                <c:pt idx="69">
                  <c:v>-0.79663486259713978</c:v>
                </c:pt>
                <c:pt idx="70">
                  <c:v>-0.84269266339218762</c:v>
                </c:pt>
                <c:pt idx="71">
                  <c:v>-0.88045388093308985</c:v>
                </c:pt>
                <c:pt idx="72">
                  <c:v>-0.91073257337464597</c:v>
                </c:pt>
                <c:pt idx="73">
                  <c:v>-0.93447255630933346</c:v>
                </c:pt>
                <c:pt idx="74">
                  <c:v>-0.95267737025069943</c:v>
                </c:pt>
                <c:pt idx="75">
                  <c:v>-0.96634107656101509</c:v>
                </c:pt>
                <c:pt idx="76">
                  <c:v>-0.97639011963552003</c:v>
                </c:pt>
                <c:pt idx="77">
                  <c:v>-0.98364290345438254</c:v>
                </c:pt>
                <c:pt idx="78">
                  <c:v>-0.98878894950159235</c:v>
                </c:pt>
                <c:pt idx="79">
                  <c:v>-0.9923853896592848</c:v>
                </c:pt>
                <c:pt idx="80">
                  <c:v>-0.99486613861257522</c:v>
                </c:pt>
                <c:pt idx="81">
                  <c:v>-0.99655849083318282</c:v>
                </c:pt>
                <c:pt idx="82">
                  <c:v>-0.99770258939026402</c:v>
                </c:pt>
                <c:pt idx="83">
                  <c:v>-0.99847052807152936</c:v>
                </c:pt>
                <c:pt idx="84">
                  <c:v>-0.99898321229052334</c:v>
                </c:pt>
                <c:pt idx="85">
                  <c:v>-0.99932419977221065</c:v>
                </c:pt>
                <c:pt idx="86">
                  <c:v>-0.99955046974907524</c:v>
                </c:pt>
                <c:pt idx="87">
                  <c:v>-0.99970046564204951</c:v>
                </c:pt>
                <c:pt idx="88">
                  <c:v>-0.99979991230156118</c:v>
                </c:pt>
                <c:pt idx="89">
                  <c:v>-0.99986591897277144</c:v>
                </c:pt>
                <c:pt idx="90">
                  <c:v>-0.99990981641732479</c:v>
                </c:pt>
                <c:pt idx="91">
                  <c:v>-0.99993908861095193</c:v>
                </c:pt>
                <c:pt idx="92">
                  <c:v>-0.99995867237707714</c:v>
                </c:pt>
                <c:pt idx="93">
                  <c:v>-0.9999718239399753</c:v>
                </c:pt>
                <c:pt idx="94">
                  <c:v>-0.99998069293399916</c:v>
                </c:pt>
                <c:pt idx="95">
                  <c:v>-0.9999867009099318</c:v>
                </c:pt>
                <c:pt idx="96">
                  <c:v>-0.99999079021730541</c:v>
                </c:pt>
                <c:pt idx="97">
                  <c:v>-0.9999935874210143</c:v>
                </c:pt>
                <c:pt idx="98">
                  <c:v>-0.99999551057487646</c:v>
                </c:pt>
                <c:pt idx="99">
                  <c:v>-0.99999683969271114</c:v>
                </c:pt>
                <c:pt idx="100">
                  <c:v>-0.99999776311501254</c:v>
                </c:pt>
                <c:pt idx="101">
                  <c:v>-0.99999840808431995</c:v>
                </c:pt>
                <c:pt idx="102">
                  <c:v>-0.99999886096378487</c:v>
                </c:pt>
                <c:pt idx="103">
                  <c:v>-0.99999918065061244</c:v>
                </c:pt>
                <c:pt idx="104">
                  <c:v>-0.99999940750710647</c:v>
                </c:pt>
                <c:pt idx="105">
                  <c:v>-0.99999956933055723</c:v>
                </c:pt>
                <c:pt idx="106">
                  <c:v>-0.99999968536038386</c:v>
                </c:pt>
                <c:pt idx="107">
                  <c:v>-0.99999976897953002</c:v>
                </c:pt>
                <c:pt idx="108">
                  <c:v>-0.99999982954377609</c:v>
                </c:pt>
                <c:pt idx="109">
                  <c:v>-0.99999987362619103</c:v>
                </c:pt>
                <c:pt idx="110">
                  <c:v>-0.99999990586766485</c:v>
                </c:pt>
                <c:pt idx="111">
                  <c:v>-0.99999992956095218</c:v>
                </c:pt>
                <c:pt idx="112">
                  <c:v>-0.99999994705362294</c:v>
                </c:pt>
                <c:pt idx="113">
                  <c:v>-0.99999996002738833</c:v>
                </c:pt>
                <c:pt idx="114">
                  <c:v>-0.99999996969264671</c:v>
                </c:pt>
                <c:pt idx="115">
                  <c:v>-0.99999997692461784</c:v>
                </c:pt>
                <c:pt idx="116">
                  <c:v>-0.9999999823590483</c:v>
                </c:pt>
                <c:pt idx="117">
                  <c:v>-0.9999999864598067</c:v>
                </c:pt>
                <c:pt idx="118">
                  <c:v>-0.99999998956684188</c:v>
                </c:pt>
                <c:pt idx="119">
                  <c:v>-0.9999999919303636</c:v>
                </c:pt>
                <c:pt idx="120">
                  <c:v>-0.99999999373531145</c:v>
                </c:pt>
                <c:pt idx="121">
                  <c:v>-0.99999999511894877</c:v>
                </c:pt>
              </c:numCache>
            </c:numRef>
          </c:yVal>
          <c:smooth val="1"/>
        </c:ser>
        <c:ser>
          <c:idx val="11"/>
          <c:order val="5"/>
          <c:tx>
            <c:strRef>
              <c:f>'erf Compare'!$G$1</c:f>
              <c:strCache>
                <c:ptCount val="1"/>
                <c:pt idx="0">
                  <c:v>Abramowitz 6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Compare'!$G$2:$G$123</c:f>
              <c:numCache>
                <c:formatCode>0.0000000</c:formatCode>
                <c:ptCount val="122"/>
                <c:pt idx="0">
                  <c:v>1</c:v>
                </c:pt>
                <c:pt idx="1">
                  <c:v>0.99999999999999989</c:v>
                </c:pt>
                <c:pt idx="2">
                  <c:v>0.99999999999999978</c:v>
                </c:pt>
                <c:pt idx="3">
                  <c:v>0.99999999999999922</c:v>
                </c:pt>
                <c:pt idx="4">
                  <c:v>0.99999999999999756</c:v>
                </c:pt>
                <c:pt idx="5">
                  <c:v>0.99999999999999256</c:v>
                </c:pt>
                <c:pt idx="6">
                  <c:v>0.99999999999997757</c:v>
                </c:pt>
                <c:pt idx="7">
                  <c:v>0.99999999999993328</c:v>
                </c:pt>
                <c:pt idx="8">
                  <c:v>0.99999999999980604</c:v>
                </c:pt>
                <c:pt idx="9">
                  <c:v>0.99999999999944666</c:v>
                </c:pt>
                <c:pt idx="10">
                  <c:v>0.99999999999845224</c:v>
                </c:pt>
                <c:pt idx="11">
                  <c:v>0.99999999999575462</c:v>
                </c:pt>
                <c:pt idx="12">
                  <c:v>0.99999999998858191</c:v>
                </c:pt>
                <c:pt idx="13">
                  <c:v>0.99999999996988664</c:v>
                </c:pt>
                <c:pt idx="14">
                  <c:v>0.99999999992212085</c:v>
                </c:pt>
                <c:pt idx="15">
                  <c:v>0.99999999980249143</c:v>
                </c:pt>
                <c:pt idx="16">
                  <c:v>0.99999999950879737</c:v>
                </c:pt>
                <c:pt idx="17">
                  <c:v>0.99999999880201074</c:v>
                </c:pt>
                <c:pt idx="18">
                  <c:v>0.99999999713469589</c:v>
                </c:pt>
                <c:pt idx="19">
                  <c:v>0.99999999327917399</c:v>
                </c:pt>
                <c:pt idx="20">
                  <c:v>0.99999998453970418</c:v>
                </c:pt>
                <c:pt idx="21">
                  <c:v>0.99999996512085976</c:v>
                </c:pt>
                <c:pt idx="22">
                  <c:v>0.99999992282497729</c:v>
                </c:pt>
                <c:pt idx="23">
                  <c:v>0.99999983252051716</c:v>
                </c:pt>
                <c:pt idx="24">
                  <c:v>0.99999964352274606</c:v>
                </c:pt>
                <c:pt idx="25">
                  <c:v>0.99999925578286397</c:v>
                </c:pt>
                <c:pt idx="26">
                  <c:v>0.99999847602371372</c:v>
                </c:pt>
                <c:pt idx="27">
                  <c:v>0.9999969388725739</c:v>
                </c:pt>
                <c:pt idx="28">
                  <c:v>0.99999396851601674</c:v>
                </c:pt>
                <c:pt idx="29">
                  <c:v>0.9999883420420016</c:v>
                </c:pt>
                <c:pt idx="30">
                  <c:v>0.99997789485110222</c:v>
                </c:pt>
                <c:pt idx="31">
                  <c:v>0.99995887978039688</c:v>
                </c:pt>
                <c:pt idx="32">
                  <c:v>0.99992495389105485</c:v>
                </c:pt>
                <c:pt idx="33">
                  <c:v>0.99986562051470407</c:v>
                </c:pt>
                <c:pt idx="34">
                  <c:v>0.9997639017652199</c:v>
                </c:pt>
                <c:pt idx="35">
                  <c:v>0.99959296453660595</c:v>
                </c:pt>
                <c:pt idx="36">
                  <c:v>0.99931138211800519</c:v>
                </c:pt>
                <c:pt idx="37">
                  <c:v>0.99885670076231603</c:v>
                </c:pt>
                <c:pt idx="38">
                  <c:v>0.99813701821118817</c:v>
                </c:pt>
                <c:pt idx="39">
                  <c:v>0.99702039544075816</c:v>
                </c:pt>
                <c:pt idx="40">
                  <c:v>0.99532213958121896</c:v>
                </c:pt>
                <c:pt idx="41">
                  <c:v>0.99279033397664096</c:v>
                </c:pt>
                <c:pt idx="42">
                  <c:v>0.9890904538115266</c:v>
                </c:pt>
                <c:pt idx="43">
                  <c:v>0.98379047020760668</c:v>
                </c:pt>
                <c:pt idx="44">
                  <c:v>0.97634845580629037</c:v>
                </c:pt>
                <c:pt idx="45">
                  <c:v>0.96610526640297256</c:v>
                </c:pt>
                <c:pt idx="46">
                  <c:v>0.95228525826851618</c:v>
                </c:pt>
                <c:pt idx="47">
                  <c:v>0.93400806243855294</c:v>
                </c:pt>
                <c:pt idx="48">
                  <c:v>0.9103140355062137</c:v>
                </c:pt>
                <c:pt idx="49">
                  <c:v>0.88020504320359738</c:v>
                </c:pt>
                <c:pt idx="50">
                  <c:v>0.84270068974759182</c:v>
                </c:pt>
                <c:pt idx="51">
                  <c:v>0.79690807491367022</c:v>
                </c:pt>
                <c:pt idx="52">
                  <c:v>0.74210085974219442</c:v>
                </c:pt>
                <c:pt idx="53">
                  <c:v>0.67780118185610605</c:v>
                </c:pt>
                <c:pt idx="54">
                  <c:v>0.6038561848494407</c:v>
                </c:pt>
                <c:pt idx="55">
                  <c:v>0.52050001630475085</c:v>
                </c:pt>
                <c:pt idx="56">
                  <c:v>0.4283924234672889</c:v>
                </c:pt>
                <c:pt idx="57">
                  <c:v>0.32862668272901685</c:v>
                </c:pt>
                <c:pt idx="58">
                  <c:v>0.2227024578583208</c:v>
                </c:pt>
                <c:pt idx="59">
                  <c:v>0.11246296562220094</c:v>
                </c:pt>
                <c:pt idx="60">
                  <c:v>1.0000053810195475E-9</c:v>
                </c:pt>
                <c:pt idx="61">
                  <c:v>-0.11246296562219066</c:v>
                </c:pt>
                <c:pt idx="62">
                  <c:v>-0.2227024578583108</c:v>
                </c:pt>
                <c:pt idx="63">
                  <c:v>-0.32862668272900702</c:v>
                </c:pt>
                <c:pt idx="64">
                  <c:v>-0.42839242346728007</c:v>
                </c:pt>
                <c:pt idx="65">
                  <c:v>-0.52050001630474296</c:v>
                </c:pt>
                <c:pt idx="66">
                  <c:v>-0.60385618484943349</c:v>
                </c:pt>
                <c:pt idx="67">
                  <c:v>-0.67780118185609983</c:v>
                </c:pt>
                <c:pt idx="68">
                  <c:v>-0.74210085974218909</c:v>
                </c:pt>
                <c:pt idx="69">
                  <c:v>-0.79690807491366555</c:v>
                </c:pt>
                <c:pt idx="70">
                  <c:v>-0.84270068974758805</c:v>
                </c:pt>
                <c:pt idx="71">
                  <c:v>-0.88020504320359438</c:v>
                </c:pt>
                <c:pt idx="72">
                  <c:v>-0.91031403550621126</c:v>
                </c:pt>
                <c:pt idx="73">
                  <c:v>-0.93400806243855106</c:v>
                </c:pt>
                <c:pt idx="74">
                  <c:v>-0.95228525826851473</c:v>
                </c:pt>
                <c:pt idx="75">
                  <c:v>-0.96610526640297145</c:v>
                </c:pt>
                <c:pt idx="76">
                  <c:v>-0.97634845580628959</c:v>
                </c:pt>
                <c:pt idx="77">
                  <c:v>-0.98379047020760613</c:v>
                </c:pt>
                <c:pt idx="78">
                  <c:v>-0.98909045381152616</c:v>
                </c:pt>
                <c:pt idx="79">
                  <c:v>-0.99279033397664063</c:v>
                </c:pt>
                <c:pt idx="80">
                  <c:v>-0.99532213958121885</c:v>
                </c:pt>
                <c:pt idx="81">
                  <c:v>-0.99702039544075793</c:v>
                </c:pt>
                <c:pt idx="82">
                  <c:v>-0.99813701821118817</c:v>
                </c:pt>
                <c:pt idx="83">
                  <c:v>-0.99885670076231592</c:v>
                </c:pt>
                <c:pt idx="84">
                  <c:v>-0.99931138211800519</c:v>
                </c:pt>
                <c:pt idx="85">
                  <c:v>-0.99959296453660595</c:v>
                </c:pt>
                <c:pt idx="86">
                  <c:v>-0.9997639017652199</c:v>
                </c:pt>
                <c:pt idx="87">
                  <c:v>-0.99986562051470407</c:v>
                </c:pt>
                <c:pt idx="88">
                  <c:v>-0.99992495389105485</c:v>
                </c:pt>
                <c:pt idx="89">
                  <c:v>-0.99995887978039688</c:v>
                </c:pt>
                <c:pt idx="90">
                  <c:v>-0.99997789485110222</c:v>
                </c:pt>
                <c:pt idx="91">
                  <c:v>-0.9999883420420016</c:v>
                </c:pt>
                <c:pt idx="92">
                  <c:v>-0.99999396851601674</c:v>
                </c:pt>
                <c:pt idx="93">
                  <c:v>-0.9999969388725739</c:v>
                </c:pt>
                <c:pt idx="94">
                  <c:v>-0.99999847602371372</c:v>
                </c:pt>
                <c:pt idx="95">
                  <c:v>-0.99999925578286397</c:v>
                </c:pt>
                <c:pt idx="96">
                  <c:v>-0.99999964352274606</c:v>
                </c:pt>
                <c:pt idx="97">
                  <c:v>-0.99999983252051716</c:v>
                </c:pt>
                <c:pt idx="98">
                  <c:v>-0.99999992282497729</c:v>
                </c:pt>
                <c:pt idx="99">
                  <c:v>-0.99999996512085976</c:v>
                </c:pt>
                <c:pt idx="100">
                  <c:v>-0.99999998453970418</c:v>
                </c:pt>
                <c:pt idx="101">
                  <c:v>-0.99999999327917399</c:v>
                </c:pt>
                <c:pt idx="102">
                  <c:v>-0.99999999713469589</c:v>
                </c:pt>
                <c:pt idx="103">
                  <c:v>-0.99999999880201074</c:v>
                </c:pt>
                <c:pt idx="104">
                  <c:v>-0.99999999950879737</c:v>
                </c:pt>
                <c:pt idx="105">
                  <c:v>-0.99999999980249143</c:v>
                </c:pt>
                <c:pt idx="106">
                  <c:v>-0.99999999992212085</c:v>
                </c:pt>
                <c:pt idx="107">
                  <c:v>-0.99999999996988664</c:v>
                </c:pt>
                <c:pt idx="108">
                  <c:v>-0.99999999998858191</c:v>
                </c:pt>
                <c:pt idx="109">
                  <c:v>-0.99999999999575462</c:v>
                </c:pt>
                <c:pt idx="110">
                  <c:v>-0.99999999999845224</c:v>
                </c:pt>
                <c:pt idx="111">
                  <c:v>-0.99999999999944666</c:v>
                </c:pt>
                <c:pt idx="112">
                  <c:v>-0.99999999999980604</c:v>
                </c:pt>
                <c:pt idx="113">
                  <c:v>-0.99999999999993328</c:v>
                </c:pt>
                <c:pt idx="114">
                  <c:v>-0.99999999999997757</c:v>
                </c:pt>
                <c:pt idx="115">
                  <c:v>-0.99999999999999256</c:v>
                </c:pt>
                <c:pt idx="116">
                  <c:v>-0.99999999999999756</c:v>
                </c:pt>
                <c:pt idx="117">
                  <c:v>-0.99999999999999922</c:v>
                </c:pt>
                <c:pt idx="118">
                  <c:v>-0.99999999999999978</c:v>
                </c:pt>
                <c:pt idx="119">
                  <c:v>-0.99999999999999989</c:v>
                </c:pt>
                <c:pt idx="120">
                  <c:v>-1</c:v>
                </c:pt>
                <c:pt idx="121">
                  <c:v>-1</c:v>
                </c:pt>
              </c:numCache>
            </c:numRef>
          </c:yVal>
          <c:smooth val="1"/>
        </c:ser>
        <c:ser>
          <c:idx val="12"/>
          <c:order val="6"/>
          <c:tx>
            <c:strRef>
              <c:f>'erf Compare'!$H$1</c:f>
              <c:strCache>
                <c:ptCount val="1"/>
                <c:pt idx="0">
                  <c:v>Lether1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Compare'!$H$2:$H$123</c:f>
              <c:numCache>
                <c:formatCode>0.0000000</c:formatCode>
                <c:ptCount val="122"/>
                <c:pt idx="0">
                  <c:v>0.99999999999998479</c:v>
                </c:pt>
                <c:pt idx="1">
                  <c:v>0.99999999999996092</c:v>
                </c:pt>
                <c:pt idx="2">
                  <c:v>0.9999999999999013</c:v>
                </c:pt>
                <c:pt idx="3">
                  <c:v>0.99999999999975397</c:v>
                </c:pt>
                <c:pt idx="4">
                  <c:v>0.99999999999939559</c:v>
                </c:pt>
                <c:pt idx="5">
                  <c:v>0.99999999999853562</c:v>
                </c:pt>
                <c:pt idx="6">
                  <c:v>0.99999999999650069</c:v>
                </c:pt>
                <c:pt idx="7">
                  <c:v>0.99999999999175393</c:v>
                </c:pt>
                <c:pt idx="8">
                  <c:v>0.99999999998083633</c:v>
                </c:pt>
                <c:pt idx="9">
                  <c:v>0.9999999999560798</c:v>
                </c:pt>
                <c:pt idx="10">
                  <c:v>0.99999999990073218</c:v>
                </c:pt>
                <c:pt idx="11">
                  <c:v>0.99999999977873644</c:v>
                </c:pt>
                <c:pt idx="12">
                  <c:v>0.99999999951362739</c:v>
                </c:pt>
                <c:pt idx="13">
                  <c:v>0.99999999894564706</c:v>
                </c:pt>
                <c:pt idx="14">
                  <c:v>0.9999999977459656</c:v>
                </c:pt>
                <c:pt idx="15">
                  <c:v>0.9999999952478219</c:v>
                </c:pt>
                <c:pt idx="16">
                  <c:v>0.99999999011941798</c:v>
                </c:pt>
                <c:pt idx="17">
                  <c:v>0.99999997974044119</c:v>
                </c:pt>
                <c:pt idx="18">
                  <c:v>0.99999995903291305</c:v>
                </c:pt>
                <c:pt idx="19">
                  <c:v>0.99999991830455826</c:v>
                </c:pt>
                <c:pt idx="20">
                  <c:v>0.99999983933613523</c:v>
                </c:pt>
                <c:pt idx="21">
                  <c:v>0.99999968840087061</c:v>
                </c:pt>
                <c:pt idx="22">
                  <c:v>0.99999940401970133</c:v>
                </c:pt>
                <c:pt idx="23">
                  <c:v>0.99999887584754454</c:v>
                </c:pt>
                <c:pt idx="24">
                  <c:v>0.99999790889343565</c:v>
                </c:pt>
                <c:pt idx="25">
                  <c:v>0.99999616394558333</c:v>
                </c:pt>
                <c:pt idx="26">
                  <c:v>0.99999306013543354</c:v>
                </c:pt>
                <c:pt idx="27">
                  <c:v>0.99998761845407014</c:v>
                </c:pt>
                <c:pt idx="28">
                  <c:v>0.99997821505875795</c:v>
                </c:pt>
                <c:pt idx="29">
                  <c:v>0.99996219967317834</c:v>
                </c:pt>
                <c:pt idx="30">
                  <c:v>0.99993531667169167</c:v>
                </c:pt>
                <c:pt idx="31">
                  <c:v>0.99989084420313157</c:v>
                </c:pt>
                <c:pt idx="32">
                  <c:v>0.99981834017465787</c:v>
                </c:pt>
                <c:pt idx="33">
                  <c:v>0.99970185425057168</c:v>
                </c:pt>
                <c:pt idx="34">
                  <c:v>0.99951743480642763</c:v>
                </c:pt>
                <c:pt idx="35">
                  <c:v>0.99922973350430944</c:v>
                </c:pt>
                <c:pt idx="36">
                  <c:v>0.9987874946499723</c:v>
                </c:pt>
                <c:pt idx="37">
                  <c:v>0.99811772115445896</c:v>
                </c:pt>
                <c:pt idx="38">
                  <c:v>0.99711834555397827</c:v>
                </c:pt>
                <c:pt idx="39">
                  <c:v>0.99564931657861377</c:v>
                </c:pt>
                <c:pt idx="40">
                  <c:v>0.99352215269509137</c:v>
                </c:pt>
                <c:pt idx="41">
                  <c:v>0.9904882249153717</c:v>
                </c:pt>
                <c:pt idx="42">
                  <c:v>0.98622631710675746</c:v>
                </c:pt>
                <c:pt idx="43">
                  <c:v>0.98033036822072206</c:v>
                </c:pt>
                <c:pt idx="44">
                  <c:v>0.97229870822972486</c:v>
                </c:pt>
                <c:pt idx="45">
                  <c:v>0.96152652137493477</c:v>
                </c:pt>
                <c:pt idx="46">
                  <c:v>0.94730365047468068</c:v>
                </c:pt>
                <c:pt idx="47">
                  <c:v>0.92882012045333728</c:v>
                </c:pt>
                <c:pt idx="48">
                  <c:v>0.90518182142172465</c:v>
                </c:pt>
                <c:pt idx="49">
                  <c:v>0.8754385629160184</c:v>
                </c:pt>
                <c:pt idx="50">
                  <c:v>0.83862611528995468</c:v>
                </c:pt>
                <c:pt idx="51">
                  <c:v>0.79382284648939794</c:v>
                </c:pt>
                <c:pt idx="52">
                  <c:v>0.74022014676988346</c:v>
                </c:pt>
                <c:pt idx="53">
                  <c:v>0.67720408003642252</c:v>
                </c:pt>
                <c:pt idx="54">
                  <c:v>0.6044437523773597</c:v>
                </c:pt>
                <c:pt idx="55">
                  <c:v>0.52197996207590813</c:v>
                </c:pt>
                <c:pt idx="56">
                  <c:v>0.43030606281114092</c:v>
                </c:pt>
                <c:pt idx="57">
                  <c:v>0.33043192976685887</c:v>
                </c:pt>
                <c:pt idx="58">
                  <c:v>0.22392174543806187</c:v>
                </c:pt>
                <c:pt idx="59">
                  <c:v>0.11289722780204015</c:v>
                </c:pt>
                <c:pt idx="60">
                  <c:v>5.2180482157382357E-15</c:v>
                </c:pt>
                <c:pt idx="61">
                  <c:v>-0.11289722780202982</c:v>
                </c:pt>
                <c:pt idx="62">
                  <c:v>-0.22392174543805188</c:v>
                </c:pt>
                <c:pt idx="63">
                  <c:v>-0.33043192976684943</c:v>
                </c:pt>
                <c:pt idx="64">
                  <c:v>-0.43030606281113226</c:v>
                </c:pt>
                <c:pt idx="65">
                  <c:v>-0.52197996207590025</c:v>
                </c:pt>
                <c:pt idx="66">
                  <c:v>-0.60444375237735271</c:v>
                </c:pt>
                <c:pt idx="67">
                  <c:v>-0.6772040800364163</c:v>
                </c:pt>
                <c:pt idx="68">
                  <c:v>-0.74022014676987813</c:v>
                </c:pt>
                <c:pt idx="69">
                  <c:v>-0.79382284648939339</c:v>
                </c:pt>
                <c:pt idx="70">
                  <c:v>-0.83862611528995101</c:v>
                </c:pt>
                <c:pt idx="71">
                  <c:v>-0.87543856291601541</c:v>
                </c:pt>
                <c:pt idx="72">
                  <c:v>-0.90518182142172232</c:v>
                </c:pt>
                <c:pt idx="73">
                  <c:v>-0.9288201204533354</c:v>
                </c:pt>
                <c:pt idx="74">
                  <c:v>-0.94730365047467913</c:v>
                </c:pt>
                <c:pt idx="75">
                  <c:v>-0.96152652137493366</c:v>
                </c:pt>
                <c:pt idx="76">
                  <c:v>-0.97229870822972408</c:v>
                </c:pt>
                <c:pt idx="77">
                  <c:v>-0.9803303682207215</c:v>
                </c:pt>
                <c:pt idx="78">
                  <c:v>-0.98622631710675701</c:v>
                </c:pt>
                <c:pt idx="79">
                  <c:v>-0.99048822491537136</c:v>
                </c:pt>
                <c:pt idx="80">
                  <c:v>-0.99352215269509114</c:v>
                </c:pt>
                <c:pt idx="81">
                  <c:v>-0.99564931657861366</c:v>
                </c:pt>
                <c:pt idx="82">
                  <c:v>-0.99711834555397816</c:v>
                </c:pt>
                <c:pt idx="83">
                  <c:v>-0.99811772115445885</c:v>
                </c:pt>
                <c:pt idx="84">
                  <c:v>-0.9987874946499723</c:v>
                </c:pt>
                <c:pt idx="85">
                  <c:v>-0.99922973350430944</c:v>
                </c:pt>
                <c:pt idx="86">
                  <c:v>-0.99951743480642763</c:v>
                </c:pt>
                <c:pt idx="87">
                  <c:v>-0.99970185425057168</c:v>
                </c:pt>
                <c:pt idx="88">
                  <c:v>-0.99981834017465787</c:v>
                </c:pt>
                <c:pt idx="89">
                  <c:v>-0.99989084420313157</c:v>
                </c:pt>
                <c:pt idx="90">
                  <c:v>-0.99993531667169167</c:v>
                </c:pt>
                <c:pt idx="91">
                  <c:v>-0.99996219967317834</c:v>
                </c:pt>
                <c:pt idx="92">
                  <c:v>-0.99997821505875795</c:v>
                </c:pt>
                <c:pt idx="93">
                  <c:v>-0.99998761845407014</c:v>
                </c:pt>
                <c:pt idx="94">
                  <c:v>-0.99999306013543354</c:v>
                </c:pt>
                <c:pt idx="95">
                  <c:v>-0.99999616394558333</c:v>
                </c:pt>
                <c:pt idx="96">
                  <c:v>-0.99999790889343565</c:v>
                </c:pt>
                <c:pt idx="97">
                  <c:v>-0.99999887584754454</c:v>
                </c:pt>
                <c:pt idx="98">
                  <c:v>-0.99999940401970133</c:v>
                </c:pt>
                <c:pt idx="99">
                  <c:v>-0.99999968840087061</c:v>
                </c:pt>
                <c:pt idx="100">
                  <c:v>-0.99999983933613523</c:v>
                </c:pt>
                <c:pt idx="101">
                  <c:v>-0.99999991830455826</c:v>
                </c:pt>
                <c:pt idx="102">
                  <c:v>-0.99999995903291305</c:v>
                </c:pt>
                <c:pt idx="103">
                  <c:v>-0.99999997974044119</c:v>
                </c:pt>
                <c:pt idx="104">
                  <c:v>-0.99999999011941798</c:v>
                </c:pt>
                <c:pt idx="105">
                  <c:v>-0.9999999952478219</c:v>
                </c:pt>
                <c:pt idx="106">
                  <c:v>-0.9999999977459656</c:v>
                </c:pt>
                <c:pt idx="107">
                  <c:v>-0.99999999894564706</c:v>
                </c:pt>
                <c:pt idx="108">
                  <c:v>-0.99999999951362739</c:v>
                </c:pt>
                <c:pt idx="109">
                  <c:v>-0.99999999977873644</c:v>
                </c:pt>
                <c:pt idx="110">
                  <c:v>-0.99999999990073218</c:v>
                </c:pt>
                <c:pt idx="111">
                  <c:v>-0.9999999999560798</c:v>
                </c:pt>
                <c:pt idx="112">
                  <c:v>-0.99999999998083633</c:v>
                </c:pt>
                <c:pt idx="113">
                  <c:v>-0.99999999999175393</c:v>
                </c:pt>
                <c:pt idx="114">
                  <c:v>-0.99999999999650069</c:v>
                </c:pt>
                <c:pt idx="115">
                  <c:v>-0.99999999999853562</c:v>
                </c:pt>
                <c:pt idx="116">
                  <c:v>-0.99999999999939559</c:v>
                </c:pt>
                <c:pt idx="117">
                  <c:v>-0.99999999999975397</c:v>
                </c:pt>
                <c:pt idx="118">
                  <c:v>-0.9999999999999013</c:v>
                </c:pt>
                <c:pt idx="119">
                  <c:v>-0.99999999999996092</c:v>
                </c:pt>
                <c:pt idx="120">
                  <c:v>-0.99999999999998479</c:v>
                </c:pt>
                <c:pt idx="121">
                  <c:v>-0.99999999999999412</c:v>
                </c:pt>
              </c:numCache>
            </c:numRef>
          </c:yVal>
          <c:smooth val="1"/>
        </c:ser>
        <c:ser>
          <c:idx val="13"/>
          <c:order val="7"/>
          <c:tx>
            <c:strRef>
              <c:f>'erf Compare'!$I$1</c:f>
              <c:strCache>
                <c:ptCount val="1"/>
                <c:pt idx="0">
                  <c:v>Lether2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'erf Compare'!$A$2:$A$123</c:f>
              <c:numCache>
                <c:formatCode>0.00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'erf Compare'!$I$2:$I$123</c:f>
              <c:numCache>
                <c:formatCode>0.0000000</c:formatCode>
                <c:ptCount val="122"/>
                <c:pt idx="0">
                  <c:v>0.99999999999999989</c:v>
                </c:pt>
                <c:pt idx="1">
                  <c:v>0.99999999999999978</c:v>
                </c:pt>
                <c:pt idx="2">
                  <c:v>0.99999999999999944</c:v>
                </c:pt>
                <c:pt idx="3">
                  <c:v>0.99999999999999822</c:v>
                </c:pt>
                <c:pt idx="4">
                  <c:v>0.99999999999999478</c:v>
                </c:pt>
                <c:pt idx="5">
                  <c:v>0.99999999999998446</c:v>
                </c:pt>
                <c:pt idx="6">
                  <c:v>0.99999999999995504</c:v>
                </c:pt>
                <c:pt idx="7">
                  <c:v>0.99999999999987199</c:v>
                </c:pt>
                <c:pt idx="8">
                  <c:v>0.99999999999964251</c:v>
                </c:pt>
                <c:pt idx="9">
                  <c:v>0.99999999999901912</c:v>
                </c:pt>
                <c:pt idx="10">
                  <c:v>0.99999999999735767</c:v>
                </c:pt>
                <c:pt idx="11">
                  <c:v>0.99999999999300959</c:v>
                </c:pt>
                <c:pt idx="12">
                  <c:v>0.99999999998183897</c:v>
                </c:pt>
                <c:pt idx="13">
                  <c:v>0.99999999995366584</c:v>
                </c:pt>
                <c:pt idx="14">
                  <c:v>0.99999999988391253</c:v>
                </c:pt>
                <c:pt idx="15">
                  <c:v>0.99999999971437714</c:v>
                </c:pt>
                <c:pt idx="16">
                  <c:v>0.99999999930988059</c:v>
                </c:pt>
                <c:pt idx="17">
                  <c:v>0.99999999836250786</c:v>
                </c:pt>
                <c:pt idx="18">
                  <c:v>0.99999999618444058</c:v>
                </c:pt>
                <c:pt idx="19">
                  <c:v>0.99999999126904882</c:v>
                </c:pt>
                <c:pt idx="20">
                  <c:v>0.99999998038042381</c:v>
                </c:pt>
                <c:pt idx="21">
                  <c:v>0.99999995670448949</c:v>
                </c:pt>
                <c:pt idx="22">
                  <c:v>0.99999990617429368</c:v>
                </c:pt>
                <c:pt idx="23">
                  <c:v>0.99999980032338054</c:v>
                </c:pt>
                <c:pt idx="24">
                  <c:v>0.99999958268905509</c:v>
                </c:pt>
                <c:pt idx="25">
                  <c:v>0.99999914351360508</c:v>
                </c:pt>
                <c:pt idx="26">
                  <c:v>0.99999827372321792</c:v>
                </c:pt>
                <c:pt idx="27">
                  <c:v>0.99999658310987161</c:v>
                </c:pt>
                <c:pt idx="28">
                  <c:v>0.99999335822978597</c:v>
                </c:pt>
                <c:pt idx="29">
                  <c:v>0.99998732141260926</c:v>
                </c:pt>
                <c:pt idx="30">
                  <c:v>0.99997623190331297</c:v>
                </c:pt>
                <c:pt idx="31">
                  <c:v>0.99995624202275124</c:v>
                </c:pt>
                <c:pt idx="32">
                  <c:v>0.99992088429671178</c:v>
                </c:pt>
                <c:pt idx="33">
                  <c:v>0.99985951991909716</c:v>
                </c:pt>
                <c:pt idx="34">
                  <c:v>0.99975502703294172</c:v>
                </c:pt>
                <c:pt idx="35">
                  <c:v>0.99958045493116376</c:v>
                </c:pt>
                <c:pt idx="36">
                  <c:v>0.99929432794245976</c:v>
                </c:pt>
                <c:pt idx="37">
                  <c:v>0.99883426675495535</c:v>
                </c:pt>
                <c:pt idx="38">
                  <c:v>0.99810862737001937</c:v>
                </c:pt>
                <c:pt idx="39">
                  <c:v>0.99698596530271189</c:v>
                </c:pt>
                <c:pt idx="40">
                  <c:v>0.99528234227630208</c:v>
                </c:pt>
                <c:pt idx="41">
                  <c:v>0.99274682597779551</c:v>
                </c:pt>
                <c:pt idx="42">
                  <c:v>0.98904599715773434</c:v>
                </c:pt>
                <c:pt idx="43">
                  <c:v>0.98374885381787136</c:v>
                </c:pt>
                <c:pt idx="44">
                  <c:v>0.97631413548685442</c:v>
                </c:pt>
                <c:pt idx="45">
                  <c:v>0.96608268645265005</c:v>
                </c:pt>
                <c:pt idx="46">
                  <c:v>0.95227790092820708</c:v>
                </c:pt>
                <c:pt idx="47">
                  <c:v>0.93401738561630931</c:v>
                </c:pt>
                <c:pt idx="48">
                  <c:v>0.91033857794464113</c:v>
                </c:pt>
                <c:pt idx="49">
                  <c:v>0.88024005454166754</c:v>
                </c:pt>
                <c:pt idx="50">
                  <c:v>0.84273862449311554</c:v>
                </c:pt>
                <c:pt idx="51">
                  <c:v>0.79694012425623539</c:v>
                </c:pt>
                <c:pt idx="52">
                  <c:v>0.74211936658266164</c:v>
                </c:pt>
                <c:pt idx="53">
                  <c:v>0.6778023389841269</c:v>
                </c:pt>
                <c:pt idx="54">
                  <c:v>0.60384198709148296</c:v>
                </c:pt>
                <c:pt idx="55">
                  <c:v>0.52047824716876456</c:v>
                </c:pt>
                <c:pt idx="56">
                  <c:v>0.42837378634048617</c:v>
                </c:pt>
                <c:pt idx="57">
                  <c:v>0.32861930561869063</c:v>
                </c:pt>
                <c:pt idx="58">
                  <c:v>0.22270606435073903</c:v>
                </c:pt>
                <c:pt idx="59">
                  <c:v>0.11246794071406387</c:v>
                </c:pt>
                <c:pt idx="60">
                  <c:v>5.1409749938016724E-15</c:v>
                </c:pt>
                <c:pt idx="61">
                  <c:v>-0.11246794071405361</c:v>
                </c:pt>
                <c:pt idx="62">
                  <c:v>-0.22270606435072912</c:v>
                </c:pt>
                <c:pt idx="63">
                  <c:v>-0.32861930561868125</c:v>
                </c:pt>
                <c:pt idx="64">
                  <c:v>-0.42837378634047735</c:v>
                </c:pt>
                <c:pt idx="65">
                  <c:v>-0.52047824716875646</c:v>
                </c:pt>
                <c:pt idx="66">
                  <c:v>-0.60384198709147585</c:v>
                </c:pt>
                <c:pt idx="67">
                  <c:v>-0.67780233898412057</c:v>
                </c:pt>
                <c:pt idx="68">
                  <c:v>-0.7421193665826562</c:v>
                </c:pt>
                <c:pt idx="69">
                  <c:v>-0.79694012425623084</c:v>
                </c:pt>
                <c:pt idx="70">
                  <c:v>-0.84273862449311177</c:v>
                </c:pt>
                <c:pt idx="71">
                  <c:v>-0.88024005454166443</c:v>
                </c:pt>
                <c:pt idx="72">
                  <c:v>-0.91033857794463868</c:v>
                </c:pt>
                <c:pt idx="73">
                  <c:v>-0.93401738561630743</c:v>
                </c:pt>
                <c:pt idx="74">
                  <c:v>-0.95227790092820563</c:v>
                </c:pt>
                <c:pt idx="75">
                  <c:v>-0.96608268645264905</c:v>
                </c:pt>
                <c:pt idx="76">
                  <c:v>-0.97631413548685364</c:v>
                </c:pt>
                <c:pt idx="77">
                  <c:v>-0.98374885381787081</c:v>
                </c:pt>
                <c:pt idx="78">
                  <c:v>-0.989045997157734</c:v>
                </c:pt>
                <c:pt idx="79">
                  <c:v>-0.99274682597779529</c:v>
                </c:pt>
                <c:pt idx="80">
                  <c:v>-0.99528234227630186</c:v>
                </c:pt>
                <c:pt idx="81">
                  <c:v>-0.99698596530271177</c:v>
                </c:pt>
                <c:pt idx="82">
                  <c:v>-0.99810862737001937</c:v>
                </c:pt>
                <c:pt idx="83">
                  <c:v>-0.99883426675495524</c:v>
                </c:pt>
                <c:pt idx="84">
                  <c:v>-0.99929432794245976</c:v>
                </c:pt>
                <c:pt idx="85">
                  <c:v>-0.99958045493116376</c:v>
                </c:pt>
                <c:pt idx="86">
                  <c:v>-0.99975502703294172</c:v>
                </c:pt>
                <c:pt idx="87">
                  <c:v>-0.99985951991909716</c:v>
                </c:pt>
                <c:pt idx="88">
                  <c:v>-0.99992088429671178</c:v>
                </c:pt>
                <c:pt idx="89">
                  <c:v>-0.99995624202275124</c:v>
                </c:pt>
                <c:pt idx="90">
                  <c:v>-0.99997623190331297</c:v>
                </c:pt>
                <c:pt idx="91">
                  <c:v>-0.99998732141260926</c:v>
                </c:pt>
                <c:pt idx="92">
                  <c:v>-0.99999335822978597</c:v>
                </c:pt>
                <c:pt idx="93">
                  <c:v>-0.99999658310987161</c:v>
                </c:pt>
                <c:pt idx="94">
                  <c:v>-0.99999827372321792</c:v>
                </c:pt>
                <c:pt idx="95">
                  <c:v>-0.99999914351360508</c:v>
                </c:pt>
                <c:pt idx="96">
                  <c:v>-0.99999958268905509</c:v>
                </c:pt>
                <c:pt idx="97">
                  <c:v>-0.99999980032338054</c:v>
                </c:pt>
                <c:pt idx="98">
                  <c:v>-0.99999990617429368</c:v>
                </c:pt>
                <c:pt idx="99">
                  <c:v>-0.99999995670448949</c:v>
                </c:pt>
                <c:pt idx="100">
                  <c:v>-0.99999998038042381</c:v>
                </c:pt>
                <c:pt idx="101">
                  <c:v>-0.99999999126904882</c:v>
                </c:pt>
                <c:pt idx="102">
                  <c:v>-0.99999999618444058</c:v>
                </c:pt>
                <c:pt idx="103">
                  <c:v>-0.99999999836250786</c:v>
                </c:pt>
                <c:pt idx="104">
                  <c:v>-0.99999999930988059</c:v>
                </c:pt>
                <c:pt idx="105">
                  <c:v>-0.99999999971437714</c:v>
                </c:pt>
                <c:pt idx="106">
                  <c:v>-0.99999999988391253</c:v>
                </c:pt>
                <c:pt idx="107">
                  <c:v>-0.99999999995366584</c:v>
                </c:pt>
                <c:pt idx="108">
                  <c:v>-0.99999999998183897</c:v>
                </c:pt>
                <c:pt idx="109">
                  <c:v>-0.99999999999300959</c:v>
                </c:pt>
                <c:pt idx="110">
                  <c:v>-0.99999999999735767</c:v>
                </c:pt>
                <c:pt idx="111">
                  <c:v>-0.99999999999901912</c:v>
                </c:pt>
                <c:pt idx="112">
                  <c:v>-0.99999999999964251</c:v>
                </c:pt>
                <c:pt idx="113">
                  <c:v>-0.99999999999987199</c:v>
                </c:pt>
                <c:pt idx="114">
                  <c:v>-0.99999999999995504</c:v>
                </c:pt>
                <c:pt idx="115">
                  <c:v>-0.99999999999998446</c:v>
                </c:pt>
                <c:pt idx="116">
                  <c:v>-0.99999999999999478</c:v>
                </c:pt>
                <c:pt idx="117">
                  <c:v>-0.99999999999999822</c:v>
                </c:pt>
                <c:pt idx="118">
                  <c:v>-0.99999999999999944</c:v>
                </c:pt>
                <c:pt idx="119">
                  <c:v>-0.99999999999999978</c:v>
                </c:pt>
                <c:pt idx="120">
                  <c:v>-0.99999999999999989</c:v>
                </c:pt>
                <c:pt idx="121">
                  <c:v>-1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21952"/>
        <c:axId val="196244608"/>
      </c:scatterChart>
      <c:valAx>
        <c:axId val="196221952"/>
        <c:scaling>
          <c:orientation val="minMax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Argument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96244608"/>
        <c:crossesAt val="-1.5"/>
        <c:crossBetween val="midCat"/>
      </c:valAx>
      <c:valAx>
        <c:axId val="196244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erf(argument)</a:t>
                </a:r>
              </a:p>
            </c:rich>
          </c:tx>
          <c:layout>
            <c:manualLayout>
              <c:xMode val="edge"/>
              <c:yMode val="edge"/>
              <c:x val="1.9085759760684103E-2"/>
              <c:y val="0.33801710978596294"/>
            </c:manualLayout>
          </c:layout>
          <c:overlay val="0"/>
        </c:title>
        <c:numFmt formatCode="0.0000000" sourceLinked="1"/>
        <c:majorTickMark val="out"/>
        <c:minorTickMark val="none"/>
        <c:tickLblPos val="nextTo"/>
        <c:crossAx val="196221952"/>
        <c:crossesAt val="-8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Differences!$C$1</c:f>
              <c:strCache>
                <c:ptCount val="1"/>
                <c:pt idx="0">
                  <c:v>Press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Differences!$C$2:$C$123</c:f>
              <c:numCache>
                <c:formatCode>0.00E+00</c:formatCode>
                <c:ptCount val="122"/>
                <c:pt idx="0" formatCode="0.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2.3314683517128287E-15</c:v>
                </c:pt>
                <c:pt idx="8">
                  <c:v>7.1054273576010019E-15</c:v>
                </c:pt>
                <c:pt idx="9">
                  <c:v>2.1094237467877974E-14</c:v>
                </c:pt>
                <c:pt idx="10">
                  <c:v>6.1173288656846125E-14</c:v>
                </c:pt>
                <c:pt idx="11">
                  <c:v>1.7474910407599964E-13</c:v>
                </c:pt>
                <c:pt idx="12">
                  <c:v>4.8994142076708158E-13</c:v>
                </c:pt>
                <c:pt idx="13">
                  <c:v>1.3481438188023276E-12</c:v>
                </c:pt>
                <c:pt idx="14">
                  <c:v>3.6407543646532758E-12</c:v>
                </c:pt>
                <c:pt idx="15">
                  <c:v>9.6503915969492482E-12</c:v>
                </c:pt>
                <c:pt idx="16">
                  <c:v>2.5108581880317615E-11</c:v>
                </c:pt>
                <c:pt idx="17">
                  <c:v>6.412903541530568E-11</c:v>
                </c:pt>
                <c:pt idx="18">
                  <c:v>1.6079471087948605E-10</c:v>
                </c:pt>
                <c:pt idx="19">
                  <c:v>3.9582703781348982E-10</c:v>
                </c:pt>
                <c:pt idx="20">
                  <c:v>9.5672825217718582E-10</c:v>
                </c:pt>
                <c:pt idx="21">
                  <c:v>2.2706870828059778E-9</c:v>
                </c:pt>
                <c:pt idx="22">
                  <c:v>5.2923703197649274E-9</c:v>
                </c:pt>
                <c:pt idx="23">
                  <c:v>1.2114602654378359E-8</c:v>
                </c:pt>
                <c:pt idx="24">
                  <c:v>2.7238252098271687E-8</c:v>
                </c:pt>
                <c:pt idx="25">
                  <c:v>6.0160200376913053E-8</c:v>
                </c:pt>
                <c:pt idx="26">
                  <c:v>1.3054261904787978E-7</c:v>
                </c:pt>
                <c:pt idx="27">
                  <c:v>-2.808864252301646E-13</c:v>
                </c:pt>
                <c:pt idx="28">
                  <c:v>-1.4943601911454607E-13</c:v>
                </c:pt>
                <c:pt idx="29">
                  <c:v>-6.2727600891321345E-13</c:v>
                </c:pt>
                <c:pt idx="30">
                  <c:v>-1.4406253967536031E-12</c:v>
                </c:pt>
                <c:pt idx="31">
                  <c:v>-3.0859759192480851E-12</c:v>
                </c:pt>
                <c:pt idx="32">
                  <c:v>-6.2015947932536619E-12</c:v>
                </c:pt>
                <c:pt idx="33">
                  <c:v>-1.1732947946541117E-11</c:v>
                </c:pt>
                <c:pt idx="34">
                  <c:v>-2.0853874183046628E-11</c:v>
                </c:pt>
                <c:pt idx="35">
                  <c:v>-3.4603986343029192E-11</c:v>
                </c:pt>
                <c:pt idx="36">
                  <c:v>-5.3093751617439011E-11</c:v>
                </c:pt>
                <c:pt idx="37">
                  <c:v>-7.3690720192587378E-11</c:v>
                </c:pt>
                <c:pt idx="38">
                  <c:v>-8.8015039700906073E-11</c:v>
                </c:pt>
                <c:pt idx="39">
                  <c:v>-7.7510775575717616E-11</c:v>
                </c:pt>
                <c:pt idx="40">
                  <c:v>-8.2877038565243311E-12</c:v>
                </c:pt>
                <c:pt idx="41">
                  <c:v>1.7265067153715563E-10</c:v>
                </c:pt>
                <c:pt idx="42">
                  <c:v>5.3524840115670713E-10</c:v>
                </c:pt>
                <c:pt idx="43">
                  <c:v>1.1508597408393939E-9</c:v>
                </c:pt>
                <c:pt idx="44">
                  <c:v>2.0540793510548383E-9</c:v>
                </c:pt>
                <c:pt idx="45">
                  <c:v>3.1751640205968101E-9</c:v>
                </c:pt>
                <c:pt idx="46">
                  <c:v>4.2485299722727632E-9</c:v>
                </c:pt>
                <c:pt idx="47">
                  <c:v>4.7306083494902396E-9</c:v>
                </c:pt>
                <c:pt idx="48">
                  <c:v>3.8058020068731935E-9</c:v>
                </c:pt>
                <c:pt idx="49">
                  <c:v>6.0968030624053426E-10</c:v>
                </c:pt>
                <c:pt idx="50">
                  <c:v>-5.1897084407670491E-9</c:v>
                </c:pt>
                <c:pt idx="51">
                  <c:v>-1.2430239282323896E-8</c:v>
                </c:pt>
                <c:pt idx="52">
                  <c:v>-1.7473856916971897E-8</c:v>
                </c:pt>
                <c:pt idx="53">
                  <c:v>-1.4293515149255143E-8</c:v>
                </c:pt>
                <c:pt idx="54">
                  <c:v>2.4673804110975084E-9</c:v>
                </c:pt>
                <c:pt idx="55">
                  <c:v>2.9910195764593084E-8</c:v>
                </c:pt>
                <c:pt idx="56">
                  <c:v>4.7852289186689489E-8</c:v>
                </c:pt>
                <c:pt idx="57">
                  <c:v>2.4644458418432436E-8</c:v>
                </c:pt>
                <c:pt idx="58">
                  <c:v>-2.9881435159584413E-8</c:v>
                </c:pt>
                <c:pt idx="59">
                  <c:v>1.275228987684951E-8</c:v>
                </c:pt>
                <c:pt idx="60">
                  <c:v>-3.0000000544387967E-8</c:v>
                </c:pt>
                <c:pt idx="61">
                  <c:v>-1.27522900017496E-8</c:v>
                </c:pt>
                <c:pt idx="62">
                  <c:v>2.9881435104073262E-8</c:v>
                </c:pt>
                <c:pt idx="63">
                  <c:v>-2.4644458473943587E-8</c:v>
                </c:pt>
                <c:pt idx="64">
                  <c:v>-4.7852289131178338E-8</c:v>
                </c:pt>
                <c:pt idx="65">
                  <c:v>-2.9910195764593084E-8</c:v>
                </c:pt>
                <c:pt idx="66">
                  <c:v>-2.4673805221198108E-9</c:v>
                </c:pt>
                <c:pt idx="67">
                  <c:v>1.4293515149255143E-8</c:v>
                </c:pt>
                <c:pt idx="68">
                  <c:v>1.7473856694927292E-8</c:v>
                </c:pt>
                <c:pt idx="69">
                  <c:v>1.2430239504368501E-8</c:v>
                </c:pt>
                <c:pt idx="70">
                  <c:v>5.1897084407670491E-9</c:v>
                </c:pt>
                <c:pt idx="71">
                  <c:v>-6.096801952182318E-10</c:v>
                </c:pt>
                <c:pt idx="72">
                  <c:v>-3.805801895850891E-9</c:v>
                </c:pt>
                <c:pt idx="73">
                  <c:v>-4.7306081274456346E-9</c:v>
                </c:pt>
                <c:pt idx="74">
                  <c:v>-4.2485298612504607E-9</c:v>
                </c:pt>
                <c:pt idx="75">
                  <c:v>-3.1751641316191126E-9</c:v>
                </c:pt>
                <c:pt idx="76">
                  <c:v>-2.0540791290102334E-9</c:v>
                </c:pt>
                <c:pt idx="77">
                  <c:v>-1.1508596298170914E-9</c:v>
                </c:pt>
                <c:pt idx="78">
                  <c:v>-5.3524751297828743E-10</c:v>
                </c:pt>
                <c:pt idx="79">
                  <c:v>-1.7265056051485317E-10</c:v>
                </c:pt>
                <c:pt idx="80">
                  <c:v>8.2879259011292561E-12</c:v>
                </c:pt>
                <c:pt idx="81">
                  <c:v>7.7510886598020079E-11</c:v>
                </c:pt>
                <c:pt idx="82">
                  <c:v>8.801626094623316E-11</c:v>
                </c:pt>
                <c:pt idx="83">
                  <c:v>7.3693939839358791E-11</c:v>
                </c:pt>
                <c:pt idx="84">
                  <c:v>5.3088977658433123E-11</c:v>
                </c:pt>
                <c:pt idx="85">
                  <c:v>3.4604763499146429E-11</c:v>
                </c:pt>
                <c:pt idx="86">
                  <c:v>2.0849322268645665E-11</c:v>
                </c:pt>
                <c:pt idx="87">
                  <c:v>1.1728840121350004E-11</c:v>
                </c:pt>
                <c:pt idx="88">
                  <c:v>6.2290173019619033E-12</c:v>
                </c:pt>
                <c:pt idx="89">
                  <c:v>3.1055158444814879E-12</c:v>
                </c:pt>
                <c:pt idx="90">
                  <c:v>1.436295526957565E-12</c:v>
                </c:pt>
                <c:pt idx="91">
                  <c:v>5.0659476613645893E-13</c:v>
                </c:pt>
                <c:pt idx="92">
                  <c:v>1.2656542480726785E-14</c:v>
                </c:pt>
                <c:pt idx="93">
                  <c:v>4.134470543704083E-13</c:v>
                </c:pt>
                <c:pt idx="94">
                  <c:v>4.8960835385969403E-14</c:v>
                </c:pt>
                <c:pt idx="95">
                  <c:v>-6.0160200376913053E-8</c:v>
                </c:pt>
                <c:pt idx="96">
                  <c:v>-2.7238252098271687E-8</c:v>
                </c:pt>
                <c:pt idx="97">
                  <c:v>-1.2114602654378359E-8</c:v>
                </c:pt>
                <c:pt idx="98">
                  <c:v>-5.2923703197649274E-9</c:v>
                </c:pt>
                <c:pt idx="99">
                  <c:v>-2.2706870828059778E-9</c:v>
                </c:pt>
                <c:pt idx="100">
                  <c:v>-9.5672825217718582E-10</c:v>
                </c:pt>
                <c:pt idx="101">
                  <c:v>-3.9582703781348982E-10</c:v>
                </c:pt>
                <c:pt idx="102">
                  <c:v>-1.6079471087948605E-10</c:v>
                </c:pt>
                <c:pt idx="103">
                  <c:v>-6.412903541530568E-11</c:v>
                </c:pt>
                <c:pt idx="104">
                  <c:v>-2.5108581880317615E-11</c:v>
                </c:pt>
                <c:pt idx="105">
                  <c:v>-9.6503915969492482E-12</c:v>
                </c:pt>
                <c:pt idx="106">
                  <c:v>-3.6407543646532758E-12</c:v>
                </c:pt>
                <c:pt idx="107">
                  <c:v>-1.3481438188023276E-12</c:v>
                </c:pt>
                <c:pt idx="108">
                  <c:v>-4.8994142076708158E-13</c:v>
                </c:pt>
                <c:pt idx="109">
                  <c:v>-1.7474910407599964E-13</c:v>
                </c:pt>
                <c:pt idx="110">
                  <c:v>-6.1173288656846125E-14</c:v>
                </c:pt>
                <c:pt idx="111">
                  <c:v>-2.1094237467877974E-14</c:v>
                </c:pt>
                <c:pt idx="112">
                  <c:v>-7.1054273576010019E-15</c:v>
                </c:pt>
                <c:pt idx="113">
                  <c:v>-2.3314683517128287E-15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91904"/>
        <c:axId val="196093824"/>
      </c:scatterChart>
      <c:valAx>
        <c:axId val="19609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 b="1" i="0" baseline="0">
                    <a:effectLst/>
                  </a:rPr>
                  <a:t>Argument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0.53645894263217098"/>
              <c:y val="0.878518540320157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6093824"/>
        <c:crossesAt val="-1"/>
        <c:crossBetween val="midCat"/>
        <c:majorUnit val="4"/>
      </c:valAx>
      <c:valAx>
        <c:axId val="196093824"/>
        <c:scaling>
          <c:orientation val="minMax"/>
          <c:max val="1.0000000000000004E-6"/>
          <c:min val="-1.0000000000000004E-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 - Series</a:t>
                </a:r>
              </a:p>
            </c:rich>
          </c:tx>
          <c:layout>
            <c:manualLayout>
              <c:xMode val="edge"/>
              <c:yMode val="edge"/>
              <c:x val="5.3056767904012002E-2"/>
              <c:y val="0.22707885643648404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091904"/>
        <c:crossesAt val="-10"/>
        <c:crossBetween val="midCat"/>
        <c:majorUnit val="5.0000000000000019E-7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Differences!$D$1</c:f>
              <c:strCache>
                <c:ptCount val="1"/>
                <c:pt idx="0">
                  <c:v>Winitzki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Differences!$D$2:$D$123</c:f>
              <c:numCache>
                <c:formatCode>0.00E+00</c:formatCode>
                <c:ptCount val="122"/>
                <c:pt idx="0" formatCode="0.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-8.8817841970012523E-16</c:v>
                </c:pt>
                <c:pt idx="4">
                  <c:v>-2.7755575615628914E-15</c:v>
                </c:pt>
                <c:pt idx="5">
                  <c:v>-8.4376949871511897E-15</c:v>
                </c:pt>
                <c:pt idx="6">
                  <c:v>-2.4980018054066022E-14</c:v>
                </c:pt>
                <c:pt idx="7">
                  <c:v>-7.30526750203353E-14</c:v>
                </c:pt>
                <c:pt idx="8">
                  <c:v>-2.0938806244430452E-13</c:v>
                </c:pt>
                <c:pt idx="9">
                  <c:v>-5.88640247656258E-13</c:v>
                </c:pt>
                <c:pt idx="10">
                  <c:v>-1.6229240173970538E-12</c:v>
                </c:pt>
                <c:pt idx="11">
                  <c:v>-4.3876013933186186E-12</c:v>
                </c:pt>
                <c:pt idx="12">
                  <c:v>-1.1633471963534703E-11</c:v>
                </c:pt>
                <c:pt idx="13">
                  <c:v>-3.0251912086498578E-11</c:v>
                </c:pt>
                <c:pt idx="14">
                  <c:v>-7.7156170341652341E-11</c:v>
                </c:pt>
                <c:pt idx="15">
                  <c:v>-1.9301182874187361E-10</c:v>
                </c:pt>
                <c:pt idx="16">
                  <c:v>-4.7359816068848204E-10</c:v>
                </c:pt>
                <c:pt idx="17">
                  <c:v>-1.1399032828762756E-9</c:v>
                </c:pt>
                <c:pt idx="18">
                  <c:v>-2.6913962170027617E-9</c:v>
                </c:pt>
                <c:pt idx="19">
                  <c:v>-6.2338851858356747E-9</c:v>
                </c:pt>
                <c:pt idx="20">
                  <c:v>-1.4165480455297086E-8</c:v>
                </c:pt>
                <c:pt idx="21">
                  <c:v>-3.1580181025780973E-8</c:v>
                </c:pt>
                <c:pt idx="22">
                  <c:v>-6.9076027675585294E-8</c:v>
                </c:pt>
                <c:pt idx="23">
                  <c:v>-1.4824731275897562E-7</c:v>
                </c:pt>
                <c:pt idx="24">
                  <c:v>-3.1218235108099179E-7</c:v>
                </c:pt>
                <c:pt idx="25">
                  <c:v>-6.450663599943951E-7</c:v>
                </c:pt>
                <c:pt idx="26">
                  <c:v>-1.3079273719629469E-6</c:v>
                </c:pt>
                <c:pt idx="27">
                  <c:v>-2.8805878293791665E-6</c:v>
                </c:pt>
                <c:pt idx="28">
                  <c:v>-5.6636116519959145E-6</c:v>
                </c:pt>
                <c:pt idx="29">
                  <c:v>-1.0933485801167819E-5</c:v>
                </c:pt>
                <c:pt idx="30">
                  <c:v>-2.0724929113202784E-5</c:v>
                </c:pt>
                <c:pt idx="31">
                  <c:v>-3.8575168511578717E-5</c:v>
                </c:pt>
                <c:pt idx="32">
                  <c:v>-7.0502996402987961E-5</c:v>
                </c:pt>
                <c:pt idx="33">
                  <c:v>-1.2652867815909907E-4</c:v>
                </c:pt>
                <c:pt idx="34">
                  <c:v>-2.2296632074048084E-4</c:v>
                </c:pt>
                <c:pt idx="35">
                  <c:v>-3.8577543247197976E-4</c:v>
                </c:pt>
                <c:pt idx="36">
                  <c:v>-6.5529662985697179E-4</c:v>
                </c:pt>
                <c:pt idx="37">
                  <c:v>-1.0926908392464574E-3</c:v>
                </c:pt>
                <c:pt idx="38">
                  <c:v>-1.7883113970821318E-3</c:v>
                </c:pt>
                <c:pt idx="39">
                  <c:v>-2.8720096478466184E-3</c:v>
                </c:pt>
                <c:pt idx="40">
                  <c:v>-4.5249423964430768E-3</c:v>
                </c:pt>
                <c:pt idx="41">
                  <c:v>-6.9917506955859965E-3</c:v>
                </c:pt>
                <c:pt idx="42">
                  <c:v>-1.0590974248795293E-2</c:v>
                </c:pt>
                <c:pt idx="43">
                  <c:v>-1.5720272884516273E-2</c:v>
                </c:pt>
                <c:pt idx="44">
                  <c:v>-2.2851569590956577E-2</c:v>
                </c:pt>
                <c:pt idx="45">
                  <c:v>-3.2509887025096496E-2</c:v>
                </c:pt>
                <c:pt idx="46">
                  <c:v>-4.5228891676797445E-2</c:v>
                </c:pt>
                <c:pt idx="47">
                  <c:v>-6.1476644351700083E-2</c:v>
                </c:pt>
                <c:pt idx="48">
                  <c:v>-8.1547542810973872E-2</c:v>
                </c:pt>
                <c:pt idx="49">
                  <c:v>-0.1054215987943482</c:v>
                </c:pt>
                <c:pt idx="50">
                  <c:v>-0.13260026901934596</c:v>
                </c:pt>
                <c:pt idx="51">
                  <c:v>-0.16193849384870374</c:v>
                </c:pt>
                <c:pt idx="52">
                  <c:v>-0.19150365038741235</c:v>
                </c:pt>
                <c:pt idx="53">
                  <c:v>-0.21850078103133874</c:v>
                </c:pt>
                <c:pt idx="54">
                  <c:v>-0.23930580049316741</c:v>
                </c:pt>
                <c:pt idx="55">
                  <c:v>-0.24964063402864833</c:v>
                </c:pt>
                <c:pt idx="56">
                  <c:v>-0.24490432964541381</c:v>
                </c:pt>
                <c:pt idx="57">
                  <c:v>-0.22064342714573176</c:v>
                </c:pt>
                <c:pt idx="58">
                  <c:v>-0.17310889879494701</c:v>
                </c:pt>
                <c:pt idx="59">
                  <c:v>-9.981519458479983E-2</c:v>
                </c:pt>
                <c:pt idx="60">
                  <c:v>-5.1676041937442816E-15</c:v>
                </c:pt>
                <c:pt idx="61">
                  <c:v>9.9815194584791933E-2</c:v>
                </c:pt>
                <c:pt idx="62">
                  <c:v>0.17310889879494151</c:v>
                </c:pt>
                <c:pt idx="63">
                  <c:v>0.2206434271457286</c:v>
                </c:pt>
                <c:pt idx="64">
                  <c:v>0.24490432964541264</c:v>
                </c:pt>
                <c:pt idx="65">
                  <c:v>0.24964063402864867</c:v>
                </c:pt>
                <c:pt idx="66">
                  <c:v>0.23930580049316874</c:v>
                </c:pt>
                <c:pt idx="67">
                  <c:v>0.21850078103134096</c:v>
                </c:pt>
                <c:pt idx="68">
                  <c:v>0.1915036503874149</c:v>
                </c:pt>
                <c:pt idx="69">
                  <c:v>0.16193849384870651</c:v>
                </c:pt>
                <c:pt idx="70">
                  <c:v>0.13260026901934863</c:v>
                </c:pt>
                <c:pt idx="71">
                  <c:v>0.10542159879435076</c:v>
                </c:pt>
                <c:pt idx="72">
                  <c:v>8.1547542810975981E-2</c:v>
                </c:pt>
                <c:pt idx="73">
                  <c:v>6.147664435170197E-2</c:v>
                </c:pt>
                <c:pt idx="74">
                  <c:v>4.5228891676798888E-2</c:v>
                </c:pt>
                <c:pt idx="75">
                  <c:v>3.2509887025097384E-2</c:v>
                </c:pt>
                <c:pt idx="76">
                  <c:v>2.2851569590957688E-2</c:v>
                </c:pt>
                <c:pt idx="77">
                  <c:v>1.5720272884516939E-2</c:v>
                </c:pt>
                <c:pt idx="78">
                  <c:v>1.0590974248796514E-2</c:v>
                </c:pt>
                <c:pt idx="79">
                  <c:v>6.9917506955864406E-3</c:v>
                </c:pt>
                <c:pt idx="80">
                  <c:v>4.5249423964435209E-3</c:v>
                </c:pt>
                <c:pt idx="81">
                  <c:v>2.8720096478468404E-3</c:v>
                </c:pt>
                <c:pt idx="82">
                  <c:v>1.7883113970833531E-3</c:v>
                </c:pt>
                <c:pt idx="83">
                  <c:v>1.092690839249788E-3</c:v>
                </c:pt>
                <c:pt idx="84">
                  <c:v>6.5529662985230885E-4</c:v>
                </c:pt>
                <c:pt idx="85">
                  <c:v>3.8577543247275692E-4</c:v>
                </c:pt>
                <c:pt idx="86">
                  <c:v>2.2296632073592892E-4</c:v>
                </c:pt>
                <c:pt idx="87">
                  <c:v>1.2652867815499125E-4</c:v>
                </c:pt>
                <c:pt idx="88">
                  <c:v>7.0502996430299447E-5</c:v>
                </c:pt>
                <c:pt idx="89">
                  <c:v>3.8575168531118642E-5</c:v>
                </c:pt>
                <c:pt idx="90">
                  <c:v>2.0724929108872914E-5</c:v>
                </c:pt>
                <c:pt idx="91">
                  <c:v>1.0933485680486577E-5</c:v>
                </c:pt>
                <c:pt idx="92">
                  <c:v>5.6636115152164379E-6</c:v>
                </c:pt>
                <c:pt idx="93">
                  <c:v>2.8805879619397956E-6</c:v>
                </c:pt>
                <c:pt idx="94">
                  <c:v>1.4384700399716621E-6</c:v>
                </c:pt>
                <c:pt idx="95">
                  <c:v>6.450663599943951E-7</c:v>
                </c:pt>
                <c:pt idx="96">
                  <c:v>3.1218235108099179E-7</c:v>
                </c:pt>
                <c:pt idx="97">
                  <c:v>1.4824731275897562E-7</c:v>
                </c:pt>
                <c:pt idx="98">
                  <c:v>6.9076027675585294E-8</c:v>
                </c:pt>
                <c:pt idx="99">
                  <c:v>3.1580181025780973E-8</c:v>
                </c:pt>
                <c:pt idx="100">
                  <c:v>1.4165480455297086E-8</c:v>
                </c:pt>
                <c:pt idx="101">
                  <c:v>6.2338851858356747E-9</c:v>
                </c:pt>
                <c:pt idx="102">
                  <c:v>2.6913962170027617E-9</c:v>
                </c:pt>
                <c:pt idx="103">
                  <c:v>1.1399032828762756E-9</c:v>
                </c:pt>
                <c:pt idx="104">
                  <c:v>4.7359816068848204E-10</c:v>
                </c:pt>
                <c:pt idx="105">
                  <c:v>1.9301182874187361E-10</c:v>
                </c:pt>
                <c:pt idx="106">
                  <c:v>7.7156170341652341E-11</c:v>
                </c:pt>
                <c:pt idx="107">
                  <c:v>3.0251912086498578E-11</c:v>
                </c:pt>
                <c:pt idx="108">
                  <c:v>1.1633471963534703E-11</c:v>
                </c:pt>
                <c:pt idx="109">
                  <c:v>4.3876013933186186E-12</c:v>
                </c:pt>
                <c:pt idx="110">
                  <c:v>1.6229240173970538E-12</c:v>
                </c:pt>
                <c:pt idx="111">
                  <c:v>5.88640247656258E-13</c:v>
                </c:pt>
                <c:pt idx="112">
                  <c:v>2.0938806244430452E-13</c:v>
                </c:pt>
                <c:pt idx="113">
                  <c:v>7.30526750203353E-14</c:v>
                </c:pt>
                <c:pt idx="114">
                  <c:v>2.4980018054066022E-14</c:v>
                </c:pt>
                <c:pt idx="115">
                  <c:v>8.4376949871511897E-15</c:v>
                </c:pt>
                <c:pt idx="116">
                  <c:v>2.7755575615628914E-15</c:v>
                </c:pt>
                <c:pt idx="117">
                  <c:v>8.8817841970012523E-16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15456"/>
        <c:axId val="196129920"/>
      </c:scatterChart>
      <c:valAx>
        <c:axId val="19611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Argument</a:t>
                </a:r>
              </a:p>
            </c:rich>
          </c:tx>
          <c:layout>
            <c:manualLayout>
              <c:xMode val="edge"/>
              <c:yMode val="edge"/>
              <c:x val="0.54407799025121861"/>
              <c:y val="0.887635347800821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6129920"/>
        <c:crossesAt val="-1"/>
        <c:crossBetween val="midCat"/>
        <c:majorUnit val="4"/>
      </c:valAx>
      <c:valAx>
        <c:axId val="196129920"/>
        <c:scaling>
          <c:orientation val="minMax"/>
          <c:max val="1"/>
          <c:min val="-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Winitzki - Series</a:t>
                </a:r>
              </a:p>
            </c:rich>
          </c:tx>
          <c:layout/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crossAx val="196115456"/>
        <c:crossesAt val="-10"/>
        <c:crossBetween val="midCat"/>
        <c:majorUnit val="0.5"/>
      </c:valAx>
      <c:spPr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Differences!$B$1</c:f>
              <c:strCache>
                <c:ptCount val="1"/>
                <c:pt idx="0">
                  <c:v>XL 2010 -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Differences!$B$2:$B$123</c:f>
              <c:numCache>
                <c:formatCode>0.00E+00</c:formatCode>
                <c:ptCount val="122"/>
                <c:pt idx="0" formatCode="0.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2.3314683517128287E-15</c:v>
                </c:pt>
                <c:pt idx="8">
                  <c:v>7.1054273576010019E-15</c:v>
                </c:pt>
                <c:pt idx="9">
                  <c:v>2.1094237467877974E-14</c:v>
                </c:pt>
                <c:pt idx="10">
                  <c:v>6.1173288656846125E-14</c:v>
                </c:pt>
                <c:pt idx="11">
                  <c:v>1.7474910407599964E-13</c:v>
                </c:pt>
                <c:pt idx="12">
                  <c:v>4.8994142076708158E-13</c:v>
                </c:pt>
                <c:pt idx="13">
                  <c:v>1.3481438188023276E-12</c:v>
                </c:pt>
                <c:pt idx="14">
                  <c:v>3.6407543646532758E-12</c:v>
                </c:pt>
                <c:pt idx="15">
                  <c:v>9.6503915969492482E-12</c:v>
                </c:pt>
                <c:pt idx="16">
                  <c:v>2.5108470858015153E-11</c:v>
                </c:pt>
                <c:pt idx="17">
                  <c:v>6.4128924393003217E-11</c:v>
                </c:pt>
                <c:pt idx="18">
                  <c:v>1.6079448883488112E-10</c:v>
                </c:pt>
                <c:pt idx="19">
                  <c:v>3.9582648270197751E-10</c:v>
                </c:pt>
                <c:pt idx="20">
                  <c:v>9.567271419541612E-10</c:v>
                </c:pt>
                <c:pt idx="21">
                  <c:v>2.270684973382231E-9</c:v>
                </c:pt>
                <c:pt idx="22">
                  <c:v>5.2923666560289462E-9</c:v>
                </c:pt>
                <c:pt idx="23">
                  <c:v>1.2114596881218631E-8</c:v>
                </c:pt>
                <c:pt idx="24">
                  <c:v>2.7238244770799724E-8</c:v>
                </c:pt>
                <c:pt idx="25">
                  <c:v>6.0160195602954047E-8</c:v>
                </c:pt>
                <c:pt idx="26">
                  <c:v>1.3054263214851147E-7</c:v>
                </c:pt>
                <c:pt idx="27">
                  <c:v>-2.0872192862952943E-13</c:v>
                </c:pt>
                <c:pt idx="28">
                  <c:v>8.0935258495173912E-14</c:v>
                </c:pt>
                <c:pt idx="29">
                  <c:v>-2.1538326677728037E-14</c:v>
                </c:pt>
                <c:pt idx="30">
                  <c:v>-1.7763568394002505E-14</c:v>
                </c:pt>
                <c:pt idx="31">
                  <c:v>-9.4368957093138306E-15</c:v>
                </c:pt>
                <c:pt idx="32">
                  <c:v>4.3298697960381105E-15</c:v>
                </c:pt>
                <c:pt idx="33">
                  <c:v>1.0325074129013956E-14</c:v>
                </c:pt>
                <c:pt idx="34">
                  <c:v>0</c:v>
                </c:pt>
                <c:pt idx="35">
                  <c:v>-1.5543122344752192E-15</c:v>
                </c:pt>
                <c:pt idx="36">
                  <c:v>-2.55351295663786E-15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-9.9920072216264089E-16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1.2212453270876722E-15</c:v>
                </c:pt>
                <c:pt idx="81">
                  <c:v>8.8817841970012523E-16</c:v>
                </c:pt>
                <c:pt idx="82">
                  <c:v>0</c:v>
                </c:pt>
                <c:pt idx="83">
                  <c:v>2.886579864025407E-15</c:v>
                </c:pt>
                <c:pt idx="84">
                  <c:v>-2.2204460492503131E-15</c:v>
                </c:pt>
                <c:pt idx="85">
                  <c:v>2.3314683517128287E-15</c:v>
                </c:pt>
                <c:pt idx="86">
                  <c:v>-4.1078251911130792E-15</c:v>
                </c:pt>
                <c:pt idx="87">
                  <c:v>-1.4432899320127035E-14</c:v>
                </c:pt>
                <c:pt idx="88">
                  <c:v>2.298161660974074E-14</c:v>
                </c:pt>
                <c:pt idx="89">
                  <c:v>2.8976820942716586E-14</c:v>
                </c:pt>
                <c:pt idx="90">
                  <c:v>1.3433698597964394E-14</c:v>
                </c:pt>
                <c:pt idx="91">
                  <c:v>-9.9142916099026479E-14</c:v>
                </c:pt>
                <c:pt idx="92">
                  <c:v>-2.177147351289932E-13</c:v>
                </c:pt>
                <c:pt idx="93">
                  <c:v>3.4128255776977312E-13</c:v>
                </c:pt>
                <c:pt idx="94">
                  <c:v>3.5860203695392556E-14</c:v>
                </c:pt>
                <c:pt idx="95">
                  <c:v>-6.0160195602954047E-8</c:v>
                </c:pt>
                <c:pt idx="96">
                  <c:v>-2.7238244770799724E-8</c:v>
                </c:pt>
                <c:pt idx="97">
                  <c:v>-1.2114596881218631E-8</c:v>
                </c:pt>
                <c:pt idx="98">
                  <c:v>-5.2923666560289462E-9</c:v>
                </c:pt>
                <c:pt idx="99">
                  <c:v>-2.270684973382231E-9</c:v>
                </c:pt>
                <c:pt idx="100">
                  <c:v>-9.567271419541612E-10</c:v>
                </c:pt>
                <c:pt idx="101">
                  <c:v>-3.9582648270197751E-10</c:v>
                </c:pt>
                <c:pt idx="102">
                  <c:v>-1.6079448883488112E-10</c:v>
                </c:pt>
                <c:pt idx="103">
                  <c:v>-6.4128924393003217E-11</c:v>
                </c:pt>
                <c:pt idx="104">
                  <c:v>-2.5108470858015153E-11</c:v>
                </c:pt>
                <c:pt idx="105">
                  <c:v>-9.6503915969492482E-12</c:v>
                </c:pt>
                <c:pt idx="106">
                  <c:v>-3.6407543646532758E-12</c:v>
                </c:pt>
                <c:pt idx="107">
                  <c:v>-1.3481438188023276E-12</c:v>
                </c:pt>
                <c:pt idx="108">
                  <c:v>-4.8994142076708158E-13</c:v>
                </c:pt>
                <c:pt idx="109">
                  <c:v>-1.7474910407599964E-13</c:v>
                </c:pt>
                <c:pt idx="110">
                  <c:v>-6.1173288656846125E-14</c:v>
                </c:pt>
                <c:pt idx="111">
                  <c:v>-2.1094237467877974E-14</c:v>
                </c:pt>
                <c:pt idx="112">
                  <c:v>-7.1054273576010019E-15</c:v>
                </c:pt>
                <c:pt idx="113">
                  <c:v>-2.3314683517128287E-15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58592"/>
        <c:axId val="196160512"/>
      </c:scatterChart>
      <c:valAx>
        <c:axId val="196158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 b="1" i="0" baseline="0">
                    <a:effectLst/>
                  </a:rPr>
                  <a:t>Argument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0.53645894263217098"/>
              <c:y val="0.878518540320157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6160512"/>
        <c:crossesAt val="-1"/>
        <c:crossBetween val="midCat"/>
        <c:majorUnit val="4"/>
      </c:valAx>
      <c:valAx>
        <c:axId val="196160512"/>
        <c:scaling>
          <c:orientation val="minMax"/>
          <c:max val="1.0000000000000004E-6"/>
          <c:min val="-1.0000000000000004E-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 b="1" i="0" baseline="0">
                    <a:effectLst/>
                  </a:rPr>
                  <a:t>Excel2010 - Series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5.6866291713535806E-2"/>
              <c:y val="0.14958599285084365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158592"/>
        <c:crossesAt val="-10"/>
        <c:crossBetween val="midCat"/>
        <c:majorUnit val="5.0000000000000019E-7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Differences!$E$1</c:f>
              <c:strCache>
                <c:ptCount val="1"/>
                <c:pt idx="0">
                  <c:v>Abra4 -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Differences!$E$2:$E$123</c:f>
              <c:numCache>
                <c:formatCode>0.00E+00</c:formatCode>
                <c:ptCount val="122"/>
                <c:pt idx="0" formatCode="0.E+00">
                  <c:v>-6.2646885456985046E-9</c:v>
                </c:pt>
                <c:pt idx="1">
                  <c:v>-8.069636292518112E-9</c:v>
                </c:pt>
                <c:pt idx="2">
                  <c:v>-1.0433157893174894E-8</c:v>
                </c:pt>
                <c:pt idx="3">
                  <c:v>-1.3540192522754069E-8</c:v>
                </c:pt>
                <c:pt idx="4">
                  <c:v>-1.7640949256936267E-8</c:v>
                </c:pt>
                <c:pt idx="5">
                  <c:v>-2.3075374611103427E-8</c:v>
                </c:pt>
                <c:pt idx="6">
                  <c:v>-3.0307330201040372E-8</c:v>
                </c:pt>
                <c:pt idx="7">
                  <c:v>-3.9972543164346064E-8</c:v>
                </c:pt>
                <c:pt idx="8">
                  <c:v>-5.2946177442336761E-8</c:v>
                </c:pt>
                <c:pt idx="9">
                  <c:v>-7.0438477384193732E-8</c:v>
                </c:pt>
                <c:pt idx="10">
                  <c:v>-9.4130736538744486E-8</c:v>
                </c:pt>
                <c:pt idx="11">
                  <c:v>-1.2636941526533718E-7</c:v>
                </c:pt>
                <c:pt idx="12">
                  <c:v>-1.7044438183067001E-7</c:v>
                </c:pt>
                <c:pt idx="13">
                  <c:v>-2.3098916923647295E-7</c:v>
                </c:pt>
                <c:pt idx="14">
                  <c:v>-3.145584793751155E-7</c:v>
                </c:pt>
                <c:pt idx="15">
                  <c:v>-4.3046317632633446E-7</c:v>
                </c:pt>
                <c:pt idx="16">
                  <c:v>-5.919786140173855E-7</c:v>
                </c:pt>
                <c:pt idx="17">
                  <c:v>-8.1809178686942374E-7</c:v>
                </c:pt>
                <c:pt idx="18">
                  <c:v>-1.1360199264620618E-6</c:v>
                </c:pt>
                <c:pt idx="19">
                  <c:v>-1.5848198259282853E-6</c:v>
                </c:pt>
                <c:pt idx="20">
                  <c:v>-2.2205110024042796E-6</c:v>
                </c:pt>
                <c:pt idx="21">
                  <c:v>-3.1232443552520195E-6</c:v>
                </c:pt>
                <c:pt idx="22">
                  <c:v>-4.4071288294311728E-6</c:v>
                </c:pt>
                <c:pt idx="23">
                  <c:v>-6.2333133309389055E-6</c:v>
                </c:pt>
                <c:pt idx="24">
                  <c:v>-8.8266814568527252E-6</c:v>
                </c:pt>
                <c:pt idx="25">
                  <c:v>-1.249583150020328E-5</c:v>
                </c:pt>
                <c:pt idx="26">
                  <c:v>-1.7654530005795088E-5</c:v>
                </c:pt>
                <c:pt idx="27">
                  <c:v>-2.5118350436947878E-5</c:v>
                </c:pt>
                <c:pt idx="28">
                  <c:v>-3.5301861690206771E-5</c:v>
                </c:pt>
                <c:pt idx="29">
                  <c:v>-4.926273170235973E-5</c:v>
                </c:pt>
                <c:pt idx="30">
                  <c:v>-6.8093085694331812E-5</c:v>
                </c:pt>
                <c:pt idx="31">
                  <c:v>-9.2983149138525789E-5</c:v>
                </c:pt>
                <c:pt idx="32">
                  <c:v>-1.250745037690848E-4</c:v>
                </c:pt>
                <c:pt idx="33">
                  <c:v>-1.6520161799959965E-4</c:v>
                </c:pt>
                <c:pt idx="34">
                  <c:v>-2.134958343958937E-4</c:v>
                </c:pt>
                <c:pt idx="35">
                  <c:v>-2.6884821034600659E-4</c:v>
                </c:pt>
                <c:pt idx="36">
                  <c:v>-3.2827381283417889E-4</c:v>
                </c:pt>
                <c:pt idx="37">
                  <c:v>-3.8629533111367298E-4</c:v>
                </c:pt>
                <c:pt idx="38">
                  <c:v>-4.3456431175359356E-4</c:v>
                </c:pt>
                <c:pt idx="39">
                  <c:v>-4.6204251048487244E-4</c:v>
                </c:pt>
                <c:pt idx="40">
                  <c:v>-4.5612640637837654E-4</c:v>
                </c:pt>
                <c:pt idx="41">
                  <c:v>-4.0503957597315399E-4</c:v>
                </c:pt>
                <c:pt idx="42">
                  <c:v>-3.0155213413796123E-4</c:v>
                </c:pt>
                <c:pt idx="43">
                  <c:v>-1.475551363924188E-4</c:v>
                </c:pt>
                <c:pt idx="44">
                  <c:v>4.1736290876004389E-5</c:v>
                </c:pt>
                <c:pt idx="45">
                  <c:v>2.3593008570432783E-4</c:v>
                </c:pt>
                <c:pt idx="46">
                  <c:v>3.9225048805102691E-4</c:v>
                </c:pt>
                <c:pt idx="47">
                  <c:v>4.6461136868158892E-4</c:v>
                </c:pt>
                <c:pt idx="48">
                  <c:v>4.1859514501152439E-4</c:v>
                </c:pt>
                <c:pt idx="49">
                  <c:v>2.4881135900911566E-4</c:v>
                </c:pt>
                <c:pt idx="50">
                  <c:v>-8.1295575256046249E-6</c:v>
                </c:pt>
                <c:pt idx="51">
                  <c:v>-2.7334982569038324E-4</c:v>
                </c:pt>
                <c:pt idx="52">
                  <c:v>-4.4456432852046923E-4</c:v>
                </c:pt>
                <c:pt idx="53">
                  <c:v>-4.343308091457887E-4</c:v>
                </c:pt>
                <c:pt idx="54">
                  <c:v>-2.1846065090647127E-4</c:v>
                </c:pt>
                <c:pt idx="55">
                  <c:v>1.2494950416652717E-4</c:v>
                </c:pt>
                <c:pt idx="56">
                  <c:v>4.1330748731943645E-4</c:v>
                </c:pt>
                <c:pt idx="57">
                  <c:v>4.2424357312415006E-4</c:v>
                </c:pt>
                <c:pt idx="58">
                  <c:v>5.2875802379281911E-5</c:v>
                </c:pt>
                <c:pt idx="59">
                  <c:v>-4.2578501095992538E-4</c:v>
                </c:pt>
                <c:pt idx="60">
                  <c:v>1.6146632445646982E-16</c:v>
                </c:pt>
                <c:pt idx="61">
                  <c:v>4.2578501095968946E-4</c:v>
                </c:pt>
                <c:pt idx="62">
                  <c:v>-5.2875802379448444E-5</c:v>
                </c:pt>
                <c:pt idx="63">
                  <c:v>-4.2424357312442762E-4</c:v>
                </c:pt>
                <c:pt idx="64">
                  <c:v>-4.1330748731938094E-4</c:v>
                </c:pt>
                <c:pt idx="65">
                  <c:v>-1.2494950416674921E-4</c:v>
                </c:pt>
                <c:pt idx="66">
                  <c:v>2.184606509061382E-4</c:v>
                </c:pt>
                <c:pt idx="67">
                  <c:v>4.343308091457887E-4</c:v>
                </c:pt>
                <c:pt idx="68">
                  <c:v>4.4456432852035821E-4</c:v>
                </c:pt>
                <c:pt idx="69">
                  <c:v>2.7334982569060529E-4</c:v>
                </c:pt>
                <c:pt idx="70">
                  <c:v>8.1295575256046249E-6</c:v>
                </c:pt>
                <c:pt idx="71">
                  <c:v>-2.4881135900900464E-4</c:v>
                </c:pt>
                <c:pt idx="72">
                  <c:v>-4.1859514501141337E-4</c:v>
                </c:pt>
                <c:pt idx="73">
                  <c:v>-4.6461136868136688E-4</c:v>
                </c:pt>
                <c:pt idx="74">
                  <c:v>-3.9225048805091589E-4</c:v>
                </c:pt>
                <c:pt idx="75">
                  <c:v>-2.3593008570454987E-4</c:v>
                </c:pt>
                <c:pt idx="76">
                  <c:v>-4.1736290875782345E-5</c:v>
                </c:pt>
                <c:pt idx="77">
                  <c:v>1.4755513639252982E-4</c:v>
                </c:pt>
                <c:pt idx="78">
                  <c:v>3.0155213413873838E-4</c:v>
                </c:pt>
                <c:pt idx="79">
                  <c:v>4.0503957597326501E-4</c:v>
                </c:pt>
                <c:pt idx="80">
                  <c:v>4.5612640637859858E-4</c:v>
                </c:pt>
                <c:pt idx="81">
                  <c:v>4.6204251048498346E-4</c:v>
                </c:pt>
                <c:pt idx="82">
                  <c:v>4.345643117548148E-4</c:v>
                </c:pt>
                <c:pt idx="83">
                  <c:v>3.8629533111689263E-4</c:v>
                </c:pt>
                <c:pt idx="84">
                  <c:v>3.2827381282940493E-4</c:v>
                </c:pt>
                <c:pt idx="85">
                  <c:v>2.6884821034667272E-4</c:v>
                </c:pt>
                <c:pt idx="86">
                  <c:v>2.1349583439134179E-4</c:v>
                </c:pt>
                <c:pt idx="87">
                  <c:v>1.6520161799549182E-4</c:v>
                </c:pt>
                <c:pt idx="88">
                  <c:v>1.2507450379639629E-4</c:v>
                </c:pt>
                <c:pt idx="89">
                  <c:v>9.2983149158065714E-5</c:v>
                </c:pt>
                <c:pt idx="90">
                  <c:v>6.8093085690001942E-5</c:v>
                </c:pt>
                <c:pt idx="91">
                  <c:v>4.9262731581678487E-5</c:v>
                </c:pt>
                <c:pt idx="92">
                  <c:v>3.5301861553427294E-5</c:v>
                </c:pt>
                <c:pt idx="93">
                  <c:v>2.5118350569508507E-5</c:v>
                </c:pt>
                <c:pt idx="94">
                  <c:v>1.7785072673803803E-5</c:v>
                </c:pt>
                <c:pt idx="95">
                  <c:v>1.249583150020328E-5</c:v>
                </c:pt>
                <c:pt idx="96">
                  <c:v>8.8266814568527252E-6</c:v>
                </c:pt>
                <c:pt idx="97">
                  <c:v>6.2333133309389055E-6</c:v>
                </c:pt>
                <c:pt idx="98">
                  <c:v>4.4071288294311728E-6</c:v>
                </c:pt>
                <c:pt idx="99">
                  <c:v>3.1232443552520195E-6</c:v>
                </c:pt>
                <c:pt idx="100">
                  <c:v>2.2205110024042796E-6</c:v>
                </c:pt>
                <c:pt idx="101">
                  <c:v>1.5848198259282853E-6</c:v>
                </c:pt>
                <c:pt idx="102">
                  <c:v>1.1360199264620618E-6</c:v>
                </c:pt>
                <c:pt idx="103">
                  <c:v>8.1809178686942374E-7</c:v>
                </c:pt>
                <c:pt idx="104">
                  <c:v>5.919786140173855E-7</c:v>
                </c:pt>
                <c:pt idx="105">
                  <c:v>4.3046317632633446E-7</c:v>
                </c:pt>
                <c:pt idx="106">
                  <c:v>3.145584793751155E-7</c:v>
                </c:pt>
                <c:pt idx="107">
                  <c:v>2.3098916923647295E-7</c:v>
                </c:pt>
                <c:pt idx="108">
                  <c:v>1.7044438183067001E-7</c:v>
                </c:pt>
                <c:pt idx="109">
                  <c:v>1.2636941526533718E-7</c:v>
                </c:pt>
                <c:pt idx="110">
                  <c:v>9.4130736538744486E-8</c:v>
                </c:pt>
                <c:pt idx="111">
                  <c:v>7.0438477384193732E-8</c:v>
                </c:pt>
                <c:pt idx="112">
                  <c:v>5.2946177442336761E-8</c:v>
                </c:pt>
                <c:pt idx="113">
                  <c:v>3.9972543164346064E-8</c:v>
                </c:pt>
                <c:pt idx="114">
                  <c:v>3.0307330201040372E-8</c:v>
                </c:pt>
                <c:pt idx="115">
                  <c:v>2.3075374611103427E-8</c:v>
                </c:pt>
                <c:pt idx="116">
                  <c:v>1.7640949256936267E-8</c:v>
                </c:pt>
                <c:pt idx="117">
                  <c:v>1.3540192522754069E-8</c:v>
                </c:pt>
                <c:pt idx="118">
                  <c:v>1.0433157893174894E-8</c:v>
                </c:pt>
                <c:pt idx="119">
                  <c:v>8.069636292518112E-9</c:v>
                </c:pt>
                <c:pt idx="120">
                  <c:v>6.2646885456985046E-9</c:v>
                </c:pt>
                <c:pt idx="121">
                  <c:v>4.8810512298658182E-9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72416"/>
        <c:axId val="196203264"/>
      </c:scatterChart>
      <c:valAx>
        <c:axId val="19617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Argument</a:t>
                </a:r>
              </a:p>
            </c:rich>
          </c:tx>
          <c:layout>
            <c:manualLayout>
              <c:xMode val="edge"/>
              <c:yMode val="edge"/>
              <c:x val="0.53645894263217098"/>
              <c:y val="0.878518540320157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6203264"/>
        <c:crossesAt val="-1"/>
        <c:crossBetween val="midCat"/>
        <c:majorUnit val="4"/>
      </c:valAx>
      <c:valAx>
        <c:axId val="196203264"/>
        <c:scaling>
          <c:orientation val="minMax"/>
          <c:max val="1.0000000000000002E-2"/>
          <c:min val="-1.0000000000000002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Abramowitz4 - Series</a:t>
                </a:r>
              </a:p>
            </c:rich>
          </c:tx>
          <c:layout>
            <c:manualLayout>
              <c:xMode val="edge"/>
              <c:yMode val="edge"/>
              <c:x val="5.3056767904012002E-2"/>
              <c:y val="0.16344354022145227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172416"/>
        <c:crossesAt val="-10"/>
        <c:crossBetween val="midCat"/>
        <c:majorUnit val="5.000000000000001E-3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Differences!$F$1</c:f>
              <c:strCache>
                <c:ptCount val="1"/>
                <c:pt idx="0">
                  <c:v>Abra6 -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Differences!$F$2:$F$123</c:f>
              <c:numCache>
                <c:formatCode>0.00E+00</c:formatCode>
                <c:ptCount val="122"/>
                <c:pt idx="0" formatCode="0.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1.7763568394002505E-15</c:v>
                </c:pt>
                <c:pt idx="8">
                  <c:v>5.6621374255882984E-15</c:v>
                </c:pt>
                <c:pt idx="9">
                  <c:v>1.7097434579227411E-14</c:v>
                </c:pt>
                <c:pt idx="10">
                  <c:v>5.084821452783217E-14</c:v>
                </c:pt>
                <c:pt idx="11">
                  <c:v>1.4832579608992091E-13</c:v>
                </c:pt>
                <c:pt idx="12">
                  <c:v>4.2399417310434728E-13</c:v>
                </c:pt>
                <c:pt idx="13">
                  <c:v>1.1873835248366049E-12</c:v>
                </c:pt>
                <c:pt idx="14">
                  <c:v>3.2576163988551343E-12</c:v>
                </c:pt>
                <c:pt idx="15">
                  <c:v>8.7578833074530849E-12</c:v>
                </c:pt>
                <c:pt idx="16">
                  <c:v>2.3076873745253579E-11</c:v>
                </c:pt>
                <c:pt idx="17">
                  <c:v>5.9611426905803455E-11</c:v>
                </c:pt>
                <c:pt idx="18">
                  <c:v>1.5098455818929324E-10</c:v>
                </c:pt>
                <c:pt idx="19">
                  <c:v>3.7502811967016214E-10</c:v>
                </c:pt>
                <c:pt idx="20">
                  <c:v>9.1368923538226454E-10</c:v>
                </c:pt>
                <c:pt idx="21">
                  <c:v>2.1837933683599431E-9</c:v>
                </c:pt>
                <c:pt idx="22">
                  <c:v>5.1212714069492904E-9</c:v>
                </c:pt>
                <c:pt idx="23">
                  <c:v>1.1786171927319344E-8</c:v>
                </c:pt>
                <c:pt idx="24">
                  <c:v>2.6623983795381889E-8</c:v>
                </c:pt>
                <c:pt idx="25">
                  <c:v>5.9041431965667357E-8</c:v>
                </c:pt>
                <c:pt idx="26">
                  <c:v>1.285597087674617E-7</c:v>
                </c:pt>
                <c:pt idx="27">
                  <c:v>-3.4178383456762162E-9</c:v>
                </c:pt>
                <c:pt idx="28">
                  <c:v>-5.7227506067292211E-9</c:v>
                </c:pt>
                <c:pt idx="29">
                  <c:v>-9.3006526924455102E-9</c:v>
                </c:pt>
                <c:pt idx="30">
                  <c:v>-1.4651916901975426E-8</c:v>
                </c:pt>
                <c:pt idx="31">
                  <c:v>-2.2341513084001008E-8</c:v>
                </c:pt>
                <c:pt idx="32">
                  <c:v>-3.2914275416295879E-8</c:v>
                </c:pt>
                <c:pt idx="33">
                  <c:v>-4.674534503923411E-8</c:v>
                </c:pt>
                <c:pt idx="34">
                  <c:v>-6.3818251239133872E-8</c:v>
                </c:pt>
                <c:pt idx="35">
                  <c:v>-8.3445950704863492E-8</c:v>
                </c:pt>
                <c:pt idx="36">
                  <c:v>-1.039853523288059E-7</c:v>
                </c:pt>
                <c:pt idx="37">
                  <c:v>-1.2264032700493033E-7</c:v>
                </c:pt>
                <c:pt idx="38">
                  <c:v>-1.3549082955588432E-7</c:v>
                </c:pt>
                <c:pt idx="39">
                  <c:v>-1.3790290964710294E-7</c:v>
                </c:pt>
                <c:pt idx="40">
                  <c:v>-1.2543773486584087E-7</c:v>
                </c:pt>
                <c:pt idx="41">
                  <c:v>-9.5258617216487096E-8</c:v>
                </c:pt>
                <c:pt idx="42">
                  <c:v>-4.7824204041369001E-8</c:v>
                </c:pt>
                <c:pt idx="43">
                  <c:v>1.1616831163685504E-8</c:v>
                </c:pt>
                <c:pt idx="44">
                  <c:v>7.2461645572730049E-8</c:v>
                </c:pt>
                <c:pt idx="45">
                  <c:v>1.1992766080215489E-7</c:v>
                </c:pt>
                <c:pt idx="46">
                  <c:v>1.3850586633168405E-7</c:v>
                </c:pt>
                <c:pt idx="47">
                  <c:v>1.1749789918802378E-7</c:v>
                </c:pt>
                <c:pt idx="48">
                  <c:v>5.7276576814757618E-8</c:v>
                </c:pt>
                <c:pt idx="49">
                  <c:v>-2.6370486350124622E-8</c:v>
                </c:pt>
                <c:pt idx="50">
                  <c:v>-1.0320212517900273E-7</c:v>
                </c:pt>
                <c:pt idx="51">
                  <c:v>-1.3750916461052753E-7</c:v>
                </c:pt>
                <c:pt idx="52">
                  <c:v>-1.0496546887228675E-7</c:v>
                </c:pt>
                <c:pt idx="53">
                  <c:v>-1.1981315939380011E-8</c:v>
                </c:pt>
                <c:pt idx="54">
                  <c:v>9.4001510797525611E-8</c:v>
                </c:pt>
                <c:pt idx="55">
                  <c:v>1.3849169999691213E-7</c:v>
                </c:pt>
                <c:pt idx="56">
                  <c:v>6.8420615895181669E-8</c:v>
                </c:pt>
                <c:pt idx="57">
                  <c:v>-7.6730115539103139E-8</c:v>
                </c:pt>
                <c:pt idx="58">
                  <c:v>-1.3135216272996963E-7</c:v>
                </c:pt>
                <c:pt idx="59">
                  <c:v>4.9603910867723755E-8</c:v>
                </c:pt>
                <c:pt idx="60">
                  <c:v>1.0000002134153539E-9</c:v>
                </c:pt>
                <c:pt idx="61">
                  <c:v>-4.9603910812212604E-8</c:v>
                </c:pt>
                <c:pt idx="62">
                  <c:v>1.3135216278548079E-7</c:v>
                </c:pt>
                <c:pt idx="63">
                  <c:v>7.6730115983192348E-8</c:v>
                </c:pt>
                <c:pt idx="64">
                  <c:v>-6.8420615784159367E-8</c:v>
                </c:pt>
                <c:pt idx="65">
                  <c:v>-1.3849170010793443E-7</c:v>
                </c:pt>
                <c:pt idx="66">
                  <c:v>-9.4001510908547914E-8</c:v>
                </c:pt>
                <c:pt idx="67">
                  <c:v>1.1981315828357708E-8</c:v>
                </c:pt>
                <c:pt idx="68">
                  <c:v>1.0496546876126445E-7</c:v>
                </c:pt>
                <c:pt idx="69">
                  <c:v>1.3750916483257214E-7</c:v>
                </c:pt>
                <c:pt idx="70">
                  <c:v>1.0320212517900273E-7</c:v>
                </c:pt>
                <c:pt idx="71">
                  <c:v>2.6370486461146925E-8</c:v>
                </c:pt>
                <c:pt idx="72">
                  <c:v>-5.7276576703735316E-8</c:v>
                </c:pt>
                <c:pt idx="73">
                  <c:v>-1.1749789896597918E-7</c:v>
                </c:pt>
                <c:pt idx="74">
                  <c:v>-1.3850586622066174E-7</c:v>
                </c:pt>
                <c:pt idx="75">
                  <c:v>-1.1992766091317719E-7</c:v>
                </c:pt>
                <c:pt idx="76">
                  <c:v>-7.2461645350685444E-8</c:v>
                </c:pt>
                <c:pt idx="77">
                  <c:v>-1.1616831052663201E-8</c:v>
                </c:pt>
                <c:pt idx="78">
                  <c:v>4.782420492954742E-8</c:v>
                </c:pt>
                <c:pt idx="79">
                  <c:v>9.5258617438531701E-8</c:v>
                </c:pt>
                <c:pt idx="80">
                  <c:v>1.2543773497686317E-7</c:v>
                </c:pt>
                <c:pt idx="81">
                  <c:v>1.3790290986914755E-7</c:v>
                </c:pt>
                <c:pt idx="82">
                  <c:v>1.3549083066610734E-7</c:v>
                </c:pt>
                <c:pt idx="83">
                  <c:v>1.226403303355994E-7</c:v>
                </c:pt>
                <c:pt idx="84">
                  <c:v>1.039853475548469E-7</c:v>
                </c:pt>
                <c:pt idx="85">
                  <c:v>8.3445951370997307E-8</c:v>
                </c:pt>
                <c:pt idx="86">
                  <c:v>6.3818246687219471E-8</c:v>
                </c:pt>
                <c:pt idx="87">
                  <c:v>4.6745340931408919E-8</c:v>
                </c:pt>
                <c:pt idx="88">
                  <c:v>3.2914302727782285E-8</c:v>
                </c:pt>
                <c:pt idx="89">
                  <c:v>2.2341532623926241E-8</c:v>
                </c:pt>
                <c:pt idx="90">
                  <c:v>1.465191257210563E-8</c:v>
                </c:pt>
                <c:pt idx="91">
                  <c:v>9.3005320112027334E-9</c:v>
                </c:pt>
                <c:pt idx="92">
                  <c:v>5.7226138272525873E-9</c:v>
                </c:pt>
                <c:pt idx="93">
                  <c:v>3.4179709063053565E-9</c:v>
                </c:pt>
                <c:pt idx="94">
                  <c:v>1.982959241253468E-9</c:v>
                </c:pt>
                <c:pt idx="95">
                  <c:v>-5.9041431965667357E-8</c:v>
                </c:pt>
                <c:pt idx="96">
                  <c:v>-2.6623983795381889E-8</c:v>
                </c:pt>
                <c:pt idx="97">
                  <c:v>-1.1786171927319344E-8</c:v>
                </c:pt>
                <c:pt idx="98">
                  <c:v>-5.1212714069492904E-9</c:v>
                </c:pt>
                <c:pt idx="99">
                  <c:v>-2.1837933683599431E-9</c:v>
                </c:pt>
                <c:pt idx="100">
                  <c:v>-9.1368923538226454E-10</c:v>
                </c:pt>
                <c:pt idx="101">
                  <c:v>-3.7502811967016214E-10</c:v>
                </c:pt>
                <c:pt idx="102">
                  <c:v>-1.5098455818929324E-10</c:v>
                </c:pt>
                <c:pt idx="103">
                  <c:v>-5.9611426905803455E-11</c:v>
                </c:pt>
                <c:pt idx="104">
                  <c:v>-2.3076873745253579E-11</c:v>
                </c:pt>
                <c:pt idx="105">
                  <c:v>-8.7578833074530849E-12</c:v>
                </c:pt>
                <c:pt idx="106">
                  <c:v>-3.2576163988551343E-12</c:v>
                </c:pt>
                <c:pt idx="107">
                  <c:v>-1.1873835248366049E-12</c:v>
                </c:pt>
                <c:pt idx="108">
                  <c:v>-4.2399417310434728E-13</c:v>
                </c:pt>
                <c:pt idx="109">
                  <c:v>-1.4832579608992091E-13</c:v>
                </c:pt>
                <c:pt idx="110">
                  <c:v>-5.084821452783217E-14</c:v>
                </c:pt>
                <c:pt idx="111">
                  <c:v>-1.7097434579227411E-14</c:v>
                </c:pt>
                <c:pt idx="112">
                  <c:v>-5.6621374255882984E-15</c:v>
                </c:pt>
                <c:pt idx="113">
                  <c:v>-1.7763568394002505E-15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10208"/>
        <c:axId val="196968832"/>
      </c:scatterChart>
      <c:valAx>
        <c:axId val="196110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Argument</a:t>
                </a:r>
              </a:p>
            </c:rich>
          </c:tx>
          <c:layout>
            <c:manualLayout>
              <c:xMode val="edge"/>
              <c:yMode val="edge"/>
              <c:x val="0.53645894263217098"/>
              <c:y val="0.878518540320157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6968832"/>
        <c:crossesAt val="-1"/>
        <c:crossBetween val="midCat"/>
        <c:majorUnit val="4"/>
      </c:valAx>
      <c:valAx>
        <c:axId val="196968832"/>
        <c:scaling>
          <c:orientation val="minMax"/>
          <c:max val="1.0000000000000004E-6"/>
          <c:min val="-1.0000000000000004E-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Abramowitz6 - Series</a:t>
                </a:r>
              </a:p>
            </c:rich>
          </c:tx>
          <c:layout>
            <c:manualLayout>
              <c:xMode val="edge"/>
              <c:yMode val="edge"/>
              <c:x val="5.6866291713535806E-2"/>
              <c:y val="0.14958599285084365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110208"/>
        <c:crossesAt val="-10"/>
        <c:crossBetween val="midCat"/>
        <c:majorUnit val="5.0000000000000019E-7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Differences!$G$1</c:f>
              <c:strCache>
                <c:ptCount val="1"/>
                <c:pt idx="0">
                  <c:v>Lether1 -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Differences!$G$2:$G$123</c:f>
              <c:numCache>
                <c:formatCode>0.00E+00</c:formatCode>
                <c:ptCount val="122"/>
                <c:pt idx="0" formatCode="0.E+00">
                  <c:v>-1.5210055437364645E-14</c:v>
                </c:pt>
                <c:pt idx="1">
                  <c:v>-3.8968828164342995E-14</c:v>
                </c:pt>
                <c:pt idx="2">
                  <c:v>-9.8476782284251385E-14</c:v>
                </c:pt>
                <c:pt idx="3">
                  <c:v>-2.4524826613969708E-13</c:v>
                </c:pt>
                <c:pt idx="4">
                  <c:v>-6.0196292395175988E-13</c:v>
                </c:pt>
                <c:pt idx="5">
                  <c:v>-1.4568346529131304E-12</c:v>
                </c:pt>
                <c:pt idx="6">
                  <c:v>-3.4762193124038276E-12</c:v>
                </c:pt>
                <c:pt idx="7">
                  <c:v>-8.1775697324815155E-12</c:v>
                </c:pt>
                <c:pt idx="8">
                  <c:v>-1.8964052550529686E-11</c:v>
                </c:pt>
                <c:pt idx="9">
                  <c:v>-4.3349768219513862E-11</c:v>
                </c:pt>
                <c:pt idx="10">
                  <c:v>-9.7669206056139046E-11</c:v>
                </c:pt>
                <c:pt idx="11">
                  <c:v>-2.1686985540725345E-10</c:v>
                </c:pt>
                <c:pt idx="12">
                  <c:v>-4.7453052598456225E-10</c:v>
                </c:pt>
                <c:pt idx="13">
                  <c:v>-1.0230521985121754E-9</c:v>
                </c:pt>
                <c:pt idx="14">
                  <c:v>-2.1728976395962718E-9</c:v>
                </c:pt>
                <c:pt idx="15">
                  <c:v>-4.5459116471135985E-9</c:v>
                </c:pt>
                <c:pt idx="16">
                  <c:v>-9.3663025113599474E-9</c:v>
                </c:pt>
                <c:pt idx="17">
                  <c:v>-1.9001958118103346E-8</c:v>
                </c:pt>
                <c:pt idx="18">
                  <c:v>-3.7950798281727316E-8</c:v>
                </c:pt>
                <c:pt idx="19">
                  <c:v>-7.4599587618351393E-8</c:v>
                </c:pt>
                <c:pt idx="20">
                  <c:v>-1.442898797110459E-7</c:v>
                </c:pt>
                <c:pt idx="21">
                  <c:v>-2.7453619577677557E-7</c:v>
                </c:pt>
                <c:pt idx="22">
                  <c:v>-5.1368400455498175E-7</c:v>
                </c:pt>
                <c:pt idx="23">
                  <c:v>-9.4488680069115816E-7</c:v>
                </c:pt>
                <c:pt idx="24">
                  <c:v>-1.7080053266171902E-6</c:v>
                </c:pt>
                <c:pt idx="25">
                  <c:v>-3.0327958486786599E-6</c:v>
                </c:pt>
                <c:pt idx="26">
                  <c:v>-5.287328571412786E-6</c:v>
                </c:pt>
                <c:pt idx="27">
                  <c:v>-9.3238363421122017E-6</c:v>
                </c:pt>
                <c:pt idx="28">
                  <c:v>-1.5759180009400353E-5</c:v>
                </c:pt>
                <c:pt idx="29">
                  <c:v>-2.6151669475948935E-5</c:v>
                </c:pt>
                <c:pt idx="30">
                  <c:v>-4.259283132745928E-5</c:v>
                </c:pt>
                <c:pt idx="31">
                  <c:v>-6.8057918778396953E-5</c:v>
                </c:pt>
                <c:pt idx="32">
                  <c:v>-1.0664663067239122E-4</c:v>
                </c:pt>
                <c:pt idx="33">
                  <c:v>-1.6381300947743149E-4</c:v>
                </c:pt>
                <c:pt idx="34">
                  <c:v>-2.4653077704350768E-4</c:v>
                </c:pt>
                <c:pt idx="35">
                  <c:v>-3.6331447824722307E-4</c:v>
                </c:pt>
                <c:pt idx="36">
                  <c:v>-5.2399145338521969E-4</c:v>
                </c:pt>
                <c:pt idx="37">
                  <c:v>-7.3910224818407588E-4</c:v>
                </c:pt>
                <c:pt idx="38">
                  <c:v>-1.0188081480394517E-3</c:v>
                </c:pt>
                <c:pt idx="39">
                  <c:v>-1.3712167650540286E-3</c:v>
                </c:pt>
                <c:pt idx="40">
                  <c:v>-1.8001123238624572E-3</c:v>
                </c:pt>
                <c:pt idx="41">
                  <c:v>-2.3022043198864806E-3</c:v>
                </c:pt>
                <c:pt idx="42">
                  <c:v>-2.8641845289731904E-3</c:v>
                </c:pt>
                <c:pt idx="43">
                  <c:v>-3.4600903700534591E-3</c:v>
                </c:pt>
                <c:pt idx="44">
                  <c:v>-4.0496751149199373E-3</c:v>
                </c:pt>
                <c:pt idx="45">
                  <c:v>-4.5786251003769873E-3</c:v>
                </c:pt>
                <c:pt idx="46">
                  <c:v>-4.9814692879691647E-3</c:v>
                </c:pt>
                <c:pt idx="47">
                  <c:v>-5.1878244873164725E-3</c:v>
                </c:pt>
                <c:pt idx="48">
                  <c:v>-5.1321568079122359E-3</c:v>
                </c:pt>
                <c:pt idx="49">
                  <c:v>-4.7665066580653281E-3</c:v>
                </c:pt>
                <c:pt idx="50">
                  <c:v>-4.0746776597623269E-3</c:v>
                </c:pt>
                <c:pt idx="51">
                  <c:v>-3.0853659334368899E-3</c:v>
                </c:pt>
                <c:pt idx="52">
                  <c:v>-1.8808179377798329E-3</c:v>
                </c:pt>
                <c:pt idx="53">
                  <c:v>-5.9711380099947142E-4</c:v>
                </c:pt>
                <c:pt idx="54">
                  <c:v>5.8766152942979488E-4</c:v>
                </c:pt>
                <c:pt idx="55">
                  <c:v>1.4800842628572841E-3</c:v>
                </c:pt>
                <c:pt idx="56">
                  <c:v>1.9137077644679201E-3</c:v>
                </c:pt>
                <c:pt idx="57">
                  <c:v>1.805170307726478E-3</c:v>
                </c:pt>
                <c:pt idx="58">
                  <c:v>1.2191562275783441E-3</c:v>
                </c:pt>
                <c:pt idx="59">
                  <c:v>4.3431178375007151E-4</c:v>
                </c:pt>
                <c:pt idx="60">
                  <c:v>5.0444021993954163E-17</c:v>
                </c:pt>
                <c:pt idx="61">
                  <c:v>-4.3431178374997437E-4</c:v>
                </c:pt>
                <c:pt idx="62">
                  <c:v>-1.2191562275782886E-3</c:v>
                </c:pt>
                <c:pt idx="63">
                  <c:v>-1.8051703077264225E-3</c:v>
                </c:pt>
                <c:pt idx="64">
                  <c:v>-1.9137077644679756E-3</c:v>
                </c:pt>
                <c:pt idx="65">
                  <c:v>-1.4800842628573951E-3</c:v>
                </c:pt>
                <c:pt idx="66">
                  <c:v>-5.8766152943012795E-4</c:v>
                </c:pt>
                <c:pt idx="67">
                  <c:v>5.971138009993604E-4</c:v>
                </c:pt>
                <c:pt idx="68">
                  <c:v>1.8808179377797218E-3</c:v>
                </c:pt>
                <c:pt idx="69">
                  <c:v>3.0853659334370009E-3</c:v>
                </c:pt>
                <c:pt idx="70">
                  <c:v>4.0746776597622159E-3</c:v>
                </c:pt>
                <c:pt idx="71">
                  <c:v>4.7665066580654392E-3</c:v>
                </c:pt>
                <c:pt idx="72">
                  <c:v>5.1321568079122359E-3</c:v>
                </c:pt>
                <c:pt idx="73">
                  <c:v>5.1878244873166945E-3</c:v>
                </c:pt>
                <c:pt idx="74">
                  <c:v>4.9814692879693867E-3</c:v>
                </c:pt>
                <c:pt idx="75">
                  <c:v>4.5786251003768763E-3</c:v>
                </c:pt>
                <c:pt idx="76">
                  <c:v>4.0496751149201593E-3</c:v>
                </c:pt>
                <c:pt idx="77">
                  <c:v>3.4600903700535701E-3</c:v>
                </c:pt>
                <c:pt idx="78">
                  <c:v>2.8641845289740786E-3</c:v>
                </c:pt>
                <c:pt idx="79">
                  <c:v>2.3022043198867026E-3</c:v>
                </c:pt>
                <c:pt idx="80">
                  <c:v>1.8001123238626793E-3</c:v>
                </c:pt>
                <c:pt idx="81">
                  <c:v>1.3712167650541396E-3</c:v>
                </c:pt>
                <c:pt idx="82">
                  <c:v>1.018808148040673E-3</c:v>
                </c:pt>
                <c:pt idx="83">
                  <c:v>7.3910224818740655E-4</c:v>
                </c:pt>
                <c:pt idx="84">
                  <c:v>5.2399145338044573E-4</c:v>
                </c:pt>
                <c:pt idx="85">
                  <c:v>3.6331447824788921E-4</c:v>
                </c:pt>
                <c:pt idx="86">
                  <c:v>2.4653077703895576E-4</c:v>
                </c:pt>
                <c:pt idx="87">
                  <c:v>1.6381300947332367E-4</c:v>
                </c:pt>
                <c:pt idx="88">
                  <c:v>1.066466306997027E-4</c:v>
                </c:pt>
                <c:pt idx="89">
                  <c:v>6.8057918797936878E-5</c:v>
                </c:pt>
                <c:pt idx="90">
                  <c:v>4.259283132312941E-5</c:v>
                </c:pt>
                <c:pt idx="91">
                  <c:v>2.6151669355267693E-5</c:v>
                </c:pt>
                <c:pt idx="92">
                  <c:v>1.5759179872620876E-5</c:v>
                </c:pt>
                <c:pt idx="93">
                  <c:v>9.3238364746728308E-6</c:v>
                </c:pt>
                <c:pt idx="94">
                  <c:v>5.4178712394215012E-6</c:v>
                </c:pt>
                <c:pt idx="95">
                  <c:v>3.0327958486786599E-6</c:v>
                </c:pt>
                <c:pt idx="96">
                  <c:v>1.7080053266171902E-6</c:v>
                </c:pt>
                <c:pt idx="97">
                  <c:v>9.4488680069115816E-7</c:v>
                </c:pt>
                <c:pt idx="98">
                  <c:v>5.1368400455498175E-7</c:v>
                </c:pt>
                <c:pt idx="99">
                  <c:v>2.7453619577677557E-7</c:v>
                </c:pt>
                <c:pt idx="100">
                  <c:v>1.442898797110459E-7</c:v>
                </c:pt>
                <c:pt idx="101">
                  <c:v>7.4599587618351393E-8</c:v>
                </c:pt>
                <c:pt idx="102">
                  <c:v>3.7950798281727316E-8</c:v>
                </c:pt>
                <c:pt idx="103">
                  <c:v>1.9001958118103346E-8</c:v>
                </c:pt>
                <c:pt idx="104">
                  <c:v>9.3663025113599474E-9</c:v>
                </c:pt>
                <c:pt idx="105">
                  <c:v>4.5459116471135985E-9</c:v>
                </c:pt>
                <c:pt idx="106">
                  <c:v>2.1728976395962718E-9</c:v>
                </c:pt>
                <c:pt idx="107">
                  <c:v>1.0230521985121754E-9</c:v>
                </c:pt>
                <c:pt idx="108">
                  <c:v>4.7453052598456225E-10</c:v>
                </c:pt>
                <c:pt idx="109">
                  <c:v>2.1686985540725345E-10</c:v>
                </c:pt>
                <c:pt idx="110">
                  <c:v>9.7669206056139046E-11</c:v>
                </c:pt>
                <c:pt idx="111">
                  <c:v>4.3349768219513862E-11</c:v>
                </c:pt>
                <c:pt idx="112">
                  <c:v>1.8964052550529686E-11</c:v>
                </c:pt>
                <c:pt idx="113">
                  <c:v>8.1775697324815155E-12</c:v>
                </c:pt>
                <c:pt idx="114">
                  <c:v>3.4762193124038276E-12</c:v>
                </c:pt>
                <c:pt idx="115">
                  <c:v>1.4568346529131304E-12</c:v>
                </c:pt>
                <c:pt idx="116">
                  <c:v>6.0196292395175988E-13</c:v>
                </c:pt>
                <c:pt idx="117">
                  <c:v>2.4524826613969708E-13</c:v>
                </c:pt>
                <c:pt idx="118">
                  <c:v>9.8476782284251385E-14</c:v>
                </c:pt>
                <c:pt idx="119">
                  <c:v>3.8968828164342995E-14</c:v>
                </c:pt>
                <c:pt idx="120">
                  <c:v>1.5210055437364645E-14</c:v>
                </c:pt>
                <c:pt idx="121">
                  <c:v>5.8841820305133297E-15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09408"/>
        <c:axId val="197011328"/>
      </c:scatterChart>
      <c:valAx>
        <c:axId val="19700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Argument</a:t>
                </a:r>
              </a:p>
            </c:rich>
          </c:tx>
          <c:layout>
            <c:manualLayout>
              <c:xMode val="edge"/>
              <c:yMode val="edge"/>
              <c:x val="0.52883989501312334"/>
              <c:y val="0.8830769440604896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7011328"/>
        <c:crossesAt val="-1"/>
        <c:crossBetween val="midCat"/>
        <c:majorUnit val="4"/>
      </c:valAx>
      <c:valAx>
        <c:axId val="197011328"/>
        <c:scaling>
          <c:orientation val="minMax"/>
          <c:max val="1.0000000000000002E-2"/>
          <c:min val="-1.0000000000000002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Lether 1 - Series</a:t>
                </a:r>
              </a:p>
            </c:rich>
          </c:tx>
          <c:layout>
            <c:manualLayout>
              <c:xMode val="edge"/>
              <c:yMode val="edge"/>
              <c:x val="6.829486314210724E-2"/>
              <c:y val="0.18600763873609463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7009408"/>
        <c:crossesAt val="-10"/>
        <c:crossBetween val="midCat"/>
        <c:majorUnit val="5.000000000000001E-3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3270893138357705"/>
          <c:y val="6.8729601591923789E-2"/>
          <c:w val="0.63100592425946755"/>
          <c:h val="0.624687237869351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Differences!$H$1</c:f>
              <c:strCache>
                <c:ptCount val="1"/>
                <c:pt idx="0">
                  <c:v>Lether2 - Series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Differences!$A$2:$A$123</c:f>
              <c:numCache>
                <c:formatCode>General</c:formatCode>
                <c:ptCount val="122"/>
                <c:pt idx="0">
                  <c:v>6</c:v>
                </c:pt>
                <c:pt idx="1">
                  <c:v>5.9</c:v>
                </c:pt>
                <c:pt idx="2">
                  <c:v>5.8000000000000007</c:v>
                </c:pt>
                <c:pt idx="3">
                  <c:v>5.7000000000000011</c:v>
                </c:pt>
                <c:pt idx="4">
                  <c:v>5.6000000000000014</c:v>
                </c:pt>
                <c:pt idx="5">
                  <c:v>5.5000000000000018</c:v>
                </c:pt>
                <c:pt idx="6">
                  <c:v>5.4000000000000021</c:v>
                </c:pt>
                <c:pt idx="7">
                  <c:v>5.3000000000000025</c:v>
                </c:pt>
                <c:pt idx="8">
                  <c:v>5.2000000000000028</c:v>
                </c:pt>
                <c:pt idx="9">
                  <c:v>5.1000000000000032</c:v>
                </c:pt>
                <c:pt idx="10">
                  <c:v>5.0000000000000036</c:v>
                </c:pt>
                <c:pt idx="11">
                  <c:v>4.9000000000000039</c:v>
                </c:pt>
                <c:pt idx="12">
                  <c:v>4.8000000000000043</c:v>
                </c:pt>
                <c:pt idx="13">
                  <c:v>4.7000000000000046</c:v>
                </c:pt>
                <c:pt idx="14">
                  <c:v>4.600000000000005</c:v>
                </c:pt>
                <c:pt idx="15">
                  <c:v>4.5000000000000053</c:v>
                </c:pt>
                <c:pt idx="16">
                  <c:v>4.4000000000000057</c:v>
                </c:pt>
                <c:pt idx="17">
                  <c:v>4.300000000000006</c:v>
                </c:pt>
                <c:pt idx="18">
                  <c:v>4.2000000000000064</c:v>
                </c:pt>
                <c:pt idx="19">
                  <c:v>4.1000000000000068</c:v>
                </c:pt>
                <c:pt idx="20">
                  <c:v>4.0000000000000071</c:v>
                </c:pt>
                <c:pt idx="21">
                  <c:v>3.900000000000007</c:v>
                </c:pt>
                <c:pt idx="22">
                  <c:v>3.8000000000000069</c:v>
                </c:pt>
                <c:pt idx="23">
                  <c:v>3.7000000000000068</c:v>
                </c:pt>
                <c:pt idx="24">
                  <c:v>3.6000000000000068</c:v>
                </c:pt>
                <c:pt idx="25">
                  <c:v>3.5000000000000067</c:v>
                </c:pt>
                <c:pt idx="26">
                  <c:v>3.4000000000000066</c:v>
                </c:pt>
                <c:pt idx="27">
                  <c:v>3.3000000000000065</c:v>
                </c:pt>
                <c:pt idx="28">
                  <c:v>3.2000000000000064</c:v>
                </c:pt>
                <c:pt idx="29">
                  <c:v>3.1000000000000063</c:v>
                </c:pt>
                <c:pt idx="30">
                  <c:v>3.0000000000000062</c:v>
                </c:pt>
                <c:pt idx="31">
                  <c:v>2.9000000000000061</c:v>
                </c:pt>
                <c:pt idx="32">
                  <c:v>2.800000000000006</c:v>
                </c:pt>
                <c:pt idx="33">
                  <c:v>2.700000000000006</c:v>
                </c:pt>
                <c:pt idx="34">
                  <c:v>2.6000000000000059</c:v>
                </c:pt>
                <c:pt idx="35">
                  <c:v>2.5000000000000058</c:v>
                </c:pt>
                <c:pt idx="36">
                  <c:v>2.4000000000000057</c:v>
                </c:pt>
                <c:pt idx="37">
                  <c:v>2.3000000000000056</c:v>
                </c:pt>
                <c:pt idx="38">
                  <c:v>2.2000000000000055</c:v>
                </c:pt>
                <c:pt idx="39">
                  <c:v>2.1000000000000054</c:v>
                </c:pt>
                <c:pt idx="40">
                  <c:v>2.0000000000000053</c:v>
                </c:pt>
                <c:pt idx="41">
                  <c:v>1.9000000000000052</c:v>
                </c:pt>
                <c:pt idx="42">
                  <c:v>1.8000000000000052</c:v>
                </c:pt>
                <c:pt idx="43">
                  <c:v>1.7000000000000051</c:v>
                </c:pt>
                <c:pt idx="44">
                  <c:v>1.600000000000005</c:v>
                </c:pt>
                <c:pt idx="45">
                  <c:v>1.5000000000000049</c:v>
                </c:pt>
                <c:pt idx="46">
                  <c:v>1.4000000000000048</c:v>
                </c:pt>
                <c:pt idx="47">
                  <c:v>1.3000000000000047</c:v>
                </c:pt>
                <c:pt idx="48">
                  <c:v>1.2000000000000046</c:v>
                </c:pt>
                <c:pt idx="49">
                  <c:v>1.1000000000000045</c:v>
                </c:pt>
                <c:pt idx="50">
                  <c:v>1.0000000000000044</c:v>
                </c:pt>
                <c:pt idx="51">
                  <c:v>0.90000000000000446</c:v>
                </c:pt>
                <c:pt idx="52">
                  <c:v>0.80000000000000449</c:v>
                </c:pt>
                <c:pt idx="53">
                  <c:v>0.70000000000000451</c:v>
                </c:pt>
                <c:pt idx="54">
                  <c:v>0.60000000000000453</c:v>
                </c:pt>
                <c:pt idx="55">
                  <c:v>0.50000000000000455</c:v>
                </c:pt>
                <c:pt idx="56">
                  <c:v>0.40000000000000457</c:v>
                </c:pt>
                <c:pt idx="57">
                  <c:v>0.3000000000000046</c:v>
                </c:pt>
                <c:pt idx="58">
                  <c:v>0.20000000000000459</c:v>
                </c:pt>
                <c:pt idx="59">
                  <c:v>0.10000000000000459</c:v>
                </c:pt>
                <c:pt idx="60">
                  <c:v>4.5796699765787707E-15</c:v>
                </c:pt>
                <c:pt idx="61">
                  <c:v>-9.9999999999995426E-2</c:v>
                </c:pt>
                <c:pt idx="62">
                  <c:v>-0.19999999999999543</c:v>
                </c:pt>
                <c:pt idx="63">
                  <c:v>-0.29999999999999544</c:v>
                </c:pt>
                <c:pt idx="64">
                  <c:v>-0.39999999999999547</c:v>
                </c:pt>
                <c:pt idx="65">
                  <c:v>-0.49999999999999545</c:v>
                </c:pt>
                <c:pt idx="66">
                  <c:v>-0.59999999999999543</c:v>
                </c:pt>
                <c:pt idx="67">
                  <c:v>-0.6999999999999954</c:v>
                </c:pt>
                <c:pt idx="68">
                  <c:v>-0.79999999999999538</c:v>
                </c:pt>
                <c:pt idx="69">
                  <c:v>-0.89999999999999536</c:v>
                </c:pt>
                <c:pt idx="70">
                  <c:v>-0.99999999999999534</c:v>
                </c:pt>
                <c:pt idx="71">
                  <c:v>-1.0999999999999954</c:v>
                </c:pt>
                <c:pt idx="72">
                  <c:v>-1.1999999999999955</c:v>
                </c:pt>
                <c:pt idx="73">
                  <c:v>-1.2999999999999956</c:v>
                </c:pt>
                <c:pt idx="74">
                  <c:v>-1.3999999999999957</c:v>
                </c:pt>
                <c:pt idx="75">
                  <c:v>-1.4999999999999958</c:v>
                </c:pt>
                <c:pt idx="76">
                  <c:v>-1.5999999999999959</c:v>
                </c:pt>
                <c:pt idx="77">
                  <c:v>-1.699999999999996</c:v>
                </c:pt>
                <c:pt idx="78">
                  <c:v>-1.799999999999996</c:v>
                </c:pt>
                <c:pt idx="79">
                  <c:v>-1.8999999999999961</c:v>
                </c:pt>
                <c:pt idx="80">
                  <c:v>-1.9999999999999962</c:v>
                </c:pt>
                <c:pt idx="81">
                  <c:v>-2.0999999999999961</c:v>
                </c:pt>
                <c:pt idx="82">
                  <c:v>-2.1999999999999962</c:v>
                </c:pt>
                <c:pt idx="83">
                  <c:v>-2.2999999999999963</c:v>
                </c:pt>
                <c:pt idx="84">
                  <c:v>-2.3999999999999964</c:v>
                </c:pt>
                <c:pt idx="85">
                  <c:v>-2.4999999999999964</c:v>
                </c:pt>
                <c:pt idx="86">
                  <c:v>-2.5999999999999965</c:v>
                </c:pt>
                <c:pt idx="87">
                  <c:v>-2.6999999999999966</c:v>
                </c:pt>
                <c:pt idx="88">
                  <c:v>-2.7999999999999967</c:v>
                </c:pt>
                <c:pt idx="89">
                  <c:v>-2.8999999999999968</c:v>
                </c:pt>
                <c:pt idx="90">
                  <c:v>-2.9999999999999969</c:v>
                </c:pt>
                <c:pt idx="91">
                  <c:v>-3.099999999999997</c:v>
                </c:pt>
                <c:pt idx="92">
                  <c:v>-3.1999999999999971</c:v>
                </c:pt>
                <c:pt idx="93">
                  <c:v>-3.2999999999999972</c:v>
                </c:pt>
                <c:pt idx="94">
                  <c:v>-3.3999999999999972</c:v>
                </c:pt>
                <c:pt idx="95">
                  <c:v>-3.4999999999999973</c:v>
                </c:pt>
                <c:pt idx="96">
                  <c:v>-3.5999999999999974</c:v>
                </c:pt>
                <c:pt idx="97">
                  <c:v>-3.6999999999999975</c:v>
                </c:pt>
                <c:pt idx="98">
                  <c:v>-3.7999999999999976</c:v>
                </c:pt>
                <c:pt idx="99">
                  <c:v>-3.8999999999999977</c:v>
                </c:pt>
                <c:pt idx="100">
                  <c:v>-3.9999999999999978</c:v>
                </c:pt>
                <c:pt idx="101">
                  <c:v>-4.0999999999999979</c:v>
                </c:pt>
                <c:pt idx="102">
                  <c:v>-4.1999999999999975</c:v>
                </c:pt>
                <c:pt idx="103">
                  <c:v>-4.2999999999999972</c:v>
                </c:pt>
                <c:pt idx="104">
                  <c:v>-4.3999999999999968</c:v>
                </c:pt>
                <c:pt idx="105">
                  <c:v>-4.4999999999999964</c:v>
                </c:pt>
                <c:pt idx="106">
                  <c:v>-4.5999999999999961</c:v>
                </c:pt>
                <c:pt idx="107">
                  <c:v>-4.6999999999999957</c:v>
                </c:pt>
                <c:pt idx="108">
                  <c:v>-4.7999999999999954</c:v>
                </c:pt>
                <c:pt idx="109">
                  <c:v>-4.899999999999995</c:v>
                </c:pt>
                <c:pt idx="110">
                  <c:v>-4.9999999999999947</c:v>
                </c:pt>
                <c:pt idx="111">
                  <c:v>-5.0999999999999943</c:v>
                </c:pt>
                <c:pt idx="112">
                  <c:v>-5.199999999999994</c:v>
                </c:pt>
                <c:pt idx="113">
                  <c:v>-5.2999999999999936</c:v>
                </c:pt>
                <c:pt idx="114">
                  <c:v>-5.3999999999999932</c:v>
                </c:pt>
                <c:pt idx="115">
                  <c:v>-5.4999999999999929</c:v>
                </c:pt>
                <c:pt idx="116">
                  <c:v>-5.5999999999999925</c:v>
                </c:pt>
                <c:pt idx="117">
                  <c:v>-5.6999999999999922</c:v>
                </c:pt>
                <c:pt idx="118">
                  <c:v>-5.7999999999999918</c:v>
                </c:pt>
                <c:pt idx="119">
                  <c:v>-5.8999999999999915</c:v>
                </c:pt>
                <c:pt idx="120">
                  <c:v>-5.9999999999999911</c:v>
                </c:pt>
                <c:pt idx="121">
                  <c:v>-6.0999999999999908</c:v>
                </c:pt>
              </c:numCache>
            </c:numRef>
          </c:xVal>
          <c:yVal>
            <c:numRef>
              <c:f>Differences!$H$2:$H$123</c:f>
              <c:numCache>
                <c:formatCode>0.00E+00</c:formatCode>
                <c:ptCount val="122"/>
                <c:pt idx="0" formatCode="0.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-9.9920072216264089E-16</c:v>
                </c:pt>
                <c:pt idx="4">
                  <c:v>-2.7755575615628914E-15</c:v>
                </c:pt>
                <c:pt idx="5">
                  <c:v>-7.9936057773011271E-15</c:v>
                </c:pt>
                <c:pt idx="6">
                  <c:v>-2.1871393585115584E-14</c:v>
                </c:pt>
                <c:pt idx="7">
                  <c:v>-5.9507954119908391E-14</c:v>
                </c:pt>
                <c:pt idx="8">
                  <c:v>-1.5787371410169726E-13</c:v>
                </c:pt>
                <c:pt idx="9">
                  <c:v>-4.1044945220392037E-13</c:v>
                </c:pt>
                <c:pt idx="10">
                  <c:v>-1.0437206654501097E-12</c:v>
                </c:pt>
                <c:pt idx="11">
                  <c:v>-2.5967006322957786E-12</c:v>
                </c:pt>
                <c:pt idx="12">
                  <c:v>-6.318945366956541E-12</c:v>
                </c:pt>
                <c:pt idx="13">
                  <c:v>-1.5033418954146782E-11</c:v>
                </c:pt>
                <c:pt idx="14">
                  <c:v>-3.4950708993619628E-11</c:v>
                </c:pt>
                <c:pt idx="15">
                  <c:v>-7.9356410331854477E-11</c:v>
                </c:pt>
                <c:pt idx="16">
                  <c:v>-1.7583989819769386E-10</c:v>
                </c:pt>
                <c:pt idx="17">
                  <c:v>-3.7989145162953264E-10</c:v>
                </c:pt>
                <c:pt idx="18">
                  <c:v>-7.9927076068742053E-10</c:v>
                </c:pt>
                <c:pt idx="19">
                  <c:v>-1.6350970577505564E-9</c:v>
                </c:pt>
                <c:pt idx="20">
                  <c:v>-3.2455911291862094E-9</c:v>
                </c:pt>
                <c:pt idx="21">
                  <c:v>-6.2325768990234565E-9</c:v>
                </c:pt>
                <c:pt idx="22">
                  <c:v>-1.1529412202726519E-8</c:v>
                </c:pt>
                <c:pt idx="23">
                  <c:v>-2.0410964696182532E-8</c:v>
                </c:pt>
                <c:pt idx="24">
                  <c:v>-3.4209707178156634E-8</c:v>
                </c:pt>
                <c:pt idx="25">
                  <c:v>-5.3227826923851751E-8</c:v>
                </c:pt>
                <c:pt idx="26">
                  <c:v>-7.3740787032150479E-8</c:v>
                </c:pt>
                <c:pt idx="27">
                  <c:v>-3.5918054064332239E-7</c:v>
                </c:pt>
                <c:pt idx="28">
                  <c:v>-6.1600898138003402E-7</c:v>
                </c:pt>
                <c:pt idx="29">
                  <c:v>-1.0299300450267168E-6</c:v>
                </c:pt>
                <c:pt idx="30">
                  <c:v>-1.6775997061513337E-6</c:v>
                </c:pt>
                <c:pt idx="31">
                  <c:v>-2.6600991587244494E-6</c:v>
                </c:pt>
                <c:pt idx="32">
                  <c:v>-4.102508618486489E-6</c:v>
                </c:pt>
                <c:pt idx="33">
                  <c:v>-6.147340951945246E-6</c:v>
                </c:pt>
                <c:pt idx="34">
                  <c:v>-8.9385505294137246E-6</c:v>
                </c:pt>
                <c:pt idx="35">
                  <c:v>-1.2593051392895127E-5</c:v>
                </c:pt>
                <c:pt idx="36">
                  <c:v>-1.715816089775668E-5</c:v>
                </c:pt>
                <c:pt idx="37">
                  <c:v>-2.2556647687688169E-5</c:v>
                </c:pt>
                <c:pt idx="38">
                  <c:v>-2.8526331998346421E-5</c:v>
                </c:pt>
                <c:pt idx="39">
                  <c:v>-3.4568040955917922E-5</c:v>
                </c:pt>
                <c:pt idx="40">
                  <c:v>-3.9922742651743448E-5</c:v>
                </c:pt>
                <c:pt idx="41">
                  <c:v>-4.3603257462665468E-5</c:v>
                </c:pt>
                <c:pt idx="42">
                  <c:v>-4.4504477996309966E-5</c:v>
                </c:pt>
                <c:pt idx="43">
                  <c:v>-4.1604772904157983E-5</c:v>
                </c:pt>
                <c:pt idx="44">
                  <c:v>-3.4247857790381531E-5</c:v>
                </c:pt>
                <c:pt idx="45">
                  <c:v>-2.2460022661707768E-5</c:v>
                </c:pt>
                <c:pt idx="46">
                  <c:v>-7.2188344427681628E-6</c:v>
                </c:pt>
                <c:pt idx="47">
                  <c:v>9.4406756555587279E-6</c:v>
                </c:pt>
                <c:pt idx="48">
                  <c:v>2.4599715004236522E-5</c:v>
                </c:pt>
                <c:pt idx="49">
                  <c:v>3.4984967583806537E-5</c:v>
                </c:pt>
                <c:pt idx="50">
                  <c:v>3.783154339853656E-5</c:v>
                </c:pt>
                <c:pt idx="51">
                  <c:v>3.1911833400566358E-5</c:v>
                </c:pt>
                <c:pt idx="52">
                  <c:v>1.8401874998352774E-5</c:v>
                </c:pt>
                <c:pt idx="53">
                  <c:v>1.1451467049061748E-6</c:v>
                </c:pt>
                <c:pt idx="54">
                  <c:v>-1.4103756446948168E-5</c:v>
                </c:pt>
                <c:pt idx="55">
                  <c:v>-2.1630644286285694E-5</c:v>
                </c:pt>
                <c:pt idx="56">
                  <c:v>-1.8568706186827821E-5</c:v>
                </c:pt>
                <c:pt idx="57">
                  <c:v>-7.4538404417623383E-6</c:v>
                </c:pt>
                <c:pt idx="58">
                  <c:v>3.4751402555044386E-6</c:v>
                </c:pt>
                <c:pt idx="59">
                  <c:v>5.0246957737920539E-6</c:v>
                </c:pt>
                <c:pt idx="60">
                  <c:v>-2.6629199942609133E-17</c:v>
                </c:pt>
                <c:pt idx="61">
                  <c:v>-5.0246957737642983E-6</c:v>
                </c:pt>
                <c:pt idx="62">
                  <c:v>-3.4751402555321942E-6</c:v>
                </c:pt>
                <c:pt idx="63">
                  <c:v>7.4538404417623383E-6</c:v>
                </c:pt>
                <c:pt idx="64">
                  <c:v>1.8568706186938844E-5</c:v>
                </c:pt>
                <c:pt idx="65">
                  <c:v>2.1630644286396716E-5</c:v>
                </c:pt>
                <c:pt idx="66">
                  <c:v>1.4103756446726123E-5</c:v>
                </c:pt>
                <c:pt idx="67">
                  <c:v>-1.1451467049061748E-6</c:v>
                </c:pt>
                <c:pt idx="68">
                  <c:v>-1.8401874998352774E-5</c:v>
                </c:pt>
                <c:pt idx="69">
                  <c:v>-3.1911833400455336E-5</c:v>
                </c:pt>
                <c:pt idx="70">
                  <c:v>-3.783154339853656E-5</c:v>
                </c:pt>
                <c:pt idx="71">
                  <c:v>-3.4984967583584492E-5</c:v>
                </c:pt>
                <c:pt idx="72">
                  <c:v>-2.45997150041255E-5</c:v>
                </c:pt>
                <c:pt idx="73">
                  <c:v>-9.4406756553366833E-6</c:v>
                </c:pt>
                <c:pt idx="74">
                  <c:v>7.2188344428791851E-6</c:v>
                </c:pt>
                <c:pt idx="75">
                  <c:v>2.2460022661485723E-5</c:v>
                </c:pt>
                <c:pt idx="76">
                  <c:v>3.4247857790603575E-5</c:v>
                </c:pt>
                <c:pt idx="77">
                  <c:v>4.1604772904269005E-5</c:v>
                </c:pt>
                <c:pt idx="78">
                  <c:v>4.4504477997087122E-5</c:v>
                </c:pt>
                <c:pt idx="79">
                  <c:v>4.360325746277649E-5</c:v>
                </c:pt>
                <c:pt idx="80">
                  <c:v>3.9922742651965493E-5</c:v>
                </c:pt>
                <c:pt idx="81">
                  <c:v>3.4568040956028945E-5</c:v>
                </c:pt>
                <c:pt idx="82">
                  <c:v>2.8526331999456644E-5</c:v>
                </c:pt>
                <c:pt idx="83">
                  <c:v>2.2556647691018838E-5</c:v>
                </c:pt>
                <c:pt idx="84">
                  <c:v>1.7158160892982721E-5</c:v>
                </c:pt>
                <c:pt idx="85">
                  <c:v>1.2593051393561261E-5</c:v>
                </c:pt>
                <c:pt idx="86">
                  <c:v>8.9385505248618102E-6</c:v>
                </c:pt>
                <c:pt idx="87">
                  <c:v>6.1473409478374208E-6</c:v>
                </c:pt>
                <c:pt idx="88">
                  <c:v>4.1025086457979754E-6</c:v>
                </c:pt>
                <c:pt idx="89">
                  <c:v>2.6600991782643746E-6</c:v>
                </c:pt>
                <c:pt idx="90">
                  <c:v>1.6775997018214639E-6</c:v>
                </c:pt>
                <c:pt idx="91">
                  <c:v>1.029929924345474E-6</c:v>
                </c:pt>
                <c:pt idx="92">
                  <c:v>6.1600884460055738E-7</c:v>
                </c:pt>
                <c:pt idx="93">
                  <c:v>3.5918067320395153E-7</c:v>
                </c:pt>
                <c:pt idx="94">
                  <c:v>2.0428345504086565E-7</c:v>
                </c:pt>
                <c:pt idx="95">
                  <c:v>5.3227826923851751E-8</c:v>
                </c:pt>
                <c:pt idx="96">
                  <c:v>3.4209707178156634E-8</c:v>
                </c:pt>
                <c:pt idx="97">
                  <c:v>2.0410964696182532E-8</c:v>
                </c:pt>
                <c:pt idx="98">
                  <c:v>1.1529412202726519E-8</c:v>
                </c:pt>
                <c:pt idx="99">
                  <c:v>6.2325768990234565E-9</c:v>
                </c:pt>
                <c:pt idx="100">
                  <c:v>3.2455911291862094E-9</c:v>
                </c:pt>
                <c:pt idx="101">
                  <c:v>1.6350970577505564E-9</c:v>
                </c:pt>
                <c:pt idx="102">
                  <c:v>7.9927076068742053E-10</c:v>
                </c:pt>
                <c:pt idx="103">
                  <c:v>3.7989145162953264E-10</c:v>
                </c:pt>
                <c:pt idx="104">
                  <c:v>1.7583989819769386E-10</c:v>
                </c:pt>
                <c:pt idx="105">
                  <c:v>7.9356410331854477E-11</c:v>
                </c:pt>
                <c:pt idx="106">
                  <c:v>3.4950708993619628E-11</c:v>
                </c:pt>
                <c:pt idx="107">
                  <c:v>1.5033418954146782E-11</c:v>
                </c:pt>
                <c:pt idx="108">
                  <c:v>6.318945366956541E-12</c:v>
                </c:pt>
                <c:pt idx="109">
                  <c:v>2.5967006322957786E-12</c:v>
                </c:pt>
                <c:pt idx="110">
                  <c:v>1.0437206654501097E-12</c:v>
                </c:pt>
                <c:pt idx="111">
                  <c:v>4.1044945220392037E-13</c:v>
                </c:pt>
                <c:pt idx="112">
                  <c:v>1.5787371410169726E-13</c:v>
                </c:pt>
                <c:pt idx="113">
                  <c:v>5.9507954119908391E-14</c:v>
                </c:pt>
                <c:pt idx="114">
                  <c:v>2.1871393585115584E-14</c:v>
                </c:pt>
                <c:pt idx="115">
                  <c:v>7.9936057773011271E-15</c:v>
                </c:pt>
                <c:pt idx="116">
                  <c:v>2.7755575615628914E-15</c:v>
                </c:pt>
                <c:pt idx="117">
                  <c:v>9.9920072216264089E-16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43328"/>
        <c:axId val="197045248"/>
      </c:scatterChart>
      <c:valAx>
        <c:axId val="197043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Argument</a:t>
                </a:r>
              </a:p>
            </c:rich>
          </c:tx>
          <c:layout>
            <c:manualLayout>
              <c:xMode val="edge"/>
              <c:yMode val="edge"/>
              <c:x val="0.54026846644169479"/>
              <c:y val="0.851168117878167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97045248"/>
        <c:crossesAt val="-1"/>
        <c:crossBetween val="midCat"/>
        <c:majorUnit val="4"/>
      </c:valAx>
      <c:valAx>
        <c:axId val="197045248"/>
        <c:scaling>
          <c:orientation val="minMax"/>
          <c:max val="1.0000000000000002E-4"/>
          <c:min val="-1.0000000000000002E-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Lether 2 - Series</a:t>
                </a:r>
              </a:p>
            </c:rich>
          </c:tx>
          <c:layout>
            <c:manualLayout>
              <c:xMode val="edge"/>
              <c:yMode val="edge"/>
              <c:x val="5.6866291713535806E-2"/>
              <c:y val="0.18600763873609463"/>
            </c:manualLayout>
          </c:layout>
          <c:overlay val="0"/>
        </c:title>
        <c:numFmt formatCode="0.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7043328"/>
        <c:crossesAt val="-10"/>
        <c:crossBetween val="midCat"/>
        <c:majorUnit val="5.0000000000000016E-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80818022747159"/>
          <c:y val="5.1400554097404488E-2"/>
          <c:w val="0.48492738407699038"/>
          <c:h val="0.734448089822105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'Transport Calc Compare'!$B$8</c:f>
              <c:strCache>
                <c:ptCount val="1"/>
                <c:pt idx="0">
                  <c:v>term</c:v>
                </c:pt>
              </c:strCache>
            </c:strRef>
          </c:tx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Compare'!$B$9:$B$30</c:f>
            </c:numRef>
          </c:yVal>
          <c:smooth val="1"/>
        </c:ser>
        <c:ser>
          <c:idx val="1"/>
          <c:order val="1"/>
          <c:tx>
            <c:strRef>
              <c:f>'Transport Calc Compare'!$C$8</c:f>
              <c:strCache>
                <c:ptCount val="1"/>
                <c:pt idx="0">
                  <c:v>Series</c:v>
                </c:pt>
              </c:strCache>
            </c:strRef>
          </c:tx>
          <c:spPr>
            <a:ln w="508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Compare'!$C$9:$C$30</c:f>
              <c:numCache>
                <c:formatCode>0.000000E+00</c:formatCode>
                <c:ptCount val="22"/>
                <c:pt idx="0" formatCode="0.0E+00">
                  <c:v>0.99999999999920064</c:v>
                </c:pt>
                <c:pt idx="1">
                  <c:v>0.99999999989686672</c:v>
                </c:pt>
                <c:pt idx="2">
                  <c:v>0.99999999181300747</c:v>
                </c:pt>
                <c:pt idx="3">
                  <c:v>0.99999959837071595</c:v>
                </c:pt>
                <c:pt idx="4">
                  <c:v>0.99998895475151217</c:v>
                </c:pt>
                <c:pt idx="5">
                  <c:v>0.99979652399127894</c:v>
                </c:pt>
                <c:pt idx="6">
                  <c:v>0.99766113250947686</c:v>
                </c:pt>
                <c:pt idx="7">
                  <c:v>0.9830525732376556</c:v>
                </c:pt>
                <c:pt idx="8">
                  <c:v>0.92135039647485761</c:v>
                </c:pt>
                <c:pt idx="9">
                  <c:v>0.76024993890652337</c:v>
                </c:pt>
                <c:pt idx="10">
                  <c:v>0.5</c:v>
                </c:pt>
                <c:pt idx="11">
                  <c:v>0.23975006109347663</c:v>
                </c:pt>
                <c:pt idx="12">
                  <c:v>7.8649603525142386E-2</c:v>
                </c:pt>
                <c:pt idx="13">
                  <c:v>1.6947426762344397E-2</c:v>
                </c:pt>
                <c:pt idx="14">
                  <c:v>2.3388674905231999E-3</c:v>
                </c:pt>
                <c:pt idx="15">
                  <c:v>2.0347600872105964E-4</c:v>
                </c:pt>
                <c:pt idx="16">
                  <c:v>1.1045248487773218E-5</c:v>
                </c:pt>
                <c:pt idx="17">
                  <c:v>4.0162928399700704E-7</c:v>
                </c:pt>
                <c:pt idx="18">
                  <c:v>8.1869925283584166E-9</c:v>
                </c:pt>
                <c:pt idx="19">
                  <c:v>1.0313322418298299E-10</c:v>
                </c:pt>
                <c:pt idx="20">
                  <c:v>7.9930506657888145E-13</c:v>
                </c:pt>
                <c:pt idx="21">
                  <c:v>3.7747582837255322E-15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'Transport Calc Compare'!$D$8</c:f>
              <c:strCache>
                <c:ptCount val="1"/>
                <c:pt idx="0">
                  <c:v>Winitzki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Compare'!$D$9:$D$30</c:f>
              <c:numCache>
                <c:formatCode>0.000000E+00</c:formatCode>
                <c:ptCount val="22"/>
                <c:pt idx="0" formatCode="0.0E+00">
                  <c:v>0.99999999999838929</c:v>
                </c:pt>
                <c:pt idx="1">
                  <c:v>0.99999999980036081</c:v>
                </c:pt>
                <c:pt idx="2">
                  <c:v>0.99999998473026719</c:v>
                </c:pt>
                <c:pt idx="3">
                  <c:v>0.99999927583753601</c:v>
                </c:pt>
                <c:pt idx="4">
                  <c:v>0.99997859228695296</c:v>
                </c:pt>
                <c:pt idx="5">
                  <c:v>0.99960363627504234</c:v>
                </c:pt>
                <c:pt idx="6">
                  <c:v>0.99539866131125532</c:v>
                </c:pt>
                <c:pt idx="7">
                  <c:v>0.96679762972510708</c:v>
                </c:pt>
                <c:pt idx="8">
                  <c:v>0.85505026196518397</c:v>
                </c:pt>
                <c:pt idx="9">
                  <c:v>0.6354296218921992</c:v>
                </c:pt>
                <c:pt idx="10">
                  <c:v>0.5</c:v>
                </c:pt>
                <c:pt idx="11">
                  <c:v>0.3645703781078008</c:v>
                </c:pt>
                <c:pt idx="12">
                  <c:v>0.14494973803481603</c:v>
                </c:pt>
                <c:pt idx="13">
                  <c:v>3.3202370274892923E-2</c:v>
                </c:pt>
                <c:pt idx="14">
                  <c:v>4.6013386887447383E-3</c:v>
                </c:pt>
                <c:pt idx="15">
                  <c:v>3.9636372495766015E-4</c:v>
                </c:pt>
                <c:pt idx="16">
                  <c:v>2.1407713047039145E-5</c:v>
                </c:pt>
                <c:pt idx="17">
                  <c:v>7.2416246399420459E-7</c:v>
                </c:pt>
                <c:pt idx="18">
                  <c:v>1.526973275600696E-8</c:v>
                </c:pt>
                <c:pt idx="19">
                  <c:v>1.9963913855391979E-10</c:v>
                </c:pt>
                <c:pt idx="20">
                  <c:v>1.6107670752774084E-12</c:v>
                </c:pt>
                <c:pt idx="21">
                  <c:v>7.9936057773011271E-15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'Transport Calc Compare'!$E$8</c:f>
              <c:strCache>
                <c:ptCount val="1"/>
                <c:pt idx="0">
                  <c:v>Abra4</c:v>
                </c:pt>
              </c:strCache>
            </c:strRef>
          </c:tx>
          <c:spPr>
            <a:ln w="2540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Compare'!$E$9:$E$30</c:f>
              <c:numCache>
                <c:formatCode>0.000000E+00</c:formatCode>
                <c:ptCount val="22"/>
                <c:pt idx="0" formatCode="0.0E+00">
                  <c:v>0.99999995293383237</c:v>
                </c:pt>
                <c:pt idx="1">
                  <c:v>0.99999978466527861</c:v>
                </c:pt>
                <c:pt idx="2">
                  <c:v>0.99999888155750627</c:v>
                </c:pt>
                <c:pt idx="3">
                  <c:v>0.99999335045496585</c:v>
                </c:pt>
                <c:pt idx="4">
                  <c:v>0.9999549082086624</c:v>
                </c:pt>
                <c:pt idx="5">
                  <c:v>0.99966209988610533</c:v>
                </c:pt>
                <c:pt idx="6">
                  <c:v>0.99743306930628761</c:v>
                </c:pt>
                <c:pt idx="7">
                  <c:v>0.98317053828050782</c:v>
                </c:pt>
                <c:pt idx="8">
                  <c:v>0.92134633169609481</c:v>
                </c:pt>
                <c:pt idx="9">
                  <c:v>0.76031241365860669</c:v>
                </c:pt>
                <c:pt idx="10">
                  <c:v>0.5</c:v>
                </c:pt>
                <c:pt idx="11">
                  <c:v>0.23968758634139331</c:v>
                </c:pt>
                <c:pt idx="12">
                  <c:v>7.8653668303905189E-2</c:v>
                </c:pt>
                <c:pt idx="13">
                  <c:v>1.6829461719492234E-2</c:v>
                </c:pt>
                <c:pt idx="14">
                  <c:v>2.5669306937123326E-3</c:v>
                </c:pt>
                <c:pt idx="15">
                  <c:v>3.3790011389467356E-4</c:v>
                </c:pt>
                <c:pt idx="16">
                  <c:v>4.5091791337603659E-5</c:v>
                </c:pt>
                <c:pt idx="17">
                  <c:v>6.6495450340986473E-6</c:v>
                </c:pt>
                <c:pt idx="18">
                  <c:v>1.1184424937304982E-6</c:v>
                </c:pt>
                <c:pt idx="19">
                  <c:v>2.1533472138735021E-7</c:v>
                </c:pt>
                <c:pt idx="20">
                  <c:v>4.7066167574438822E-8</c:v>
                </c:pt>
                <c:pt idx="21">
                  <c:v>1.1537691080309997E-8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'Transport Calc Compare'!$F$8</c:f>
              <c:strCache>
                <c:ptCount val="1"/>
                <c:pt idx="0">
                  <c:v>Abra6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Compare'!$F$9:$F$30</c:f>
              <c:numCache>
                <c:formatCode>0.000000E+00</c:formatCode>
                <c:ptCount val="22"/>
                <c:pt idx="0" formatCode="0.0E+00">
                  <c:v>0.99999999999922617</c:v>
                </c:pt>
                <c:pt idx="1">
                  <c:v>0.99999999990124566</c:v>
                </c:pt>
                <c:pt idx="2">
                  <c:v>0.99999999226985214</c:v>
                </c:pt>
                <c:pt idx="3">
                  <c:v>0.99999962789143204</c:v>
                </c:pt>
                <c:pt idx="4">
                  <c:v>0.99998894742555111</c:v>
                </c:pt>
                <c:pt idx="5">
                  <c:v>0.99979648226830298</c:v>
                </c:pt>
                <c:pt idx="6">
                  <c:v>0.99766106979060942</c:v>
                </c:pt>
                <c:pt idx="7">
                  <c:v>0.98305263320148595</c:v>
                </c:pt>
                <c:pt idx="8">
                  <c:v>0.92135034487379497</c:v>
                </c:pt>
                <c:pt idx="9">
                  <c:v>0.76025000815237342</c:v>
                </c:pt>
                <c:pt idx="10">
                  <c:v>0.5</c:v>
                </c:pt>
                <c:pt idx="11">
                  <c:v>0.23974999184762658</c:v>
                </c:pt>
                <c:pt idx="12">
                  <c:v>7.8649655126205031E-2</c:v>
                </c:pt>
                <c:pt idx="13">
                  <c:v>1.6947366798513996E-2</c:v>
                </c:pt>
                <c:pt idx="14">
                  <c:v>2.3389302093905773E-3</c:v>
                </c:pt>
                <c:pt idx="15">
                  <c:v>2.035177316970227E-4</c:v>
                </c:pt>
                <c:pt idx="16">
                  <c:v>1.1052574448888741E-5</c:v>
                </c:pt>
                <c:pt idx="17">
                  <c:v>3.7210856801417336E-7</c:v>
                </c:pt>
                <c:pt idx="18">
                  <c:v>7.7301479106672843E-9</c:v>
                </c:pt>
                <c:pt idx="19">
                  <c:v>9.8754282529256443E-11</c:v>
                </c:pt>
                <c:pt idx="20">
                  <c:v>7.7388095931496537E-13</c:v>
                </c:pt>
                <c:pt idx="21">
                  <c:v>3.7192471324942744E-15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'Transport Calc Compare'!$G$8</c:f>
              <c:strCache>
                <c:ptCount val="1"/>
                <c:pt idx="0">
                  <c:v>Press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Compare'!$G$9:$G$30</c:f>
              <c:numCache>
                <c:formatCode>0.000000E+00</c:formatCode>
                <c:ptCount val="22"/>
                <c:pt idx="0" formatCode="0.0E+00">
                  <c:v>0.99999999999923128</c:v>
                </c:pt>
                <c:pt idx="1">
                  <c:v>0.99999999990169197</c:v>
                </c:pt>
                <c:pt idx="2">
                  <c:v>0.9999999922913716</c:v>
                </c:pt>
                <c:pt idx="3">
                  <c:v>0.99999962845081614</c:v>
                </c:pt>
                <c:pt idx="4">
                  <c:v>0.99998895475078919</c:v>
                </c:pt>
                <c:pt idx="5">
                  <c:v>0.99979652397397634</c:v>
                </c:pt>
                <c:pt idx="6">
                  <c:v>0.99766113250533306</c:v>
                </c:pt>
                <c:pt idx="7">
                  <c:v>0.98305257482523767</c:v>
                </c:pt>
                <c:pt idx="8">
                  <c:v>0.92135039388000339</c:v>
                </c:pt>
                <c:pt idx="9">
                  <c:v>0.76024995386162131</c:v>
                </c:pt>
                <c:pt idx="10">
                  <c:v>0.50000001500000024</c:v>
                </c:pt>
                <c:pt idx="11">
                  <c:v>0.23975004613837869</c:v>
                </c:pt>
                <c:pt idx="12">
                  <c:v>7.8649606119996607E-2</c:v>
                </c:pt>
                <c:pt idx="13">
                  <c:v>1.6947425174762387E-2</c:v>
                </c:pt>
                <c:pt idx="14">
                  <c:v>2.3388674946669963E-3</c:v>
                </c:pt>
                <c:pt idx="15">
                  <c:v>2.0347602602371895E-4</c:v>
                </c:pt>
                <c:pt idx="16">
                  <c:v>1.1045249210750452E-5</c:v>
                </c:pt>
                <c:pt idx="17">
                  <c:v>3.7154918380855051E-7</c:v>
                </c:pt>
                <c:pt idx="18">
                  <c:v>7.7086284022698237E-9</c:v>
                </c:pt>
                <c:pt idx="19">
                  <c:v>9.8308028384508361E-11</c:v>
                </c:pt>
                <c:pt idx="20">
                  <c:v>7.6871842225045839E-13</c:v>
                </c:pt>
                <c:pt idx="21">
                  <c:v>3.6637359812630166E-15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'Transport Calc Compare'!$H$8</c:f>
              <c:strCache>
                <c:ptCount val="1"/>
                <c:pt idx="0">
                  <c:v>Excel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Compare'!$H$9:$H$30</c:f>
              <c:numCache>
                <c:formatCode>0.000000E+00</c:formatCode>
                <c:ptCount val="22"/>
                <c:pt idx="0" formatCode="0.0E+00">
                  <c:v>0.99999999999923128</c:v>
                </c:pt>
                <c:pt idx="1">
                  <c:v>0.99999999990169197</c:v>
                </c:pt>
                <c:pt idx="2">
                  <c:v>0.99999999229137104</c:v>
                </c:pt>
                <c:pt idx="3">
                  <c:v>0.9999996284508138</c:v>
                </c:pt>
                <c:pt idx="4">
                  <c:v>0.99998895475150062</c:v>
                </c:pt>
                <c:pt idx="5">
                  <c:v>0.9997965239912775</c:v>
                </c:pt>
                <c:pt idx="6">
                  <c:v>0.99766113250947641</c:v>
                </c:pt>
                <c:pt idx="7">
                  <c:v>0.98305257323765538</c:v>
                </c:pt>
                <c:pt idx="8">
                  <c:v>0.9213503964748575</c:v>
                </c:pt>
                <c:pt idx="9">
                  <c:v>0.76024993890652326</c:v>
                </c:pt>
                <c:pt idx="10">
                  <c:v>0.5</c:v>
                </c:pt>
                <c:pt idx="11">
                  <c:v>0.23975006109347674</c:v>
                </c:pt>
                <c:pt idx="12">
                  <c:v>7.8649603525142553E-2</c:v>
                </c:pt>
                <c:pt idx="13">
                  <c:v>1.694742676234462E-2</c:v>
                </c:pt>
                <c:pt idx="14">
                  <c:v>2.338867490523644E-3</c:v>
                </c:pt>
                <c:pt idx="15">
                  <c:v>2.0347600872250293E-4</c:v>
                </c:pt>
                <c:pt idx="16">
                  <c:v>1.1045248499319538E-5</c:v>
                </c:pt>
                <c:pt idx="17">
                  <c:v>3.7154918619553001E-7</c:v>
                </c:pt>
                <c:pt idx="18">
                  <c:v>7.708628957381336E-9</c:v>
                </c:pt>
                <c:pt idx="19">
                  <c:v>9.8308028384508361E-11</c:v>
                </c:pt>
                <c:pt idx="20">
                  <c:v>7.6871842225045839E-13</c:v>
                </c:pt>
                <c:pt idx="21">
                  <c:v>3.6637359812630166E-15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'Transport Calc Compare'!$I$8</c:f>
              <c:strCache>
                <c:ptCount val="1"/>
                <c:pt idx="0">
                  <c:v>Lether1</c:v>
                </c:pt>
              </c:strCache>
            </c:strRef>
          </c:tx>
          <c:spPr>
            <a:ln w="254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Compare'!$I$9:$I$30</c:f>
              <c:numCache>
                <c:formatCode>0.000000E+00</c:formatCode>
                <c:ptCount val="22"/>
                <c:pt idx="0" formatCode="0.0E+00">
                  <c:v>0.99999999995036615</c:v>
                </c:pt>
                <c:pt idx="1">
                  <c:v>0.9999999976239109</c:v>
                </c:pt>
                <c:pt idx="2">
                  <c:v>0.99999991966806756</c:v>
                </c:pt>
                <c:pt idx="3">
                  <c:v>0.99999808197279161</c:v>
                </c:pt>
                <c:pt idx="4">
                  <c:v>0.99996765833584589</c:v>
                </c:pt>
                <c:pt idx="5">
                  <c:v>0.99961486675215472</c:v>
                </c:pt>
                <c:pt idx="6">
                  <c:v>0.99676107634754563</c:v>
                </c:pt>
                <c:pt idx="7">
                  <c:v>0.98076326068746711</c:v>
                </c:pt>
                <c:pt idx="8">
                  <c:v>0.91931305764497639</c:v>
                </c:pt>
                <c:pt idx="9">
                  <c:v>0.76098998103795212</c:v>
                </c:pt>
                <c:pt idx="10">
                  <c:v>0.5</c:v>
                </c:pt>
                <c:pt idx="11">
                  <c:v>0.23901001896204793</c:v>
                </c:pt>
                <c:pt idx="12">
                  <c:v>8.0686942355023605E-2</c:v>
                </c:pt>
                <c:pt idx="13">
                  <c:v>1.9236739312532891E-2</c:v>
                </c:pt>
                <c:pt idx="14">
                  <c:v>3.238923652454373E-3</c:v>
                </c:pt>
                <c:pt idx="15">
                  <c:v>3.851332478452818E-4</c:v>
                </c:pt>
                <c:pt idx="16">
                  <c:v>3.2341664154167393E-5</c:v>
                </c:pt>
                <c:pt idx="17">
                  <c:v>1.918027208336337E-6</c:v>
                </c:pt>
                <c:pt idx="18">
                  <c:v>8.0331932383881366E-8</c:v>
                </c:pt>
                <c:pt idx="19">
                  <c:v>2.3760890477397822E-9</c:v>
                </c:pt>
                <c:pt idx="20">
                  <c:v>4.9633908094648405E-11</c:v>
                </c:pt>
                <c:pt idx="21">
                  <c:v>7.3219208474029074E-13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'Transport Calc Compare'!$J$8</c:f>
              <c:strCache>
                <c:ptCount val="1"/>
                <c:pt idx="0">
                  <c:v>Lether2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Compare'!$J$9:$J$30</c:f>
              <c:numCache>
                <c:formatCode>0.000000E+00</c:formatCode>
                <c:ptCount val="22"/>
                <c:pt idx="0" formatCode="0.0E+00">
                  <c:v>0.99999999999867883</c:v>
                </c:pt>
                <c:pt idx="1">
                  <c:v>0.99999999985718857</c:v>
                </c:pt>
                <c:pt idx="2">
                  <c:v>0.99999999019021191</c:v>
                </c:pt>
                <c:pt idx="3">
                  <c:v>0.99999957175680254</c:v>
                </c:pt>
                <c:pt idx="4">
                  <c:v>0.99998811595165649</c:v>
                </c:pt>
                <c:pt idx="5">
                  <c:v>0.99979022746558188</c:v>
                </c:pt>
                <c:pt idx="6">
                  <c:v>0.99764117113815098</c:v>
                </c:pt>
                <c:pt idx="7">
                  <c:v>0.98304134322632475</c:v>
                </c:pt>
                <c:pt idx="8">
                  <c:v>0.92136931224655683</c:v>
                </c:pt>
                <c:pt idx="9">
                  <c:v>0.76023912358438017</c:v>
                </c:pt>
                <c:pt idx="10">
                  <c:v>0.5</c:v>
                </c:pt>
                <c:pt idx="11">
                  <c:v>0.23976087641561977</c:v>
                </c:pt>
                <c:pt idx="12">
                  <c:v>7.8630687753443174E-2</c:v>
                </c:pt>
                <c:pt idx="13">
                  <c:v>1.6958656773675251E-2</c:v>
                </c:pt>
                <c:pt idx="14">
                  <c:v>2.3588288618490161E-3</c:v>
                </c:pt>
                <c:pt idx="15">
                  <c:v>2.0977253441811783E-4</c:v>
                </c:pt>
                <c:pt idx="16">
                  <c:v>1.188404834351342E-5</c:v>
                </c:pt>
                <c:pt idx="17">
                  <c:v>4.2824319745893291E-7</c:v>
                </c:pt>
                <c:pt idx="18">
                  <c:v>9.8097880929515213E-9</c:v>
                </c:pt>
                <c:pt idx="19">
                  <c:v>1.4281142934891022E-10</c:v>
                </c:pt>
                <c:pt idx="20">
                  <c:v>1.3211653993039363E-12</c:v>
                </c:pt>
                <c:pt idx="21">
                  <c:v>7.7715611723760958E-15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64416"/>
        <c:axId val="196766336"/>
      </c:scatterChart>
      <c:valAx>
        <c:axId val="196764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x (arbitrary units)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766336"/>
        <c:crosses val="autoZero"/>
        <c:crossBetween val="midCat"/>
      </c:valAx>
      <c:valAx>
        <c:axId val="1967663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C/Co</a:t>
                </a:r>
              </a:p>
            </c:rich>
          </c:tx>
          <c:layout>
            <c:manualLayout>
              <c:xMode val="edge"/>
              <c:yMode val="edge"/>
              <c:x val="5.8333333333333334E-2"/>
              <c:y val="0.35783756197142019"/>
            </c:manualLayout>
          </c:layout>
          <c:overlay val="0"/>
        </c:title>
        <c:numFmt formatCode="0.0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764416"/>
        <c:crosses val="autoZero"/>
        <c:crossBetween val="midCat"/>
        <c:majorUnit val="0.4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148862642169729"/>
          <c:y val="5.1400554097404488E-2"/>
          <c:w val="0.47524693788276468"/>
          <c:h val="0.804131671041119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'Transport Calc Compare'!$B$8</c:f>
              <c:strCache>
                <c:ptCount val="1"/>
                <c:pt idx="0">
                  <c:v>term</c:v>
                </c:pt>
              </c:strCache>
            </c:strRef>
          </c:tx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Compare'!$B$9:$B$30</c:f>
            </c:numRef>
          </c:yVal>
          <c:smooth val="1"/>
        </c:ser>
        <c:ser>
          <c:idx val="1"/>
          <c:order val="1"/>
          <c:tx>
            <c:strRef>
              <c:f>'Transport Calc Compare'!$C$8</c:f>
              <c:strCache>
                <c:ptCount val="1"/>
                <c:pt idx="0">
                  <c:v>Series</c:v>
                </c:pt>
              </c:strCache>
            </c:strRef>
          </c:tx>
          <c:spPr>
            <a:ln w="508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Compare'!$C$9:$C$30</c:f>
              <c:numCache>
                <c:formatCode>0.000000E+00</c:formatCode>
                <c:ptCount val="22"/>
                <c:pt idx="0" formatCode="0.0E+00">
                  <c:v>0.99999999999920064</c:v>
                </c:pt>
                <c:pt idx="1">
                  <c:v>0.99999999989686672</c:v>
                </c:pt>
                <c:pt idx="2">
                  <c:v>0.99999999181300747</c:v>
                </c:pt>
                <c:pt idx="3">
                  <c:v>0.99999959837071595</c:v>
                </c:pt>
                <c:pt idx="4">
                  <c:v>0.99998895475151217</c:v>
                </c:pt>
                <c:pt idx="5">
                  <c:v>0.99979652399127894</c:v>
                </c:pt>
                <c:pt idx="6">
                  <c:v>0.99766113250947686</c:v>
                </c:pt>
                <c:pt idx="7">
                  <c:v>0.9830525732376556</c:v>
                </c:pt>
                <c:pt idx="8">
                  <c:v>0.92135039647485761</c:v>
                </c:pt>
                <c:pt idx="9">
                  <c:v>0.76024993890652337</c:v>
                </c:pt>
                <c:pt idx="10">
                  <c:v>0.5</c:v>
                </c:pt>
                <c:pt idx="11">
                  <c:v>0.23975006109347663</c:v>
                </c:pt>
                <c:pt idx="12">
                  <c:v>7.8649603525142386E-2</c:v>
                </c:pt>
                <c:pt idx="13">
                  <c:v>1.6947426762344397E-2</c:v>
                </c:pt>
                <c:pt idx="14">
                  <c:v>2.3388674905231999E-3</c:v>
                </c:pt>
                <c:pt idx="15">
                  <c:v>2.0347600872105964E-4</c:v>
                </c:pt>
                <c:pt idx="16">
                  <c:v>1.1045248487773218E-5</c:v>
                </c:pt>
                <c:pt idx="17">
                  <c:v>4.0162928399700704E-7</c:v>
                </c:pt>
                <c:pt idx="18">
                  <c:v>8.1869925283584166E-9</c:v>
                </c:pt>
                <c:pt idx="19">
                  <c:v>1.0313322418298299E-10</c:v>
                </c:pt>
                <c:pt idx="20">
                  <c:v>7.9930506657888145E-13</c:v>
                </c:pt>
                <c:pt idx="21">
                  <c:v>3.7747582837255322E-15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'Transport Calc Compare'!$D$8</c:f>
              <c:strCache>
                <c:ptCount val="1"/>
                <c:pt idx="0">
                  <c:v>Winitzki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Compare'!$D$9:$D$30</c:f>
              <c:numCache>
                <c:formatCode>0.000000E+00</c:formatCode>
                <c:ptCount val="22"/>
                <c:pt idx="0" formatCode="0.0E+00">
                  <c:v>0.99999999999838929</c:v>
                </c:pt>
                <c:pt idx="1">
                  <c:v>0.99999999980036081</c:v>
                </c:pt>
                <c:pt idx="2">
                  <c:v>0.99999998473026719</c:v>
                </c:pt>
                <c:pt idx="3">
                  <c:v>0.99999927583753601</c:v>
                </c:pt>
                <c:pt idx="4">
                  <c:v>0.99997859228695296</c:v>
                </c:pt>
                <c:pt idx="5">
                  <c:v>0.99960363627504234</c:v>
                </c:pt>
                <c:pt idx="6">
                  <c:v>0.99539866131125532</c:v>
                </c:pt>
                <c:pt idx="7">
                  <c:v>0.96679762972510708</c:v>
                </c:pt>
                <c:pt idx="8">
                  <c:v>0.85505026196518397</c:v>
                </c:pt>
                <c:pt idx="9">
                  <c:v>0.6354296218921992</c:v>
                </c:pt>
                <c:pt idx="10">
                  <c:v>0.5</c:v>
                </c:pt>
                <c:pt idx="11">
                  <c:v>0.3645703781078008</c:v>
                </c:pt>
                <c:pt idx="12">
                  <c:v>0.14494973803481603</c:v>
                </c:pt>
                <c:pt idx="13">
                  <c:v>3.3202370274892923E-2</c:v>
                </c:pt>
                <c:pt idx="14">
                  <c:v>4.6013386887447383E-3</c:v>
                </c:pt>
                <c:pt idx="15">
                  <c:v>3.9636372495766015E-4</c:v>
                </c:pt>
                <c:pt idx="16">
                  <c:v>2.1407713047039145E-5</c:v>
                </c:pt>
                <c:pt idx="17">
                  <c:v>7.2416246399420459E-7</c:v>
                </c:pt>
                <c:pt idx="18">
                  <c:v>1.526973275600696E-8</c:v>
                </c:pt>
                <c:pt idx="19">
                  <c:v>1.9963913855391979E-10</c:v>
                </c:pt>
                <c:pt idx="20">
                  <c:v>1.6107670752774084E-12</c:v>
                </c:pt>
                <c:pt idx="21">
                  <c:v>7.9936057773011271E-15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'Transport Calc Compare'!$E$8</c:f>
              <c:strCache>
                <c:ptCount val="1"/>
                <c:pt idx="0">
                  <c:v>Abra4</c:v>
                </c:pt>
              </c:strCache>
            </c:strRef>
          </c:tx>
          <c:spPr>
            <a:ln w="2540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Compare'!$E$9:$E$30</c:f>
              <c:numCache>
                <c:formatCode>0.000000E+00</c:formatCode>
                <c:ptCount val="22"/>
                <c:pt idx="0" formatCode="0.0E+00">
                  <c:v>0.99999995293383237</c:v>
                </c:pt>
                <c:pt idx="1">
                  <c:v>0.99999978466527861</c:v>
                </c:pt>
                <c:pt idx="2">
                  <c:v>0.99999888155750627</c:v>
                </c:pt>
                <c:pt idx="3">
                  <c:v>0.99999335045496585</c:v>
                </c:pt>
                <c:pt idx="4">
                  <c:v>0.9999549082086624</c:v>
                </c:pt>
                <c:pt idx="5">
                  <c:v>0.99966209988610533</c:v>
                </c:pt>
                <c:pt idx="6">
                  <c:v>0.99743306930628761</c:v>
                </c:pt>
                <c:pt idx="7">
                  <c:v>0.98317053828050782</c:v>
                </c:pt>
                <c:pt idx="8">
                  <c:v>0.92134633169609481</c:v>
                </c:pt>
                <c:pt idx="9">
                  <c:v>0.76031241365860669</c:v>
                </c:pt>
                <c:pt idx="10">
                  <c:v>0.5</c:v>
                </c:pt>
                <c:pt idx="11">
                  <c:v>0.23968758634139331</c:v>
                </c:pt>
                <c:pt idx="12">
                  <c:v>7.8653668303905189E-2</c:v>
                </c:pt>
                <c:pt idx="13">
                  <c:v>1.6829461719492234E-2</c:v>
                </c:pt>
                <c:pt idx="14">
                  <c:v>2.5669306937123326E-3</c:v>
                </c:pt>
                <c:pt idx="15">
                  <c:v>3.3790011389467356E-4</c:v>
                </c:pt>
                <c:pt idx="16">
                  <c:v>4.5091791337603659E-5</c:v>
                </c:pt>
                <c:pt idx="17">
                  <c:v>6.6495450340986473E-6</c:v>
                </c:pt>
                <c:pt idx="18">
                  <c:v>1.1184424937304982E-6</c:v>
                </c:pt>
                <c:pt idx="19">
                  <c:v>2.1533472138735021E-7</c:v>
                </c:pt>
                <c:pt idx="20">
                  <c:v>4.7066167574438822E-8</c:v>
                </c:pt>
                <c:pt idx="21">
                  <c:v>1.1537691080309997E-8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'Transport Calc Compare'!$F$8</c:f>
              <c:strCache>
                <c:ptCount val="1"/>
                <c:pt idx="0">
                  <c:v>Abra6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Compare'!$F$9:$F$30</c:f>
              <c:numCache>
                <c:formatCode>0.000000E+00</c:formatCode>
                <c:ptCount val="22"/>
                <c:pt idx="0" formatCode="0.0E+00">
                  <c:v>0.99999999999922617</c:v>
                </c:pt>
                <c:pt idx="1">
                  <c:v>0.99999999990124566</c:v>
                </c:pt>
                <c:pt idx="2">
                  <c:v>0.99999999226985214</c:v>
                </c:pt>
                <c:pt idx="3">
                  <c:v>0.99999962789143204</c:v>
                </c:pt>
                <c:pt idx="4">
                  <c:v>0.99998894742555111</c:v>
                </c:pt>
                <c:pt idx="5">
                  <c:v>0.99979648226830298</c:v>
                </c:pt>
                <c:pt idx="6">
                  <c:v>0.99766106979060942</c:v>
                </c:pt>
                <c:pt idx="7">
                  <c:v>0.98305263320148595</c:v>
                </c:pt>
                <c:pt idx="8">
                  <c:v>0.92135034487379497</c:v>
                </c:pt>
                <c:pt idx="9">
                  <c:v>0.76025000815237342</c:v>
                </c:pt>
                <c:pt idx="10">
                  <c:v>0.5</c:v>
                </c:pt>
                <c:pt idx="11">
                  <c:v>0.23974999184762658</c:v>
                </c:pt>
                <c:pt idx="12">
                  <c:v>7.8649655126205031E-2</c:v>
                </c:pt>
                <c:pt idx="13">
                  <c:v>1.6947366798513996E-2</c:v>
                </c:pt>
                <c:pt idx="14">
                  <c:v>2.3389302093905773E-3</c:v>
                </c:pt>
                <c:pt idx="15">
                  <c:v>2.035177316970227E-4</c:v>
                </c:pt>
                <c:pt idx="16">
                  <c:v>1.1052574448888741E-5</c:v>
                </c:pt>
                <c:pt idx="17">
                  <c:v>3.7210856801417336E-7</c:v>
                </c:pt>
                <c:pt idx="18">
                  <c:v>7.7301479106672843E-9</c:v>
                </c:pt>
                <c:pt idx="19">
                  <c:v>9.8754282529256443E-11</c:v>
                </c:pt>
                <c:pt idx="20">
                  <c:v>7.7388095931496537E-13</c:v>
                </c:pt>
                <c:pt idx="21">
                  <c:v>3.7192471324942744E-15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'Transport Calc Compare'!$G$8</c:f>
              <c:strCache>
                <c:ptCount val="1"/>
                <c:pt idx="0">
                  <c:v>Press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Compare'!$G$9:$G$30</c:f>
              <c:numCache>
                <c:formatCode>0.000000E+00</c:formatCode>
                <c:ptCount val="22"/>
                <c:pt idx="0" formatCode="0.0E+00">
                  <c:v>0.99999999999923128</c:v>
                </c:pt>
                <c:pt idx="1">
                  <c:v>0.99999999990169197</c:v>
                </c:pt>
                <c:pt idx="2">
                  <c:v>0.9999999922913716</c:v>
                </c:pt>
                <c:pt idx="3">
                  <c:v>0.99999962845081614</c:v>
                </c:pt>
                <c:pt idx="4">
                  <c:v>0.99998895475078919</c:v>
                </c:pt>
                <c:pt idx="5">
                  <c:v>0.99979652397397634</c:v>
                </c:pt>
                <c:pt idx="6">
                  <c:v>0.99766113250533306</c:v>
                </c:pt>
                <c:pt idx="7">
                  <c:v>0.98305257482523767</c:v>
                </c:pt>
                <c:pt idx="8">
                  <c:v>0.92135039388000339</c:v>
                </c:pt>
                <c:pt idx="9">
                  <c:v>0.76024995386162131</c:v>
                </c:pt>
                <c:pt idx="10">
                  <c:v>0.50000001500000024</c:v>
                </c:pt>
                <c:pt idx="11">
                  <c:v>0.23975004613837869</c:v>
                </c:pt>
                <c:pt idx="12">
                  <c:v>7.8649606119996607E-2</c:v>
                </c:pt>
                <c:pt idx="13">
                  <c:v>1.6947425174762387E-2</c:v>
                </c:pt>
                <c:pt idx="14">
                  <c:v>2.3388674946669963E-3</c:v>
                </c:pt>
                <c:pt idx="15">
                  <c:v>2.0347602602371895E-4</c:v>
                </c:pt>
                <c:pt idx="16">
                  <c:v>1.1045249210750452E-5</c:v>
                </c:pt>
                <c:pt idx="17">
                  <c:v>3.7154918380855051E-7</c:v>
                </c:pt>
                <c:pt idx="18">
                  <c:v>7.7086284022698237E-9</c:v>
                </c:pt>
                <c:pt idx="19">
                  <c:v>9.8308028384508361E-11</c:v>
                </c:pt>
                <c:pt idx="20">
                  <c:v>7.6871842225045839E-13</c:v>
                </c:pt>
                <c:pt idx="21">
                  <c:v>3.6637359812630166E-15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'Transport Calc Compare'!$H$8</c:f>
              <c:strCache>
                <c:ptCount val="1"/>
                <c:pt idx="0">
                  <c:v>Excel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Compare'!$H$9:$H$30</c:f>
              <c:numCache>
                <c:formatCode>0.000000E+00</c:formatCode>
                <c:ptCount val="22"/>
                <c:pt idx="0" formatCode="0.0E+00">
                  <c:v>0.99999999999923128</c:v>
                </c:pt>
                <c:pt idx="1">
                  <c:v>0.99999999990169197</c:v>
                </c:pt>
                <c:pt idx="2">
                  <c:v>0.99999999229137104</c:v>
                </c:pt>
                <c:pt idx="3">
                  <c:v>0.9999996284508138</c:v>
                </c:pt>
                <c:pt idx="4">
                  <c:v>0.99998895475150062</c:v>
                </c:pt>
                <c:pt idx="5">
                  <c:v>0.9997965239912775</c:v>
                </c:pt>
                <c:pt idx="6">
                  <c:v>0.99766113250947641</c:v>
                </c:pt>
                <c:pt idx="7">
                  <c:v>0.98305257323765538</c:v>
                </c:pt>
                <c:pt idx="8">
                  <c:v>0.9213503964748575</c:v>
                </c:pt>
                <c:pt idx="9">
                  <c:v>0.76024993890652326</c:v>
                </c:pt>
                <c:pt idx="10">
                  <c:v>0.5</c:v>
                </c:pt>
                <c:pt idx="11">
                  <c:v>0.23975006109347674</c:v>
                </c:pt>
                <c:pt idx="12">
                  <c:v>7.8649603525142553E-2</c:v>
                </c:pt>
                <c:pt idx="13">
                  <c:v>1.694742676234462E-2</c:v>
                </c:pt>
                <c:pt idx="14">
                  <c:v>2.338867490523644E-3</c:v>
                </c:pt>
                <c:pt idx="15">
                  <c:v>2.0347600872250293E-4</c:v>
                </c:pt>
                <c:pt idx="16">
                  <c:v>1.1045248499319538E-5</c:v>
                </c:pt>
                <c:pt idx="17">
                  <c:v>3.7154918619553001E-7</c:v>
                </c:pt>
                <c:pt idx="18">
                  <c:v>7.708628957381336E-9</c:v>
                </c:pt>
                <c:pt idx="19">
                  <c:v>9.8308028384508361E-11</c:v>
                </c:pt>
                <c:pt idx="20">
                  <c:v>7.6871842225045839E-13</c:v>
                </c:pt>
                <c:pt idx="21">
                  <c:v>3.6637359812630166E-15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'Transport Calc Compare'!$I$8</c:f>
              <c:strCache>
                <c:ptCount val="1"/>
                <c:pt idx="0">
                  <c:v>Lether1</c:v>
                </c:pt>
              </c:strCache>
            </c:strRef>
          </c:tx>
          <c:spPr>
            <a:ln w="254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Compare'!$I$9:$I$30</c:f>
              <c:numCache>
                <c:formatCode>0.000000E+00</c:formatCode>
                <c:ptCount val="22"/>
                <c:pt idx="0" formatCode="0.0E+00">
                  <c:v>0.99999999995036615</c:v>
                </c:pt>
                <c:pt idx="1">
                  <c:v>0.9999999976239109</c:v>
                </c:pt>
                <c:pt idx="2">
                  <c:v>0.99999991966806756</c:v>
                </c:pt>
                <c:pt idx="3">
                  <c:v>0.99999808197279161</c:v>
                </c:pt>
                <c:pt idx="4">
                  <c:v>0.99996765833584589</c:v>
                </c:pt>
                <c:pt idx="5">
                  <c:v>0.99961486675215472</c:v>
                </c:pt>
                <c:pt idx="6">
                  <c:v>0.99676107634754563</c:v>
                </c:pt>
                <c:pt idx="7">
                  <c:v>0.98076326068746711</c:v>
                </c:pt>
                <c:pt idx="8">
                  <c:v>0.91931305764497639</c:v>
                </c:pt>
                <c:pt idx="9">
                  <c:v>0.76098998103795212</c:v>
                </c:pt>
                <c:pt idx="10">
                  <c:v>0.5</c:v>
                </c:pt>
                <c:pt idx="11">
                  <c:v>0.23901001896204793</c:v>
                </c:pt>
                <c:pt idx="12">
                  <c:v>8.0686942355023605E-2</c:v>
                </c:pt>
                <c:pt idx="13">
                  <c:v>1.9236739312532891E-2</c:v>
                </c:pt>
                <c:pt idx="14">
                  <c:v>3.238923652454373E-3</c:v>
                </c:pt>
                <c:pt idx="15">
                  <c:v>3.851332478452818E-4</c:v>
                </c:pt>
                <c:pt idx="16">
                  <c:v>3.2341664154167393E-5</c:v>
                </c:pt>
                <c:pt idx="17">
                  <c:v>1.918027208336337E-6</c:v>
                </c:pt>
                <c:pt idx="18">
                  <c:v>8.0331932383881366E-8</c:v>
                </c:pt>
                <c:pt idx="19">
                  <c:v>2.3760890477397822E-9</c:v>
                </c:pt>
                <c:pt idx="20">
                  <c:v>4.9633908094648405E-11</c:v>
                </c:pt>
                <c:pt idx="21">
                  <c:v>7.3219208474029074E-13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'Transport Calc Compare'!$J$8</c:f>
              <c:strCache>
                <c:ptCount val="1"/>
                <c:pt idx="0">
                  <c:v>Lether2</c:v>
                </c:pt>
              </c:strCache>
            </c:strRef>
          </c:tx>
          <c:spPr>
            <a:ln w="6350"/>
          </c:spPr>
          <c:marker>
            <c:symbol val="none"/>
          </c:marker>
          <c:xVal>
            <c:numRef>
              <c:f>'Transport Calc Compare'!$A$9:$A$30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'Transport Calc Compare'!$J$9:$J$30</c:f>
              <c:numCache>
                <c:formatCode>0.000000E+00</c:formatCode>
                <c:ptCount val="22"/>
                <c:pt idx="0" formatCode="0.0E+00">
                  <c:v>0.99999999999867883</c:v>
                </c:pt>
                <c:pt idx="1">
                  <c:v>0.99999999985718857</c:v>
                </c:pt>
                <c:pt idx="2">
                  <c:v>0.99999999019021191</c:v>
                </c:pt>
                <c:pt idx="3">
                  <c:v>0.99999957175680254</c:v>
                </c:pt>
                <c:pt idx="4">
                  <c:v>0.99998811595165649</c:v>
                </c:pt>
                <c:pt idx="5">
                  <c:v>0.99979022746558188</c:v>
                </c:pt>
                <c:pt idx="6">
                  <c:v>0.99764117113815098</c:v>
                </c:pt>
                <c:pt idx="7">
                  <c:v>0.98304134322632475</c:v>
                </c:pt>
                <c:pt idx="8">
                  <c:v>0.92136931224655683</c:v>
                </c:pt>
                <c:pt idx="9">
                  <c:v>0.76023912358438017</c:v>
                </c:pt>
                <c:pt idx="10">
                  <c:v>0.5</c:v>
                </c:pt>
                <c:pt idx="11">
                  <c:v>0.23976087641561977</c:v>
                </c:pt>
                <c:pt idx="12">
                  <c:v>7.8630687753443174E-2</c:v>
                </c:pt>
                <c:pt idx="13">
                  <c:v>1.6958656773675251E-2</c:v>
                </c:pt>
                <c:pt idx="14">
                  <c:v>2.3588288618490161E-3</c:v>
                </c:pt>
                <c:pt idx="15">
                  <c:v>2.0977253441811783E-4</c:v>
                </c:pt>
                <c:pt idx="16">
                  <c:v>1.188404834351342E-5</c:v>
                </c:pt>
                <c:pt idx="17">
                  <c:v>4.2824319745893291E-7</c:v>
                </c:pt>
                <c:pt idx="18">
                  <c:v>9.8097880929515213E-9</c:v>
                </c:pt>
                <c:pt idx="19">
                  <c:v>1.4281142934891022E-10</c:v>
                </c:pt>
                <c:pt idx="20">
                  <c:v>1.3211653993039363E-12</c:v>
                </c:pt>
                <c:pt idx="21">
                  <c:v>7.7715611723760958E-15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86976"/>
        <c:axId val="196688896"/>
      </c:scatterChart>
      <c:valAx>
        <c:axId val="19668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x (arbitrary units)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688896"/>
        <c:crossesAt val="1.0000000000000009E-15"/>
        <c:crossBetween val="midCat"/>
      </c:valAx>
      <c:valAx>
        <c:axId val="196688896"/>
        <c:scaling>
          <c:logBase val="10"/>
          <c:orientation val="minMax"/>
          <c:max val="10"/>
          <c:min val="1.0000000000000008E-1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C/Co</a:t>
                </a:r>
              </a:p>
            </c:rich>
          </c:tx>
          <c:layout>
            <c:manualLayout>
              <c:xMode val="edge"/>
              <c:yMode val="edge"/>
              <c:x val="5.2777777777777778E-2"/>
              <c:y val="0.36721638961796438"/>
            </c:manualLayout>
          </c:layout>
          <c:overlay val="0"/>
        </c:title>
        <c:numFmt formatCode="0.0E+00" sourceLinked="1"/>
        <c:majorTickMark val="out"/>
        <c:minorTickMark val="none"/>
        <c:tickLblPos val="nextTo"/>
        <c:spPr>
          <a:ln w="25400">
            <a:solidFill>
              <a:sysClr val="windowText" lastClr="000000"/>
            </a:solidFill>
          </a:ln>
        </c:spPr>
        <c:crossAx val="196686976"/>
        <c:crosses val="autoZero"/>
        <c:crossBetween val="midCat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78</xdr:col>
      <xdr:colOff>390525</xdr:colOff>
      <xdr:row>200</xdr:row>
      <xdr:rowOff>28575</xdr:rowOff>
    </xdr:to>
    <xdr:sp macro="" textlink="">
      <xdr:nvSpPr>
        <xdr:cNvPr id="2" name="Rectangle 1"/>
        <xdr:cNvSpPr/>
      </xdr:nvSpPr>
      <xdr:spPr bwMode="auto">
        <a:xfrm>
          <a:off x="0" y="0"/>
          <a:ext cx="48322783" cy="3382696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114300</xdr:colOff>
      <xdr:row>14</xdr:row>
      <xdr:rowOff>46088</xdr:rowOff>
    </xdr:from>
    <xdr:to>
      <xdr:col>18</xdr:col>
      <xdr:colOff>590550</xdr:colOff>
      <xdr:row>51</xdr:row>
      <xdr:rowOff>114300</xdr:rowOff>
    </xdr:to>
    <xdr:sp macro="" textlink="">
      <xdr:nvSpPr>
        <xdr:cNvPr id="3" name="TextBox 2"/>
        <xdr:cNvSpPr txBox="1"/>
      </xdr:nvSpPr>
      <xdr:spPr>
        <a:xfrm>
          <a:off x="114300" y="2313038"/>
          <a:ext cx="11449050" cy="60594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worksheet is made available in support of the article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Devlin, J.F., Brookfield, A., Huang, B., Schillig, P. 2011. Using the Domenico Solution to Teach Contaminant Transport Modeling. Submitted to the Journal of Geoscience Education.   </a:t>
          </a:r>
          <a:endParaRPr lang="en-US">
            <a:effectLst/>
          </a:endParaRPr>
        </a:p>
        <a:p>
          <a:endParaRPr lang="en-US" sz="1100"/>
        </a:p>
        <a:p>
          <a:r>
            <a:rPr lang="en-US" sz="1100" u="sng"/>
            <a:t>A.  The Functions</a:t>
          </a:r>
        </a:p>
        <a:p>
          <a:endParaRPr lang="en-US" sz="110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workbook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there are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approximations  to the error function that have been defined as VBA functions.  From a user standpoint they  operate in the same way as other functions that come with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Excel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program, e.g. functions sucha as sin, cos, sqrt.  The seven functions are (where x is the argument the function operates on)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a. deverf(x)  uses  series expansions to estimate the error function.  This function is the standard to which the other approximations are compared in this workbook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b. presserf(x) is an approximation from Numerical methods by Press et al, 1992 (full citations are given in Devlin et al., 2011 cited above)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c. winierf(x) is an approximation given by Winitzki, 2003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d. abra4(x) is a 4-term polynomial approximation given by Abramowitz and Stegun, 1966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e. abra6(x) is a 6term polynomial approximation given by Abramowitz and Stegun, 1966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f. lether1(x)  is a 1-term polynomial approximation given by Lether, 1993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g.lether2(x) is a 2-term polynomial approximation given by Lether, 1993</a:t>
          </a:r>
          <a:endParaRPr lang="en-US">
            <a:effectLst/>
          </a:endParaRPr>
        </a:p>
        <a:p>
          <a:endParaRPr lang="en-US" sz="1100"/>
        </a:p>
        <a:p>
          <a:r>
            <a:rPr lang="en-US" sz="1100" u="sng"/>
            <a:t>B.  The Worksheets</a:t>
          </a:r>
        </a:p>
        <a:p>
          <a:endParaRPr lang="en-US" sz="1100"/>
        </a:p>
        <a:p>
          <a:r>
            <a:rPr lang="en-US" sz="1100"/>
            <a:t>This  workbook contains three worksheets in addition to this instruction sheet. </a:t>
          </a:r>
        </a:p>
        <a:p>
          <a:endParaRPr lang="en-US" sz="1100"/>
        </a:p>
        <a:p>
          <a:r>
            <a:rPr lang="en-US" sz="1100"/>
            <a:t>1.</a:t>
          </a:r>
          <a:r>
            <a:rPr lang="en-US" sz="1100" baseline="0"/>
            <a:t>  erf Compare - calculates the error function using 7 approximations.  The error function  provided in the Excel package is erf(x).</a:t>
          </a:r>
        </a:p>
        <a:p>
          <a:endParaRPr lang="en-US" sz="1100" baseline="0"/>
        </a:p>
        <a:p>
          <a:r>
            <a:rPr lang="en-US" sz="1100" baseline="0"/>
            <a:t>2.  Differences - calculates differences between each of the 7 approximations and the series expansion (deverf(x)).  The results are graphed.</a:t>
          </a:r>
        </a:p>
        <a:p>
          <a:endParaRPr lang="en-US" sz="1100" baseline="0"/>
        </a:p>
        <a:p>
          <a:r>
            <a:rPr lang="en-US" sz="1100" baseline="0"/>
            <a:t>3.  Transport Calc compare - calculates a solution to the advection dispersion equation using identical input but different approximations to the  error function.  The comparison shows which approximation methods are most trustworthy over a wide concentration range.  A 1D concentration profile graph is plotted.</a:t>
          </a:r>
        </a:p>
        <a:p>
          <a:endParaRPr lang="en-US" sz="1100" baseline="0"/>
        </a:p>
        <a:p>
          <a:r>
            <a:rPr lang="en-US" sz="1100" u="sng" baseline="0"/>
            <a:t>C.  Working Beyond the  Presets</a:t>
          </a:r>
        </a:p>
        <a:p>
          <a:endParaRPr lang="en-US" sz="1100" baseline="0"/>
        </a:p>
        <a:p>
          <a:r>
            <a:rPr lang="en-US" sz="1100"/>
            <a:t>Any of the functions can be used to calculate the error function of any argument, x,</a:t>
          </a:r>
          <a:r>
            <a:rPr lang="en-US" sz="1100" baseline="0"/>
            <a:t>  simply by typing   =deverf(x),  =presserf(x), =winierf(x), etc.  The arguments calculated in this sheet, as it distributed by the author, were those used in Devlin et al., 2011, but they can be changed at the users discretion.</a:t>
          </a:r>
        </a:p>
        <a:p>
          <a:endParaRPr lang="en-US" sz="1100" baseline="0"/>
        </a:p>
        <a:p>
          <a:r>
            <a:rPr lang="en-US" sz="1100" baseline="0"/>
            <a:t>JFD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0</xdr:colOff>
          <xdr:row>201</xdr:row>
          <xdr:rowOff>0</xdr:rowOff>
        </xdr:from>
        <xdr:to>
          <xdr:col>74</xdr:col>
          <xdr:colOff>342900</xdr:colOff>
          <xdr:row>212</xdr:row>
          <xdr:rowOff>47625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583790</xdr:colOff>
      <xdr:row>2</xdr:row>
      <xdr:rowOff>15363</xdr:rowOff>
    </xdr:from>
    <xdr:to>
      <xdr:col>15</xdr:col>
      <xdr:colOff>122903</xdr:colOff>
      <xdr:row>12</xdr:row>
      <xdr:rowOff>76815</xdr:rowOff>
    </xdr:to>
    <xdr:sp macro="" textlink="">
      <xdr:nvSpPr>
        <xdr:cNvPr id="4" name="TextBox 3"/>
        <xdr:cNvSpPr txBox="1"/>
      </xdr:nvSpPr>
      <xdr:spPr>
        <a:xfrm>
          <a:off x="6114435" y="353347"/>
          <a:ext cx="3226210" cy="17513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i="1">
              <a:latin typeface="Arial Black" pitchFamily="34" charset="0"/>
            </a:rPr>
            <a:t>Written by</a:t>
          </a:r>
        </a:p>
        <a:p>
          <a:r>
            <a:rPr lang="en-US" sz="2400" b="1" i="1">
              <a:latin typeface="Arial Black" pitchFamily="34" charset="0"/>
            </a:rPr>
            <a:t>J.F. Devlin</a:t>
          </a:r>
        </a:p>
        <a:p>
          <a:r>
            <a:rPr lang="en-US" sz="2400" b="1" i="1">
              <a:latin typeface="Arial Black" pitchFamily="34" charset="0"/>
            </a:rPr>
            <a:t>March 17, 2011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2</xdr:row>
          <xdr:rowOff>47625</xdr:rowOff>
        </xdr:from>
        <xdr:to>
          <xdr:col>9</xdr:col>
          <xdr:colOff>95250</xdr:colOff>
          <xdr:row>10</xdr:row>
          <xdr:rowOff>161925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</xdr:row>
      <xdr:rowOff>76200</xdr:rowOff>
    </xdr:from>
    <xdr:to>
      <xdr:col>17</xdr:col>
      <xdr:colOff>295276</xdr:colOff>
      <xdr:row>25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52</xdr:row>
      <xdr:rowOff>90486</xdr:rowOff>
    </xdr:from>
    <xdr:to>
      <xdr:col>18</xdr:col>
      <xdr:colOff>571500</xdr:colOff>
      <xdr:row>69</xdr:row>
      <xdr:rowOff>123824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1</xdr:row>
      <xdr:rowOff>0</xdr:rowOff>
    </xdr:from>
    <xdr:to>
      <xdr:col>19</xdr:col>
      <xdr:colOff>85725</xdr:colOff>
      <xdr:row>18</xdr:row>
      <xdr:rowOff>33338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561975</xdr:colOff>
      <xdr:row>52</xdr:row>
      <xdr:rowOff>85725</xdr:rowOff>
    </xdr:from>
    <xdr:to>
      <xdr:col>24</xdr:col>
      <xdr:colOff>238125</xdr:colOff>
      <xdr:row>69</xdr:row>
      <xdr:rowOff>119063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142875</xdr:colOff>
      <xdr:row>18</xdr:row>
      <xdr:rowOff>38100</xdr:rowOff>
    </xdr:from>
    <xdr:to>
      <xdr:col>21</xdr:col>
      <xdr:colOff>428625</xdr:colOff>
      <xdr:row>35</xdr:row>
      <xdr:rowOff>71438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228600</xdr:colOff>
      <xdr:row>52</xdr:row>
      <xdr:rowOff>85725</xdr:rowOff>
    </xdr:from>
    <xdr:to>
      <xdr:col>13</xdr:col>
      <xdr:colOff>285750</xdr:colOff>
      <xdr:row>69</xdr:row>
      <xdr:rowOff>119063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438150</xdr:colOff>
      <xdr:row>18</xdr:row>
      <xdr:rowOff>28575</xdr:rowOff>
    </xdr:from>
    <xdr:to>
      <xdr:col>16</xdr:col>
      <xdr:colOff>114300</xdr:colOff>
      <xdr:row>35</xdr:row>
      <xdr:rowOff>61913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276225</xdr:colOff>
      <xdr:row>35</xdr:row>
      <xdr:rowOff>57150</xdr:rowOff>
    </xdr:from>
    <xdr:to>
      <xdr:col>18</xdr:col>
      <xdr:colOff>561975</xdr:colOff>
      <xdr:row>52</xdr:row>
      <xdr:rowOff>90488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514350</xdr:colOff>
      <xdr:row>2</xdr:row>
      <xdr:rowOff>109537</xdr:rowOff>
    </xdr:from>
    <xdr:to>
      <xdr:col>18</xdr:col>
      <xdr:colOff>209550</xdr:colOff>
      <xdr:row>19</xdr:row>
      <xdr:rowOff>100012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514350</xdr:colOff>
      <xdr:row>19</xdr:row>
      <xdr:rowOff>85725</xdr:rowOff>
    </xdr:from>
    <xdr:to>
      <xdr:col>18</xdr:col>
      <xdr:colOff>209550</xdr:colOff>
      <xdr:row>36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</xdr:col>
      <xdr:colOff>257175</xdr:colOff>
      <xdr:row>1</xdr:row>
      <xdr:rowOff>80962</xdr:rowOff>
    </xdr:from>
    <xdr:ext cx="3371850" cy="6372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438400" y="242887"/>
              <a:ext cx="3371850" cy="637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𝐶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/>
                          </a:rPr>
                          <m:t>2</m:t>
                        </m:r>
                      </m:den>
                    </m:f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1−</m:t>
                        </m:r>
                        <m:r>
                          <a:rPr lang="en-US" sz="1100" b="0" i="1">
                            <a:latin typeface="Cambria Math"/>
                          </a:rPr>
                          <m:t>𝑒𝑟𝑓</m:t>
                        </m:r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(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𝑓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𝑣𝑡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/>
                                  </a:rPr>
                                  <m:t>2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US" sz="1100" b="0" i="1">
                                        <a:latin typeface="Cambria Math"/>
                                      </a:rPr>
                                    </m:ctrlPr>
                                  </m:radPr>
                                  <m:deg/>
                                  <m:e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/>
                                            <a:ea typeface="Cambria Math"/>
                                          </a:rPr>
                                          <m:t>𝛼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/>
                                          </a:rPr>
                                          <m:t>𝑥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/>
                                      </a:rPr>
                                      <m:t>𝑣𝑡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/>
                                          </a:rPr>
                                          <m:t>𝑅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/>
                                          </a:rPr>
                                          <m:t>𝑓</m:t>
                                        </m:r>
                                      </m:sub>
                                    </m:sSub>
                                  </m:e>
                                </m:rad>
                              </m:den>
                            </m:f>
                          </m:e>
                        </m:d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438400" y="242887"/>
              <a:ext cx="3371850" cy="6372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100" b="0" i="0">
                  <a:latin typeface="Cambria Math"/>
                </a:rPr>
                <a:t>𝐶/𝐶_𝑜 =1/2 (1−𝑒𝑟𝑓((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(𝑅_𝑓 𝑥−𝑣𝑡)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lang="en-US" sz="1100" b="0" i="0">
                  <a:latin typeface="Cambria Math"/>
                </a:rPr>
                <a:t>2√(</a:t>
              </a:r>
              <a:r>
                <a:rPr lang="en-US" sz="1100" b="0" i="0">
                  <a:latin typeface="Cambria Math"/>
                  <a:ea typeface="Cambria Math"/>
                </a:rPr>
                <a:t>𝛼_</a:t>
              </a:r>
              <a:r>
                <a:rPr lang="en-US" sz="1100" b="0" i="0">
                  <a:latin typeface="Cambria Math"/>
                </a:rPr>
                <a:t>𝑥 𝑣𝑡𝑅_𝑓 ))))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tabSelected="1" zoomScaleNormal="100" workbookViewId="0">
      <selection activeCell="C3" sqref="C3"/>
    </sheetView>
  </sheetViews>
  <sheetFormatPr defaultRowHeight="12.75" x14ac:dyDescent="0.2"/>
  <sheetData/>
  <sheetProtection password="CBFD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CorelPHOTOPAINT.Image.14" shapeId="4097" r:id="rId3">
          <objectPr defaultSize="0" r:id="rId4">
            <anchor moveWithCells="1">
              <from>
                <xdr:col>70</xdr:col>
                <xdr:colOff>0</xdr:colOff>
                <xdr:row>201</xdr:row>
                <xdr:rowOff>0</xdr:rowOff>
              </from>
              <to>
                <xdr:col>74</xdr:col>
                <xdr:colOff>342900</xdr:colOff>
                <xdr:row>212</xdr:row>
                <xdr:rowOff>47625</xdr:rowOff>
              </to>
            </anchor>
          </objectPr>
        </oleObject>
      </mc:Choice>
      <mc:Fallback>
        <oleObject progId="CorelPHOTOPAINT.Image.14" shapeId="4097" r:id="rId3"/>
      </mc:Fallback>
    </mc:AlternateContent>
    <mc:AlternateContent xmlns:mc="http://schemas.openxmlformats.org/markup-compatibility/2006">
      <mc:Choice Requires="x14">
        <oleObject progId="CorelPHOTOPAINT.Image.14" shapeId="4099" r:id="rId5">
          <objectPr defaultSize="0" r:id="rId6">
            <anchor moveWithCells="1">
              <from>
                <xdr:col>0</xdr:col>
                <xdr:colOff>228600</xdr:colOff>
                <xdr:row>2</xdr:row>
                <xdr:rowOff>47625</xdr:rowOff>
              </from>
              <to>
                <xdr:col>9</xdr:col>
                <xdr:colOff>95250</xdr:colOff>
                <xdr:row>10</xdr:row>
                <xdr:rowOff>161925</xdr:rowOff>
              </to>
            </anchor>
          </objectPr>
        </oleObject>
      </mc:Choice>
      <mc:Fallback>
        <oleObject progId="CorelPHOTOPAINT.Image.14" shapeId="409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2.75" x14ac:dyDescent="0.2"/>
  <cols>
    <col min="1" max="1" width="11.140625" style="22" customWidth="1"/>
    <col min="2" max="2" width="10.42578125" style="6" customWidth="1"/>
    <col min="3" max="5" width="11" style="6" customWidth="1"/>
    <col min="6" max="6" width="12.7109375" style="6" customWidth="1"/>
    <col min="7" max="7" width="12.85546875" style="6" customWidth="1"/>
    <col min="8" max="8" width="10.85546875" style="6" customWidth="1"/>
    <col min="9" max="9" width="11" style="6" customWidth="1"/>
    <col min="10" max="16384" width="9.140625" style="1"/>
  </cols>
  <sheetData>
    <row r="1" spans="1:19" x14ac:dyDescent="0.2">
      <c r="A1" s="21" t="s">
        <v>1</v>
      </c>
      <c r="B1" s="20" t="s">
        <v>3</v>
      </c>
      <c r="C1" s="20" t="s">
        <v>4</v>
      </c>
      <c r="D1" s="20" t="s">
        <v>19</v>
      </c>
      <c r="E1" s="20" t="s">
        <v>2</v>
      </c>
      <c r="F1" s="20" t="s">
        <v>20</v>
      </c>
      <c r="G1" s="20" t="s">
        <v>21</v>
      </c>
      <c r="H1" s="20" t="s">
        <v>9</v>
      </c>
      <c r="I1" s="20" t="s">
        <v>10</v>
      </c>
    </row>
    <row r="2" spans="1:19" x14ac:dyDescent="0.2">
      <c r="A2" s="22">
        <v>6</v>
      </c>
      <c r="B2" s="6">
        <f>deverf(A2)</f>
        <v>1</v>
      </c>
      <c r="C2" s="6">
        <f>ERF(A2)</f>
        <v>1</v>
      </c>
      <c r="D2" s="6">
        <f>presserf(A2)</f>
        <v>1</v>
      </c>
      <c r="E2" s="6">
        <f>winierf(A2)</f>
        <v>1</v>
      </c>
      <c r="F2" s="6">
        <f>abra4(A2)</f>
        <v>0.99999999373531145</v>
      </c>
      <c r="G2" s="6">
        <f>abra6(A2)</f>
        <v>1</v>
      </c>
      <c r="H2" s="6">
        <f>lether1(A2)</f>
        <v>0.99999999999998479</v>
      </c>
      <c r="I2" s="6">
        <f>lether2(A2)</f>
        <v>0.99999999999999989</v>
      </c>
      <c r="S2" s="3"/>
    </row>
    <row r="3" spans="1:19" x14ac:dyDescent="0.2">
      <c r="A3" s="22">
        <f>A2-0.1</f>
        <v>5.9</v>
      </c>
      <c r="B3" s="6">
        <f t="shared" ref="B3:B66" si="0">deverf(A3)</f>
        <v>0.99999999999999989</v>
      </c>
      <c r="C3" s="6">
        <f t="shared" ref="C3:C66" si="1">ERF(A3)</f>
        <v>0.99999999999999989</v>
      </c>
      <c r="D3" s="6">
        <f t="shared" ref="D3:D66" si="2">presserf(A3)</f>
        <v>0.99999999999999989</v>
      </c>
      <c r="E3" s="6">
        <f t="shared" ref="E3:E66" si="3">winierf(A3)</f>
        <v>0.99999999999999989</v>
      </c>
      <c r="F3" s="6">
        <f t="shared" ref="F3:F48" si="4">abra4(A3)</f>
        <v>0.9999999919303636</v>
      </c>
      <c r="G3" s="6">
        <f t="shared" ref="G3:G66" si="5">abra6(A3)</f>
        <v>0.99999999999999989</v>
      </c>
      <c r="H3" s="6">
        <f t="shared" ref="H3:H66" si="6">lether1(A3)</f>
        <v>0.99999999999996092</v>
      </c>
      <c r="I3" s="6">
        <f t="shared" ref="I3:I66" si="7">lether2(A3)</f>
        <v>0.99999999999999978</v>
      </c>
    </row>
    <row r="4" spans="1:19" x14ac:dyDescent="0.2">
      <c r="A4" s="22">
        <f t="shared" ref="A4:A67" si="8">A3-0.1</f>
        <v>5.8000000000000007</v>
      </c>
      <c r="B4" s="6">
        <f t="shared" si="0"/>
        <v>0.99999999999999978</v>
      </c>
      <c r="C4" s="6">
        <f t="shared" si="1"/>
        <v>0.99999999999999978</v>
      </c>
      <c r="D4" s="6">
        <f t="shared" si="2"/>
        <v>0.99999999999999978</v>
      </c>
      <c r="E4" s="6">
        <f t="shared" si="3"/>
        <v>0.99999999999999944</v>
      </c>
      <c r="F4" s="6">
        <f t="shared" si="4"/>
        <v>0.99999998956684188</v>
      </c>
      <c r="G4" s="6">
        <f t="shared" si="5"/>
        <v>0.99999999999999978</v>
      </c>
      <c r="H4" s="6">
        <f t="shared" si="6"/>
        <v>0.9999999999999013</v>
      </c>
      <c r="I4" s="6">
        <f t="shared" si="7"/>
        <v>0.99999999999999944</v>
      </c>
    </row>
    <row r="5" spans="1:19" x14ac:dyDescent="0.2">
      <c r="A5" s="22">
        <f t="shared" si="8"/>
        <v>5.7000000000000011</v>
      </c>
      <c r="B5" s="6">
        <f t="shared" si="0"/>
        <v>0.99999999999999922</v>
      </c>
      <c r="C5" s="6">
        <f t="shared" si="1"/>
        <v>0.99999999999999922</v>
      </c>
      <c r="D5" s="6">
        <f t="shared" si="2"/>
        <v>0.99999999999999922</v>
      </c>
      <c r="E5" s="6">
        <f t="shared" si="3"/>
        <v>0.99999999999999833</v>
      </c>
      <c r="F5" s="6">
        <f t="shared" si="4"/>
        <v>0.9999999864598067</v>
      </c>
      <c r="G5" s="6">
        <f t="shared" si="5"/>
        <v>0.99999999999999922</v>
      </c>
      <c r="H5" s="6">
        <f t="shared" si="6"/>
        <v>0.99999999999975397</v>
      </c>
      <c r="I5" s="6">
        <f t="shared" si="7"/>
        <v>0.99999999999999822</v>
      </c>
    </row>
    <row r="6" spans="1:19" x14ac:dyDescent="0.2">
      <c r="A6" s="22">
        <f t="shared" si="8"/>
        <v>5.6000000000000014</v>
      </c>
      <c r="B6" s="6">
        <f t="shared" si="0"/>
        <v>0.99999999999999756</v>
      </c>
      <c r="C6" s="6">
        <f t="shared" si="1"/>
        <v>0.99999999999999767</v>
      </c>
      <c r="D6" s="6">
        <f t="shared" si="2"/>
        <v>0.99999999999999767</v>
      </c>
      <c r="E6" s="6">
        <f t="shared" si="3"/>
        <v>0.99999999999999478</v>
      </c>
      <c r="F6" s="6">
        <f t="shared" si="4"/>
        <v>0.9999999823590483</v>
      </c>
      <c r="G6" s="6">
        <f t="shared" si="5"/>
        <v>0.99999999999999756</v>
      </c>
      <c r="H6" s="6">
        <f t="shared" si="6"/>
        <v>0.99999999999939559</v>
      </c>
      <c r="I6" s="6">
        <f t="shared" si="7"/>
        <v>0.99999999999999478</v>
      </c>
    </row>
    <row r="7" spans="1:19" x14ac:dyDescent="0.2">
      <c r="A7" s="22">
        <f t="shared" si="8"/>
        <v>5.5000000000000018</v>
      </c>
      <c r="B7" s="6">
        <f t="shared" si="0"/>
        <v>0.99999999999999245</v>
      </c>
      <c r="C7" s="6">
        <f t="shared" si="1"/>
        <v>0.99999999999999267</v>
      </c>
      <c r="D7" s="6">
        <f t="shared" si="2"/>
        <v>0.99999999999999267</v>
      </c>
      <c r="E7" s="6">
        <f t="shared" si="3"/>
        <v>0.99999999999998401</v>
      </c>
      <c r="F7" s="6">
        <f t="shared" si="4"/>
        <v>0.99999997692461784</v>
      </c>
      <c r="G7" s="6">
        <f t="shared" si="5"/>
        <v>0.99999999999999256</v>
      </c>
      <c r="H7" s="6">
        <f t="shared" si="6"/>
        <v>0.99999999999853562</v>
      </c>
      <c r="I7" s="6">
        <f t="shared" si="7"/>
        <v>0.99999999999998446</v>
      </c>
    </row>
    <row r="8" spans="1:19" x14ac:dyDescent="0.2">
      <c r="A8" s="22">
        <f t="shared" si="8"/>
        <v>5.4000000000000021</v>
      </c>
      <c r="B8" s="6">
        <f t="shared" si="0"/>
        <v>0.99999999999997691</v>
      </c>
      <c r="C8" s="6">
        <f t="shared" si="1"/>
        <v>0.99999999999997768</v>
      </c>
      <c r="D8" s="6">
        <f t="shared" si="2"/>
        <v>0.99999999999997768</v>
      </c>
      <c r="E8" s="6">
        <f t="shared" si="3"/>
        <v>0.99999999999995193</v>
      </c>
      <c r="F8" s="6">
        <f t="shared" si="4"/>
        <v>0.99999996969264671</v>
      </c>
      <c r="G8" s="6">
        <f t="shared" si="5"/>
        <v>0.99999999999997757</v>
      </c>
      <c r="H8" s="6">
        <f t="shared" si="6"/>
        <v>0.99999999999650069</v>
      </c>
      <c r="I8" s="6">
        <f t="shared" si="7"/>
        <v>0.99999999999995504</v>
      </c>
    </row>
    <row r="9" spans="1:19" x14ac:dyDescent="0.2">
      <c r="A9" s="22">
        <f t="shared" si="8"/>
        <v>5.3000000000000025</v>
      </c>
      <c r="B9" s="6">
        <f t="shared" si="0"/>
        <v>0.9999999999999315</v>
      </c>
      <c r="C9" s="6">
        <f t="shared" si="1"/>
        <v>0.99999999999993383</v>
      </c>
      <c r="D9" s="6">
        <f t="shared" si="2"/>
        <v>0.99999999999993383</v>
      </c>
      <c r="E9" s="6">
        <f t="shared" si="3"/>
        <v>0.99999999999985845</v>
      </c>
      <c r="F9" s="6">
        <f t="shared" si="4"/>
        <v>0.99999996002738833</v>
      </c>
      <c r="G9" s="6">
        <f t="shared" si="5"/>
        <v>0.99999999999993328</v>
      </c>
      <c r="H9" s="6">
        <f t="shared" si="6"/>
        <v>0.99999999999175393</v>
      </c>
      <c r="I9" s="6">
        <f t="shared" si="7"/>
        <v>0.99999999999987199</v>
      </c>
    </row>
    <row r="10" spans="1:19" x14ac:dyDescent="0.2">
      <c r="A10" s="22">
        <f t="shared" si="8"/>
        <v>5.2000000000000028</v>
      </c>
      <c r="B10" s="6">
        <f t="shared" si="0"/>
        <v>0.99999999999980038</v>
      </c>
      <c r="C10" s="6">
        <f t="shared" si="1"/>
        <v>0.99999999999980749</v>
      </c>
      <c r="D10" s="6">
        <f t="shared" si="2"/>
        <v>0.99999999999980749</v>
      </c>
      <c r="E10" s="6">
        <f t="shared" si="3"/>
        <v>0.99999999999959099</v>
      </c>
      <c r="F10" s="6">
        <f t="shared" si="4"/>
        <v>0.99999994705362294</v>
      </c>
      <c r="G10" s="6">
        <f t="shared" si="5"/>
        <v>0.99999999999980604</v>
      </c>
      <c r="H10" s="6">
        <f t="shared" si="6"/>
        <v>0.99999999998083633</v>
      </c>
      <c r="I10" s="6">
        <f t="shared" si="7"/>
        <v>0.99999999999964251</v>
      </c>
    </row>
    <row r="11" spans="1:19" x14ac:dyDescent="0.2">
      <c r="A11" s="22">
        <f t="shared" si="8"/>
        <v>5.1000000000000032</v>
      </c>
      <c r="B11" s="6">
        <f t="shared" si="0"/>
        <v>0.99999999999942957</v>
      </c>
      <c r="C11" s="6">
        <f t="shared" si="1"/>
        <v>0.99999999999945066</v>
      </c>
      <c r="D11" s="6">
        <f t="shared" si="2"/>
        <v>0.99999999999945066</v>
      </c>
      <c r="E11" s="6">
        <f t="shared" si="3"/>
        <v>0.99999999999884093</v>
      </c>
      <c r="F11" s="6">
        <f t="shared" si="4"/>
        <v>0.99999992956095218</v>
      </c>
      <c r="G11" s="6">
        <f t="shared" si="5"/>
        <v>0.99999999999944666</v>
      </c>
      <c r="H11" s="6">
        <f t="shared" si="6"/>
        <v>0.9999999999560798</v>
      </c>
      <c r="I11" s="6">
        <f t="shared" si="7"/>
        <v>0.99999999999901912</v>
      </c>
    </row>
    <row r="12" spans="1:19" x14ac:dyDescent="0.2">
      <c r="A12" s="22">
        <f t="shared" si="8"/>
        <v>5.0000000000000036</v>
      </c>
      <c r="B12" s="6">
        <f t="shared" si="0"/>
        <v>0.99999999999840139</v>
      </c>
      <c r="C12" s="6">
        <f t="shared" si="1"/>
        <v>0.99999999999846256</v>
      </c>
      <c r="D12" s="6">
        <f t="shared" si="2"/>
        <v>0.99999999999846256</v>
      </c>
      <c r="E12" s="6">
        <f t="shared" si="3"/>
        <v>0.99999999999677847</v>
      </c>
      <c r="F12" s="6">
        <f t="shared" si="4"/>
        <v>0.99999990586766485</v>
      </c>
      <c r="G12" s="6">
        <f t="shared" si="5"/>
        <v>0.99999999999845224</v>
      </c>
      <c r="H12" s="6">
        <f t="shared" si="6"/>
        <v>0.99999999990073218</v>
      </c>
      <c r="I12" s="6">
        <f t="shared" si="7"/>
        <v>0.99999999999735767</v>
      </c>
    </row>
    <row r="13" spans="1:19" x14ac:dyDescent="0.2">
      <c r="A13" s="22">
        <f t="shared" si="8"/>
        <v>4.9000000000000039</v>
      </c>
      <c r="B13" s="6">
        <f t="shared" si="0"/>
        <v>0.99999999999560629</v>
      </c>
      <c r="C13" s="6">
        <f t="shared" si="1"/>
        <v>0.99999999999578104</v>
      </c>
      <c r="D13" s="6">
        <f t="shared" si="2"/>
        <v>0.99999999999578104</v>
      </c>
      <c r="E13" s="6">
        <f t="shared" si="3"/>
        <v>0.99999999999121869</v>
      </c>
      <c r="F13" s="6">
        <f t="shared" si="4"/>
        <v>0.99999987362619103</v>
      </c>
      <c r="G13" s="6">
        <f t="shared" si="5"/>
        <v>0.99999999999575462</v>
      </c>
      <c r="H13" s="6">
        <f t="shared" si="6"/>
        <v>0.99999999977873644</v>
      </c>
      <c r="I13" s="6">
        <f t="shared" si="7"/>
        <v>0.99999999999300959</v>
      </c>
    </row>
    <row r="14" spans="1:19" x14ac:dyDescent="0.2">
      <c r="A14" s="22">
        <f t="shared" si="8"/>
        <v>4.8000000000000043</v>
      </c>
      <c r="B14" s="6">
        <f t="shared" si="0"/>
        <v>0.99999999998815792</v>
      </c>
      <c r="C14" s="6">
        <f t="shared" si="1"/>
        <v>0.99999999998864786</v>
      </c>
      <c r="D14" s="6">
        <f t="shared" si="2"/>
        <v>0.99999999998864786</v>
      </c>
      <c r="E14" s="6">
        <f t="shared" si="3"/>
        <v>0.99999999997652445</v>
      </c>
      <c r="F14" s="6">
        <f t="shared" si="4"/>
        <v>0.99999982954377609</v>
      </c>
      <c r="G14" s="6">
        <f t="shared" si="5"/>
        <v>0.99999999998858191</v>
      </c>
      <c r="H14" s="6">
        <f t="shared" si="6"/>
        <v>0.99999999951362739</v>
      </c>
      <c r="I14" s="6">
        <f t="shared" si="7"/>
        <v>0.99999999998183897</v>
      </c>
    </row>
    <row r="15" spans="1:19" x14ac:dyDescent="0.2">
      <c r="A15" s="22">
        <f t="shared" si="8"/>
        <v>4.7000000000000046</v>
      </c>
      <c r="B15" s="6">
        <f t="shared" si="0"/>
        <v>0.99999999996869926</v>
      </c>
      <c r="C15" s="6">
        <f t="shared" si="1"/>
        <v>0.9999999999700474</v>
      </c>
      <c r="D15" s="6">
        <f t="shared" si="2"/>
        <v>0.9999999999700474</v>
      </c>
      <c r="E15" s="6">
        <f t="shared" si="3"/>
        <v>0.99999999993844735</v>
      </c>
      <c r="F15" s="6">
        <f t="shared" si="4"/>
        <v>0.99999976897953002</v>
      </c>
      <c r="G15" s="6">
        <f t="shared" si="5"/>
        <v>0.99999999996988664</v>
      </c>
      <c r="H15" s="6">
        <f t="shared" si="6"/>
        <v>0.99999999894564706</v>
      </c>
      <c r="I15" s="6">
        <f t="shared" si="7"/>
        <v>0.99999999995366584</v>
      </c>
    </row>
    <row r="16" spans="1:19" x14ac:dyDescent="0.2">
      <c r="A16" s="22">
        <f t="shared" si="8"/>
        <v>4.600000000000005</v>
      </c>
      <c r="B16" s="6">
        <f t="shared" si="0"/>
        <v>0.99999999991886324</v>
      </c>
      <c r="C16" s="6">
        <f t="shared" si="1"/>
        <v>0.99999999992250399</v>
      </c>
      <c r="D16" s="6">
        <f t="shared" si="2"/>
        <v>0.99999999992250399</v>
      </c>
      <c r="E16" s="6">
        <f t="shared" si="3"/>
        <v>0.99999999984170707</v>
      </c>
      <c r="F16" s="6">
        <f t="shared" si="4"/>
        <v>0.99999968536038386</v>
      </c>
      <c r="G16" s="6">
        <f t="shared" si="5"/>
        <v>0.99999999992212085</v>
      </c>
      <c r="H16" s="6">
        <f t="shared" si="6"/>
        <v>0.9999999977459656</v>
      </c>
      <c r="I16" s="6">
        <f t="shared" si="7"/>
        <v>0.99999999988391253</v>
      </c>
    </row>
    <row r="17" spans="1:19" x14ac:dyDescent="0.2">
      <c r="A17" s="22">
        <f t="shared" si="8"/>
        <v>4.5000000000000053</v>
      </c>
      <c r="B17" s="6">
        <f t="shared" si="0"/>
        <v>0.99999999979373355</v>
      </c>
      <c r="C17" s="6">
        <f t="shared" si="1"/>
        <v>0.99999999980338394</v>
      </c>
      <c r="D17" s="6">
        <f t="shared" si="2"/>
        <v>0.99999999980338394</v>
      </c>
      <c r="E17" s="6">
        <f t="shared" si="3"/>
        <v>0.99999999960072172</v>
      </c>
      <c r="F17" s="6">
        <f t="shared" si="4"/>
        <v>0.99999956933055723</v>
      </c>
      <c r="G17" s="6">
        <f t="shared" si="5"/>
        <v>0.99999999980249143</v>
      </c>
      <c r="H17" s="6">
        <f t="shared" si="6"/>
        <v>0.9999999952478219</v>
      </c>
      <c r="I17" s="6">
        <f t="shared" si="7"/>
        <v>0.99999999971437714</v>
      </c>
    </row>
    <row r="18" spans="1:19" x14ac:dyDescent="0.2">
      <c r="A18" s="22">
        <f t="shared" si="8"/>
        <v>4.4000000000000057</v>
      </c>
      <c r="B18" s="6">
        <f t="shared" si="0"/>
        <v>0.99999999948572049</v>
      </c>
      <c r="C18" s="6">
        <f t="shared" si="1"/>
        <v>0.99999999951082896</v>
      </c>
      <c r="D18" s="6">
        <f t="shared" si="2"/>
        <v>0.99999999951082907</v>
      </c>
      <c r="E18" s="6">
        <f t="shared" si="3"/>
        <v>0.99999999901212233</v>
      </c>
      <c r="F18" s="6">
        <f t="shared" si="4"/>
        <v>0.99999940750710647</v>
      </c>
      <c r="G18" s="6">
        <f t="shared" si="5"/>
        <v>0.99999999950879737</v>
      </c>
      <c r="H18" s="6">
        <f t="shared" si="6"/>
        <v>0.99999999011941798</v>
      </c>
      <c r="I18" s="6">
        <f t="shared" si="7"/>
        <v>0.99999999930988059</v>
      </c>
    </row>
    <row r="19" spans="1:19" x14ac:dyDescent="0.2">
      <c r="A19" s="22">
        <f t="shared" si="8"/>
        <v>4.300000000000006</v>
      </c>
      <c r="B19" s="6">
        <f t="shared" si="0"/>
        <v>0.99999999874239931</v>
      </c>
      <c r="C19" s="6">
        <f t="shared" si="1"/>
        <v>0.99999999880652823</v>
      </c>
      <c r="D19" s="6">
        <f t="shared" si="2"/>
        <v>0.99999999880652835</v>
      </c>
      <c r="E19" s="6">
        <f t="shared" si="3"/>
        <v>0.99999999760249603</v>
      </c>
      <c r="F19" s="6">
        <f t="shared" si="4"/>
        <v>0.99999918065061244</v>
      </c>
      <c r="G19" s="6">
        <f t="shared" si="5"/>
        <v>0.99999999880201074</v>
      </c>
      <c r="H19" s="6">
        <f t="shared" si="6"/>
        <v>0.99999997974044119</v>
      </c>
      <c r="I19" s="6">
        <f t="shared" si="7"/>
        <v>0.99999999836250786</v>
      </c>
    </row>
    <row r="20" spans="1:19" x14ac:dyDescent="0.2">
      <c r="A20" s="22">
        <f t="shared" si="8"/>
        <v>4.2000000000000064</v>
      </c>
      <c r="B20" s="6">
        <f t="shared" si="0"/>
        <v>0.99999999698371134</v>
      </c>
      <c r="C20" s="6">
        <f t="shared" si="1"/>
        <v>0.99999999714450583</v>
      </c>
      <c r="D20" s="6">
        <f t="shared" si="2"/>
        <v>0.99999999714450605</v>
      </c>
      <c r="E20" s="6">
        <f t="shared" si="3"/>
        <v>0.99999999429231512</v>
      </c>
      <c r="F20" s="6">
        <f t="shared" si="4"/>
        <v>0.99999886096378487</v>
      </c>
      <c r="G20" s="6">
        <f t="shared" si="5"/>
        <v>0.99999999713469589</v>
      </c>
      <c r="H20" s="6">
        <f t="shared" si="6"/>
        <v>0.99999995903291305</v>
      </c>
      <c r="I20" s="6">
        <f t="shared" si="7"/>
        <v>0.99999999618444058</v>
      </c>
    </row>
    <row r="21" spans="1:19" x14ac:dyDescent="0.2">
      <c r="A21" s="22">
        <f t="shared" si="8"/>
        <v>4.1000000000000068</v>
      </c>
      <c r="B21" s="6">
        <f t="shared" si="0"/>
        <v>0.99999999290414587</v>
      </c>
      <c r="C21" s="6">
        <f t="shared" si="1"/>
        <v>0.99999999329997236</v>
      </c>
      <c r="D21" s="6">
        <f t="shared" si="2"/>
        <v>0.99999999329997291</v>
      </c>
      <c r="E21" s="6">
        <f t="shared" si="3"/>
        <v>0.99999998667026069</v>
      </c>
      <c r="F21" s="6">
        <f t="shared" si="4"/>
        <v>0.99999840808431995</v>
      </c>
      <c r="G21" s="6">
        <f t="shared" si="5"/>
        <v>0.99999999327917399</v>
      </c>
      <c r="H21" s="6">
        <f t="shared" si="6"/>
        <v>0.99999991830455826</v>
      </c>
      <c r="I21" s="6">
        <f t="shared" si="7"/>
        <v>0.99999999126904882</v>
      </c>
    </row>
    <row r="22" spans="1:19" x14ac:dyDescent="0.2">
      <c r="A22" s="22">
        <f t="shared" si="8"/>
        <v>4.0000000000000071</v>
      </c>
      <c r="B22" s="6">
        <f t="shared" si="0"/>
        <v>0.99999998362601494</v>
      </c>
      <c r="C22" s="6">
        <f t="shared" si="1"/>
        <v>0.99999998458274209</v>
      </c>
      <c r="D22" s="6">
        <f t="shared" si="2"/>
        <v>0.9999999845827432</v>
      </c>
      <c r="E22" s="6">
        <f t="shared" si="3"/>
        <v>0.99999996946053449</v>
      </c>
      <c r="F22" s="6">
        <f t="shared" si="4"/>
        <v>0.99999776311501254</v>
      </c>
      <c r="G22" s="6">
        <f t="shared" si="5"/>
        <v>0.99999998453970418</v>
      </c>
      <c r="H22" s="6">
        <f t="shared" si="6"/>
        <v>0.99999983933613523</v>
      </c>
      <c r="I22" s="6">
        <f t="shared" si="7"/>
        <v>0.99999998038042381</v>
      </c>
    </row>
    <row r="23" spans="1:19" x14ac:dyDescent="0.2">
      <c r="A23" s="22">
        <f t="shared" si="8"/>
        <v>3.900000000000007</v>
      </c>
      <c r="B23" s="6">
        <f t="shared" si="0"/>
        <v>0.99999996293706639</v>
      </c>
      <c r="C23" s="6">
        <f t="shared" si="1"/>
        <v>0.99999996520775136</v>
      </c>
      <c r="D23" s="6">
        <f t="shared" si="2"/>
        <v>0.99999996520775347</v>
      </c>
      <c r="E23" s="6">
        <f t="shared" si="3"/>
        <v>0.99999993135688536</v>
      </c>
      <c r="F23" s="6">
        <f t="shared" si="4"/>
        <v>0.99999683969271114</v>
      </c>
      <c r="G23" s="6">
        <f t="shared" si="5"/>
        <v>0.99999996512085976</v>
      </c>
      <c r="H23" s="6">
        <f t="shared" si="6"/>
        <v>0.99999968840087061</v>
      </c>
      <c r="I23" s="6">
        <f t="shared" si="7"/>
        <v>0.99999995670448949</v>
      </c>
      <c r="S23" s="3"/>
    </row>
    <row r="24" spans="1:19" x14ac:dyDescent="0.2">
      <c r="A24" s="22">
        <f t="shared" si="8"/>
        <v>3.8000000000000069</v>
      </c>
      <c r="B24" s="6">
        <f t="shared" si="0"/>
        <v>0.99999991770370589</v>
      </c>
      <c r="C24" s="6">
        <f t="shared" si="1"/>
        <v>0.99999992299607254</v>
      </c>
      <c r="D24" s="6">
        <f t="shared" si="2"/>
        <v>0.99999992299607621</v>
      </c>
      <c r="E24" s="6">
        <f t="shared" si="3"/>
        <v>0.99999984862767821</v>
      </c>
      <c r="F24" s="6">
        <f t="shared" si="4"/>
        <v>0.99999551057487646</v>
      </c>
      <c r="G24" s="6">
        <f t="shared" si="5"/>
        <v>0.99999992282497729</v>
      </c>
      <c r="H24" s="6">
        <f t="shared" si="6"/>
        <v>0.99999940401970133</v>
      </c>
      <c r="I24" s="6">
        <f t="shared" si="7"/>
        <v>0.99999990617429368</v>
      </c>
      <c r="S24" s="3"/>
    </row>
    <row r="25" spans="1:19" x14ac:dyDescent="0.2">
      <c r="A25" s="22">
        <f t="shared" si="8"/>
        <v>3.7000000000000068</v>
      </c>
      <c r="B25" s="6">
        <f t="shared" si="0"/>
        <v>0.99999982073434523</v>
      </c>
      <c r="C25" s="6">
        <f t="shared" si="1"/>
        <v>0.99999983284894212</v>
      </c>
      <c r="D25" s="6">
        <f t="shared" si="2"/>
        <v>0.99999983284894789</v>
      </c>
      <c r="E25" s="6">
        <f t="shared" si="3"/>
        <v>0.99999967248703248</v>
      </c>
      <c r="F25" s="6">
        <f t="shared" si="4"/>
        <v>0.9999935874210143</v>
      </c>
      <c r="G25" s="6">
        <f t="shared" si="5"/>
        <v>0.99999983252051716</v>
      </c>
      <c r="H25" s="6">
        <f t="shared" si="6"/>
        <v>0.99999887584754454</v>
      </c>
      <c r="I25" s="6">
        <f t="shared" si="7"/>
        <v>0.99999980032338054</v>
      </c>
    </row>
    <row r="26" spans="1:19" x14ac:dyDescent="0.2">
      <c r="A26" s="22">
        <f t="shared" si="8"/>
        <v>3.6000000000000068</v>
      </c>
      <c r="B26" s="6">
        <f t="shared" si="0"/>
        <v>0.99999961689876227</v>
      </c>
      <c r="C26" s="6">
        <f t="shared" si="1"/>
        <v>0.99999964413700704</v>
      </c>
      <c r="D26" s="6">
        <f t="shared" si="2"/>
        <v>0.99999964413701437</v>
      </c>
      <c r="E26" s="6">
        <f t="shared" si="3"/>
        <v>0.99999930471641119</v>
      </c>
      <c r="F26" s="6">
        <f t="shared" si="4"/>
        <v>0.99999079021730541</v>
      </c>
      <c r="G26" s="6">
        <f t="shared" si="5"/>
        <v>0.99999964352274606</v>
      </c>
      <c r="H26" s="6">
        <f t="shared" si="6"/>
        <v>0.99999790889343565</v>
      </c>
      <c r="I26" s="6">
        <f t="shared" si="7"/>
        <v>0.99999958268905509</v>
      </c>
    </row>
    <row r="27" spans="1:19" x14ac:dyDescent="0.2">
      <c r="A27" s="22">
        <f t="shared" si="8"/>
        <v>3.5000000000000067</v>
      </c>
      <c r="B27" s="6">
        <f t="shared" si="0"/>
        <v>0.99999919674143201</v>
      </c>
      <c r="C27" s="6">
        <f t="shared" si="1"/>
        <v>0.99999925690162761</v>
      </c>
      <c r="D27" s="6">
        <f t="shared" si="2"/>
        <v>0.99999925690163238</v>
      </c>
      <c r="E27" s="6">
        <f t="shared" si="3"/>
        <v>0.99999855167507201</v>
      </c>
      <c r="F27" s="6">
        <f t="shared" si="4"/>
        <v>0.9999867009099318</v>
      </c>
      <c r="G27" s="6">
        <f t="shared" si="5"/>
        <v>0.99999925578286397</v>
      </c>
      <c r="H27" s="6">
        <f t="shared" si="6"/>
        <v>0.99999616394558333</v>
      </c>
      <c r="I27" s="6">
        <f t="shared" si="7"/>
        <v>0.99999914351360508</v>
      </c>
    </row>
    <row r="28" spans="1:19" x14ac:dyDescent="0.2">
      <c r="A28" s="22">
        <f t="shared" si="8"/>
        <v>3.4000000000000066</v>
      </c>
      <c r="B28" s="6">
        <f t="shared" si="0"/>
        <v>0.99999834746400496</v>
      </c>
      <c r="C28" s="6">
        <f t="shared" si="1"/>
        <v>0.9999984780066371</v>
      </c>
      <c r="D28" s="6">
        <f t="shared" si="2"/>
        <v>0.999998478006624</v>
      </c>
      <c r="E28" s="6">
        <f t="shared" si="3"/>
        <v>0.99999703953663299</v>
      </c>
      <c r="F28" s="6">
        <f t="shared" si="4"/>
        <v>0.99998069293399916</v>
      </c>
      <c r="G28" s="6">
        <f t="shared" si="5"/>
        <v>0.99999847602371372</v>
      </c>
      <c r="H28" s="6">
        <f t="shared" si="6"/>
        <v>0.99999306013543354</v>
      </c>
      <c r="I28" s="6">
        <f t="shared" si="7"/>
        <v>0.99999827372321792</v>
      </c>
    </row>
    <row r="29" spans="1:19" x14ac:dyDescent="0.2">
      <c r="A29" s="22">
        <f t="shared" si="8"/>
        <v>3.3000000000000065</v>
      </c>
      <c r="B29" s="6">
        <f t="shared" si="0"/>
        <v>0.99999694229041225</v>
      </c>
      <c r="C29" s="6">
        <f t="shared" si="1"/>
        <v>0.99999694229020353</v>
      </c>
      <c r="D29" s="6">
        <f t="shared" si="2"/>
        <v>0.99999694229013136</v>
      </c>
      <c r="E29" s="6">
        <f t="shared" si="3"/>
        <v>0.99999406170258287</v>
      </c>
      <c r="F29" s="6">
        <f t="shared" si="4"/>
        <v>0.9999718239399753</v>
      </c>
      <c r="G29" s="6">
        <f t="shared" si="5"/>
        <v>0.9999969388725739</v>
      </c>
      <c r="H29" s="6">
        <f t="shared" si="6"/>
        <v>0.99998761845407014</v>
      </c>
      <c r="I29" s="6">
        <f t="shared" si="7"/>
        <v>0.99999658310987161</v>
      </c>
    </row>
    <row r="30" spans="1:19" x14ac:dyDescent="0.2">
      <c r="A30" s="22">
        <f t="shared" si="8"/>
        <v>3.2000000000000064</v>
      </c>
      <c r="B30" s="6">
        <f t="shared" si="0"/>
        <v>0.99999397423876735</v>
      </c>
      <c r="C30" s="6">
        <f t="shared" si="1"/>
        <v>0.99999397423884828</v>
      </c>
      <c r="D30" s="6">
        <f t="shared" si="2"/>
        <v>0.99999397423861791</v>
      </c>
      <c r="E30" s="6">
        <f t="shared" si="3"/>
        <v>0.99998831062711535</v>
      </c>
      <c r="F30" s="6">
        <f t="shared" si="4"/>
        <v>0.99995867237707714</v>
      </c>
      <c r="G30" s="6">
        <f t="shared" si="5"/>
        <v>0.99999396851601674</v>
      </c>
      <c r="H30" s="6">
        <f t="shared" si="6"/>
        <v>0.99997821505875795</v>
      </c>
      <c r="I30" s="6">
        <f t="shared" si="7"/>
        <v>0.99999335822978597</v>
      </c>
      <c r="S30" s="4"/>
    </row>
    <row r="31" spans="1:19" x14ac:dyDescent="0.2">
      <c r="A31" s="22">
        <f t="shared" si="8"/>
        <v>3.1000000000000063</v>
      </c>
      <c r="B31" s="6">
        <f t="shared" si="0"/>
        <v>0.99998835134265429</v>
      </c>
      <c r="C31" s="6">
        <f t="shared" si="1"/>
        <v>0.99998835134263275</v>
      </c>
      <c r="D31" s="6">
        <f t="shared" si="2"/>
        <v>0.99998835134202702</v>
      </c>
      <c r="E31" s="6">
        <f t="shared" si="3"/>
        <v>0.99997741785685312</v>
      </c>
      <c r="F31" s="6">
        <f t="shared" si="4"/>
        <v>0.99993908861095193</v>
      </c>
      <c r="G31" s="6">
        <f t="shared" si="5"/>
        <v>0.9999883420420016</v>
      </c>
      <c r="H31" s="6">
        <f t="shared" si="6"/>
        <v>0.99996219967317834</v>
      </c>
      <c r="I31" s="6">
        <f>lether2(A31)</f>
        <v>0.99998732141260926</v>
      </c>
    </row>
    <row r="32" spans="1:19" x14ac:dyDescent="0.2">
      <c r="A32" s="22">
        <f t="shared" si="8"/>
        <v>3.0000000000000062</v>
      </c>
      <c r="B32" s="6">
        <f t="shared" si="0"/>
        <v>0.99997790950301912</v>
      </c>
      <c r="C32" s="6">
        <f t="shared" si="1"/>
        <v>0.99997790950300136</v>
      </c>
      <c r="D32" s="6">
        <f t="shared" si="2"/>
        <v>0.9999779095015785</v>
      </c>
      <c r="E32" s="6">
        <f t="shared" si="3"/>
        <v>0.99995718457390592</v>
      </c>
      <c r="F32" s="6">
        <f t="shared" si="4"/>
        <v>0.99990981641732479</v>
      </c>
      <c r="G32" s="6">
        <f t="shared" si="5"/>
        <v>0.99997789485110222</v>
      </c>
      <c r="H32" s="6">
        <f t="shared" si="6"/>
        <v>0.99993531667169167</v>
      </c>
      <c r="I32" s="6">
        <f t="shared" si="7"/>
        <v>0.99997623190331297</v>
      </c>
    </row>
    <row r="33" spans="1:19" x14ac:dyDescent="0.2">
      <c r="A33" s="22">
        <f t="shared" si="8"/>
        <v>2.9000000000000061</v>
      </c>
      <c r="B33" s="6">
        <f t="shared" si="0"/>
        <v>0.99995890212190996</v>
      </c>
      <c r="C33" s="6">
        <f t="shared" si="1"/>
        <v>0.99995890212190053</v>
      </c>
      <c r="D33" s="6">
        <f t="shared" si="2"/>
        <v>0.99995890211882399</v>
      </c>
      <c r="E33" s="6">
        <f t="shared" si="3"/>
        <v>0.99992032695339839</v>
      </c>
      <c r="F33" s="6">
        <f t="shared" si="4"/>
        <v>0.99986591897277144</v>
      </c>
      <c r="G33" s="6">
        <f t="shared" si="5"/>
        <v>0.99995887978039688</v>
      </c>
      <c r="H33" s="6">
        <f t="shared" si="6"/>
        <v>0.99989084420313157</v>
      </c>
      <c r="I33" s="6">
        <f t="shared" si="7"/>
        <v>0.99995624202275124</v>
      </c>
    </row>
    <row r="34" spans="1:19" x14ac:dyDescent="0.2">
      <c r="A34" s="22">
        <f t="shared" si="8"/>
        <v>2.800000000000006</v>
      </c>
      <c r="B34" s="6">
        <f t="shared" si="0"/>
        <v>0.99992498680533026</v>
      </c>
      <c r="C34" s="6">
        <f t="shared" si="1"/>
        <v>0.99992498680533459</v>
      </c>
      <c r="D34" s="6">
        <f t="shared" si="2"/>
        <v>0.99992498679912867</v>
      </c>
      <c r="E34" s="6">
        <f t="shared" si="3"/>
        <v>0.99985448380892727</v>
      </c>
      <c r="F34" s="6">
        <f t="shared" si="4"/>
        <v>0.99979991230156118</v>
      </c>
      <c r="G34" s="6">
        <f t="shared" si="5"/>
        <v>0.99992495389105485</v>
      </c>
      <c r="H34" s="6">
        <f t="shared" si="6"/>
        <v>0.99981834017465787</v>
      </c>
      <c r="I34" s="6">
        <f t="shared" si="7"/>
        <v>0.99992088429671178</v>
      </c>
    </row>
    <row r="35" spans="1:19" x14ac:dyDescent="0.2">
      <c r="A35" s="22">
        <f t="shared" si="8"/>
        <v>2.700000000000006</v>
      </c>
      <c r="B35" s="6">
        <f t="shared" si="0"/>
        <v>0.99986566726004911</v>
      </c>
      <c r="C35" s="6">
        <f t="shared" si="1"/>
        <v>0.99986566726005943</v>
      </c>
      <c r="D35" s="6">
        <f t="shared" si="2"/>
        <v>0.99986566724831616</v>
      </c>
      <c r="E35" s="6">
        <f t="shared" si="3"/>
        <v>0.99973913858189001</v>
      </c>
      <c r="F35" s="6">
        <f t="shared" si="4"/>
        <v>0.99970046564204951</v>
      </c>
      <c r="G35" s="6">
        <f t="shared" si="5"/>
        <v>0.99986562051470407</v>
      </c>
      <c r="H35" s="6">
        <f t="shared" si="6"/>
        <v>0.99970185425057168</v>
      </c>
      <c r="I35" s="6">
        <f t="shared" si="7"/>
        <v>0.99985951991909716</v>
      </c>
    </row>
    <row r="36" spans="1:19" x14ac:dyDescent="0.2">
      <c r="A36" s="22">
        <f t="shared" si="8"/>
        <v>2.6000000000000059</v>
      </c>
      <c r="B36" s="6">
        <f t="shared" si="0"/>
        <v>0.99976396558347114</v>
      </c>
      <c r="C36" s="6">
        <f t="shared" si="1"/>
        <v>0.99976396558347069</v>
      </c>
      <c r="D36" s="6">
        <f t="shared" si="2"/>
        <v>0.99976396556261726</v>
      </c>
      <c r="E36" s="6">
        <f t="shared" si="3"/>
        <v>0.99954099926273066</v>
      </c>
      <c r="F36" s="6">
        <f t="shared" si="4"/>
        <v>0.99955046974907524</v>
      </c>
      <c r="G36" s="6">
        <f t="shared" si="5"/>
        <v>0.9997639017652199</v>
      </c>
      <c r="H36" s="6">
        <f t="shared" si="6"/>
        <v>0.99951743480642763</v>
      </c>
      <c r="I36" s="6">
        <f t="shared" si="7"/>
        <v>0.99975502703294172</v>
      </c>
    </row>
    <row r="37" spans="1:19" x14ac:dyDescent="0.2">
      <c r="A37" s="22">
        <f t="shared" si="8"/>
        <v>2.5000000000000058</v>
      </c>
      <c r="B37" s="6">
        <f t="shared" si="0"/>
        <v>0.99959304798255666</v>
      </c>
      <c r="C37" s="6">
        <f t="shared" si="1"/>
        <v>0.99959304798255511</v>
      </c>
      <c r="D37" s="6">
        <f t="shared" si="2"/>
        <v>0.99959304794795267</v>
      </c>
      <c r="E37" s="6">
        <f t="shared" si="3"/>
        <v>0.99920727255008468</v>
      </c>
      <c r="F37" s="6">
        <f t="shared" si="4"/>
        <v>0.99932419977221065</v>
      </c>
      <c r="G37" s="6">
        <f t="shared" si="5"/>
        <v>0.99959296453660595</v>
      </c>
      <c r="H37" s="6">
        <f t="shared" si="6"/>
        <v>0.99922973350430944</v>
      </c>
      <c r="I37" s="6">
        <f t="shared" si="7"/>
        <v>0.99958045493116376</v>
      </c>
    </row>
    <row r="38" spans="1:19" x14ac:dyDescent="0.2">
      <c r="A38" s="22">
        <f t="shared" si="8"/>
        <v>2.4000000000000057</v>
      </c>
      <c r="B38" s="6">
        <f t="shared" si="0"/>
        <v>0.99931148610335752</v>
      </c>
      <c r="C38" s="6">
        <f t="shared" si="1"/>
        <v>0.99931148610335496</v>
      </c>
      <c r="D38" s="6">
        <f t="shared" si="2"/>
        <v>0.99931148605026376</v>
      </c>
      <c r="E38" s="6">
        <f t="shared" si="3"/>
        <v>0.99865618947350054</v>
      </c>
      <c r="F38" s="6">
        <f t="shared" si="4"/>
        <v>0.99898321229052334</v>
      </c>
      <c r="G38" s="6">
        <f t="shared" si="5"/>
        <v>0.99931138211800519</v>
      </c>
      <c r="H38" s="6">
        <f t="shared" si="6"/>
        <v>0.9987874946499723</v>
      </c>
      <c r="I38" s="6">
        <f t="shared" si="7"/>
        <v>0.99929432794245976</v>
      </c>
    </row>
    <row r="39" spans="1:19" x14ac:dyDescent="0.2">
      <c r="A39" s="22">
        <f t="shared" si="8"/>
        <v>2.3000000000000056</v>
      </c>
      <c r="B39" s="6">
        <f t="shared" si="0"/>
        <v>0.99885682340264303</v>
      </c>
      <c r="C39" s="6">
        <f t="shared" si="1"/>
        <v>0.99885682340264337</v>
      </c>
      <c r="D39" s="6">
        <f t="shared" si="2"/>
        <v>0.99885682332895231</v>
      </c>
      <c r="E39" s="6">
        <f t="shared" si="3"/>
        <v>0.99776413256339658</v>
      </c>
      <c r="F39" s="6">
        <f t="shared" si="4"/>
        <v>0.99847052807152936</v>
      </c>
      <c r="G39" s="6">
        <f t="shared" si="5"/>
        <v>0.99885670076231603</v>
      </c>
      <c r="H39" s="6">
        <f t="shared" si="6"/>
        <v>0.99811772115445896</v>
      </c>
      <c r="I39" s="6">
        <f t="shared" si="7"/>
        <v>0.99883426675495535</v>
      </c>
    </row>
    <row r="40" spans="1:19" x14ac:dyDescent="0.2">
      <c r="A40" s="22">
        <f t="shared" si="8"/>
        <v>2.2000000000000055</v>
      </c>
      <c r="B40" s="6">
        <f t="shared" si="0"/>
        <v>0.99813715370201772</v>
      </c>
      <c r="C40" s="6">
        <f t="shared" si="1"/>
        <v>0.99813715370201817</v>
      </c>
      <c r="D40" s="6">
        <f t="shared" si="2"/>
        <v>0.99813715361400268</v>
      </c>
      <c r="E40" s="6">
        <f t="shared" si="3"/>
        <v>0.99634884230493559</v>
      </c>
      <c r="F40" s="6">
        <f t="shared" si="4"/>
        <v>0.99770258939026413</v>
      </c>
      <c r="G40" s="6">
        <f t="shared" si="5"/>
        <v>0.99813701821118817</v>
      </c>
      <c r="H40" s="6">
        <f t="shared" si="6"/>
        <v>0.99711834555397827</v>
      </c>
      <c r="I40" s="6">
        <f t="shared" si="7"/>
        <v>0.99810862737001937</v>
      </c>
    </row>
    <row r="41" spans="1:19" x14ac:dyDescent="0.2">
      <c r="A41" s="22">
        <f t="shared" si="8"/>
        <v>2.1000000000000054</v>
      </c>
      <c r="B41" s="6">
        <f t="shared" si="0"/>
        <v>0.9970205333436678</v>
      </c>
      <c r="C41" s="6">
        <f t="shared" si="1"/>
        <v>0.99702053334366714</v>
      </c>
      <c r="D41" s="6">
        <f t="shared" si="2"/>
        <v>0.99702053326615703</v>
      </c>
      <c r="E41" s="6">
        <f t="shared" si="3"/>
        <v>0.99414852369582118</v>
      </c>
      <c r="F41" s="6">
        <f t="shared" si="4"/>
        <v>0.99655849083318293</v>
      </c>
      <c r="G41" s="6">
        <f t="shared" si="5"/>
        <v>0.99702039544075816</v>
      </c>
      <c r="H41" s="6">
        <f t="shared" si="6"/>
        <v>0.99564931657861377</v>
      </c>
      <c r="I41" s="6">
        <f t="shared" si="7"/>
        <v>0.99698596530271189</v>
      </c>
      <c r="S41" s="3"/>
    </row>
    <row r="42" spans="1:19" x14ac:dyDescent="0.2">
      <c r="A42" s="22">
        <f t="shared" si="8"/>
        <v>2.0000000000000053</v>
      </c>
      <c r="B42" s="6">
        <f t="shared" si="0"/>
        <v>0.99532226501895382</v>
      </c>
      <c r="C42" s="6">
        <f t="shared" si="1"/>
        <v>0.99532226501895282</v>
      </c>
      <c r="D42" s="6">
        <f t="shared" si="2"/>
        <v>0.99532226501066612</v>
      </c>
      <c r="E42" s="6">
        <f t="shared" si="3"/>
        <v>0.99079732262251075</v>
      </c>
      <c r="F42" s="6">
        <f t="shared" si="4"/>
        <v>0.99486613861257545</v>
      </c>
      <c r="G42" s="6">
        <f t="shared" si="5"/>
        <v>0.99532213958121896</v>
      </c>
      <c r="H42" s="6">
        <f t="shared" si="6"/>
        <v>0.99352215269509137</v>
      </c>
      <c r="I42" s="6">
        <f t="shared" si="7"/>
        <v>0.99528234227630208</v>
      </c>
    </row>
    <row r="43" spans="1:19" x14ac:dyDescent="0.2">
      <c r="A43" s="22">
        <f t="shared" si="8"/>
        <v>1.9000000000000052</v>
      </c>
      <c r="B43" s="6">
        <f t="shared" si="0"/>
        <v>0.99279042923525818</v>
      </c>
      <c r="C43" s="6">
        <f t="shared" si="1"/>
        <v>0.99279042923525762</v>
      </c>
      <c r="D43" s="6">
        <f t="shared" si="2"/>
        <v>0.99279042940790885</v>
      </c>
      <c r="E43" s="6">
        <f t="shared" si="3"/>
        <v>0.98579867853967218</v>
      </c>
      <c r="F43" s="6">
        <f t="shared" si="4"/>
        <v>0.99238538965928502</v>
      </c>
      <c r="G43" s="6">
        <f t="shared" si="5"/>
        <v>0.99279033397664096</v>
      </c>
      <c r="H43" s="6">
        <f t="shared" si="6"/>
        <v>0.9904882249153717</v>
      </c>
      <c r="I43" s="6">
        <f t="shared" si="7"/>
        <v>0.99274682597779551</v>
      </c>
    </row>
    <row r="44" spans="1:19" x14ac:dyDescent="0.2">
      <c r="A44" s="22">
        <f t="shared" si="8"/>
        <v>1.8000000000000052</v>
      </c>
      <c r="B44" s="6">
        <f t="shared" si="0"/>
        <v>0.98909050163573065</v>
      </c>
      <c r="C44" s="6">
        <f t="shared" si="1"/>
        <v>0.98909050163573098</v>
      </c>
      <c r="D44" s="6">
        <f t="shared" si="2"/>
        <v>0.98909050217097905</v>
      </c>
      <c r="E44" s="6">
        <f t="shared" si="3"/>
        <v>0.97849952738693535</v>
      </c>
      <c r="F44" s="6">
        <f t="shared" si="4"/>
        <v>0.98878894950159268</v>
      </c>
      <c r="G44" s="6">
        <f t="shared" si="5"/>
        <v>0.9890904538115266</v>
      </c>
      <c r="H44" s="6">
        <f t="shared" si="6"/>
        <v>0.98622631710675746</v>
      </c>
      <c r="I44" s="6">
        <f t="shared" si="7"/>
        <v>0.98904599715773434</v>
      </c>
    </row>
    <row r="45" spans="1:19" x14ac:dyDescent="0.2">
      <c r="A45" s="22">
        <f t="shared" si="8"/>
        <v>1.7000000000000051</v>
      </c>
      <c r="B45" s="6">
        <f t="shared" si="0"/>
        <v>0.98379045859077552</v>
      </c>
      <c r="C45" s="6">
        <f t="shared" si="1"/>
        <v>0.98379045859077485</v>
      </c>
      <c r="D45" s="6">
        <f t="shared" si="2"/>
        <v>0.98379045974163526</v>
      </c>
      <c r="E45" s="6">
        <f t="shared" si="3"/>
        <v>0.96807018570625925</v>
      </c>
      <c r="F45" s="6">
        <f t="shared" si="4"/>
        <v>0.9836429034543831</v>
      </c>
      <c r="G45" s="6">
        <f t="shared" si="5"/>
        <v>0.98379047020760668</v>
      </c>
      <c r="H45" s="6">
        <f t="shared" si="6"/>
        <v>0.98033036822072206</v>
      </c>
      <c r="I45" s="6">
        <f t="shared" si="7"/>
        <v>0.98374885381787136</v>
      </c>
    </row>
    <row r="46" spans="1:19" x14ac:dyDescent="0.2">
      <c r="A46" s="22">
        <f t="shared" si="8"/>
        <v>1.600000000000005</v>
      </c>
      <c r="B46" s="6">
        <f t="shared" si="0"/>
        <v>0.9763483833446448</v>
      </c>
      <c r="C46" s="6">
        <f t="shared" si="1"/>
        <v>0.97634838334464447</v>
      </c>
      <c r="D46" s="6">
        <f t="shared" si="2"/>
        <v>0.97634838539872415</v>
      </c>
      <c r="E46" s="6">
        <f t="shared" si="3"/>
        <v>0.95349681375368822</v>
      </c>
      <c r="F46" s="6">
        <f t="shared" si="4"/>
        <v>0.9763901196355208</v>
      </c>
      <c r="G46" s="6">
        <f t="shared" si="5"/>
        <v>0.97634845580629037</v>
      </c>
      <c r="H46" s="6">
        <f t="shared" si="6"/>
        <v>0.97229870822972486</v>
      </c>
      <c r="I46" s="6">
        <f t="shared" si="7"/>
        <v>0.97631413548685442</v>
      </c>
      <c r="S46" s="3"/>
    </row>
    <row r="47" spans="1:19" x14ac:dyDescent="0.2">
      <c r="A47" s="22">
        <f t="shared" si="8"/>
        <v>1.5000000000000049</v>
      </c>
      <c r="B47" s="6">
        <f t="shared" si="0"/>
        <v>0.96610514647531176</v>
      </c>
      <c r="C47" s="6">
        <f t="shared" si="1"/>
        <v>0.96610514647531132</v>
      </c>
      <c r="D47" s="6">
        <f t="shared" si="2"/>
        <v>0.96610514965047578</v>
      </c>
      <c r="E47" s="6">
        <f t="shared" si="3"/>
        <v>0.93359525945021526</v>
      </c>
      <c r="F47" s="6">
        <f t="shared" si="4"/>
        <v>0.96634107656101609</v>
      </c>
      <c r="G47" s="6">
        <f t="shared" si="5"/>
        <v>0.96610526640297256</v>
      </c>
      <c r="H47" s="6">
        <f t="shared" si="6"/>
        <v>0.96152652137493477</v>
      </c>
      <c r="I47" s="6">
        <f t="shared" si="7"/>
        <v>0.96608268645265005</v>
      </c>
    </row>
    <row r="48" spans="1:19" x14ac:dyDescent="0.2">
      <c r="A48" s="22">
        <f t="shared" si="8"/>
        <v>1.4000000000000048</v>
      </c>
      <c r="B48" s="6">
        <f t="shared" si="0"/>
        <v>0.95228511976264985</v>
      </c>
      <c r="C48" s="6">
        <f t="shared" si="1"/>
        <v>0.95228511976264962</v>
      </c>
      <c r="D48" s="6">
        <f t="shared" si="2"/>
        <v>0.95228512401117982</v>
      </c>
      <c r="E48" s="6">
        <f t="shared" si="3"/>
        <v>0.9070562280858524</v>
      </c>
      <c r="F48" s="6">
        <f t="shared" si="4"/>
        <v>0.95267737025070087</v>
      </c>
      <c r="G48" s="6">
        <f t="shared" si="5"/>
        <v>0.95228525826851618</v>
      </c>
      <c r="H48" s="6">
        <f t="shared" si="6"/>
        <v>0.94730365047468068</v>
      </c>
      <c r="I48" s="6">
        <f t="shared" si="7"/>
        <v>0.95227790092820708</v>
      </c>
    </row>
    <row r="49" spans="1:9" x14ac:dyDescent="0.2">
      <c r="A49" s="22">
        <f t="shared" si="8"/>
        <v>1.3000000000000047</v>
      </c>
      <c r="B49" s="6">
        <f t="shared" si="0"/>
        <v>0.93400794494065376</v>
      </c>
      <c r="C49" s="6">
        <f t="shared" si="1"/>
        <v>0.93400794494065342</v>
      </c>
      <c r="D49" s="6">
        <f t="shared" si="2"/>
        <v>0.93400794967126211</v>
      </c>
      <c r="E49" s="6">
        <f t="shared" si="3"/>
        <v>0.87253130058895367</v>
      </c>
      <c r="F49" s="6">
        <f>abra4(A49)</f>
        <v>0.93447255630933534</v>
      </c>
      <c r="G49" s="6">
        <f t="shared" si="5"/>
        <v>0.93400806243855294</v>
      </c>
      <c r="H49" s="6">
        <f t="shared" si="6"/>
        <v>0.92882012045333728</v>
      </c>
      <c r="I49" s="6">
        <f t="shared" si="7"/>
        <v>0.93401738561630931</v>
      </c>
    </row>
    <row r="50" spans="1:9" x14ac:dyDescent="0.2">
      <c r="A50" s="22">
        <f t="shared" si="8"/>
        <v>1.2000000000000046</v>
      </c>
      <c r="B50" s="6">
        <f t="shared" si="0"/>
        <v>0.91031397822963689</v>
      </c>
      <c r="C50" s="6">
        <f t="shared" si="1"/>
        <v>0.91031397822963656</v>
      </c>
      <c r="D50" s="6">
        <f t="shared" si="2"/>
        <v>0.9103139820354389</v>
      </c>
      <c r="E50" s="6">
        <f t="shared" si="3"/>
        <v>0.82876643541866302</v>
      </c>
      <c r="F50" s="6">
        <f t="shared" ref="F50:F113" si="9">abra4(A50)</f>
        <v>0.91073257337464841</v>
      </c>
      <c r="G50" s="6">
        <f t="shared" si="5"/>
        <v>0.9103140355062137</v>
      </c>
      <c r="H50" s="6">
        <f t="shared" si="6"/>
        <v>0.90518182142172465</v>
      </c>
      <c r="I50" s="6">
        <f t="shared" si="7"/>
        <v>0.91033857794464113</v>
      </c>
    </row>
    <row r="51" spans="1:9" x14ac:dyDescent="0.2">
      <c r="A51" s="22">
        <f t="shared" si="8"/>
        <v>1.1000000000000045</v>
      </c>
      <c r="B51" s="6">
        <f t="shared" si="0"/>
        <v>0.88020506957408373</v>
      </c>
      <c r="C51" s="6">
        <f t="shared" si="1"/>
        <v>0.88020506957408329</v>
      </c>
      <c r="D51" s="6">
        <f t="shared" si="2"/>
        <v>0.88020507018376404</v>
      </c>
      <c r="E51" s="6">
        <f t="shared" si="3"/>
        <v>0.77478347077973553</v>
      </c>
      <c r="F51" s="6">
        <f t="shared" si="9"/>
        <v>0.88045388093309285</v>
      </c>
      <c r="G51" s="6">
        <f t="shared" si="5"/>
        <v>0.88020504320359738</v>
      </c>
      <c r="H51" s="6">
        <f t="shared" si="6"/>
        <v>0.8754385629160184</v>
      </c>
      <c r="I51" s="6">
        <f t="shared" si="7"/>
        <v>0.88024005454166754</v>
      </c>
    </row>
    <row r="52" spans="1:9" x14ac:dyDescent="0.2">
      <c r="A52" s="22">
        <f t="shared" si="8"/>
        <v>1.0000000000000044</v>
      </c>
      <c r="B52" s="6">
        <f t="shared" si="0"/>
        <v>0.842700792949717</v>
      </c>
      <c r="C52" s="6">
        <f t="shared" si="1"/>
        <v>0.84270079294971667</v>
      </c>
      <c r="D52" s="6">
        <f t="shared" si="2"/>
        <v>0.84270078776000856</v>
      </c>
      <c r="E52" s="6">
        <f t="shared" si="3"/>
        <v>0.71010052393037104</v>
      </c>
      <c r="F52" s="6">
        <f t="shared" si="9"/>
        <v>0.8426926633921914</v>
      </c>
      <c r="G52" s="6">
        <f t="shared" si="5"/>
        <v>0.84270068974759182</v>
      </c>
      <c r="H52" s="6">
        <f t="shared" si="6"/>
        <v>0.83862611528995468</v>
      </c>
      <c r="I52" s="6">
        <f t="shared" si="7"/>
        <v>0.84273862449311554</v>
      </c>
    </row>
    <row r="53" spans="1:9" x14ac:dyDescent="0.2">
      <c r="A53" s="22">
        <f t="shared" si="8"/>
        <v>0.90000000000000446</v>
      </c>
      <c r="B53" s="6">
        <f t="shared" si="0"/>
        <v>0.79690821242283483</v>
      </c>
      <c r="C53" s="6">
        <f t="shared" si="1"/>
        <v>0.79690821242283438</v>
      </c>
      <c r="D53" s="6">
        <f t="shared" si="2"/>
        <v>0.79690819999259555</v>
      </c>
      <c r="E53" s="6">
        <f t="shared" si="3"/>
        <v>0.63496971857413109</v>
      </c>
      <c r="F53" s="6">
        <f t="shared" si="9"/>
        <v>0.79663486259714444</v>
      </c>
      <c r="G53" s="6">
        <f t="shared" si="5"/>
        <v>0.79690807491367022</v>
      </c>
      <c r="H53" s="6">
        <f t="shared" si="6"/>
        <v>0.79382284648939794</v>
      </c>
      <c r="I53" s="6">
        <f t="shared" si="7"/>
        <v>0.79694012425623539</v>
      </c>
    </row>
    <row r="54" spans="1:9" x14ac:dyDescent="0.2">
      <c r="A54" s="22">
        <f t="shared" si="8"/>
        <v>0.80000000000000449</v>
      </c>
      <c r="B54" s="6">
        <f t="shared" si="0"/>
        <v>0.74210096470766329</v>
      </c>
      <c r="C54" s="6">
        <f t="shared" si="1"/>
        <v>0.74210096470766307</v>
      </c>
      <c r="D54" s="6">
        <f t="shared" si="2"/>
        <v>0.74210094723380637</v>
      </c>
      <c r="E54" s="6">
        <f t="shared" si="3"/>
        <v>0.55059731432025094</v>
      </c>
      <c r="F54" s="6">
        <f t="shared" si="9"/>
        <v>0.74165640037914282</v>
      </c>
      <c r="G54" s="6">
        <f t="shared" si="5"/>
        <v>0.74210085974219442</v>
      </c>
      <c r="H54" s="6">
        <f t="shared" si="6"/>
        <v>0.74022014676988346</v>
      </c>
      <c r="I54" s="6">
        <f t="shared" si="7"/>
        <v>0.74211936658266164</v>
      </c>
    </row>
    <row r="55" spans="1:9" x14ac:dyDescent="0.2">
      <c r="A55" s="22">
        <f t="shared" si="8"/>
        <v>0.70000000000000451</v>
      </c>
      <c r="B55" s="6">
        <f t="shared" si="0"/>
        <v>0.67780119383742199</v>
      </c>
      <c r="C55" s="6">
        <f t="shared" si="1"/>
        <v>0.67780119383742166</v>
      </c>
      <c r="D55" s="6">
        <f t="shared" si="2"/>
        <v>0.67780117954390684</v>
      </c>
      <c r="E55" s="6">
        <f t="shared" si="3"/>
        <v>0.45930041280608325</v>
      </c>
      <c r="F55" s="6">
        <f t="shared" si="9"/>
        <v>0.6773668630282762</v>
      </c>
      <c r="G55" s="6">
        <f t="shared" si="5"/>
        <v>0.67780118185610605</v>
      </c>
      <c r="H55" s="6">
        <f t="shared" si="6"/>
        <v>0.67720408003642252</v>
      </c>
      <c r="I55" s="6">
        <f t="shared" si="7"/>
        <v>0.6778023389841269</v>
      </c>
    </row>
    <row r="56" spans="1:9" x14ac:dyDescent="0.2">
      <c r="A56" s="22">
        <f t="shared" si="8"/>
        <v>0.60000000000000453</v>
      </c>
      <c r="B56" s="6">
        <f t="shared" si="0"/>
        <v>0.6038560908479299</v>
      </c>
      <c r="C56" s="6">
        <f t="shared" si="1"/>
        <v>0.60385609084792946</v>
      </c>
      <c r="D56" s="6">
        <f t="shared" si="2"/>
        <v>0.60385609331531032</v>
      </c>
      <c r="E56" s="6">
        <f t="shared" si="3"/>
        <v>0.3645502903547625</v>
      </c>
      <c r="F56" s="6">
        <f t="shared" si="9"/>
        <v>0.60363763019702343</v>
      </c>
      <c r="G56" s="6">
        <f t="shared" si="5"/>
        <v>0.6038561848494407</v>
      </c>
      <c r="H56" s="6">
        <f t="shared" si="6"/>
        <v>0.6044437523773597</v>
      </c>
      <c r="I56" s="6">
        <f t="shared" si="7"/>
        <v>0.60384198709148296</v>
      </c>
    </row>
    <row r="57" spans="1:9" x14ac:dyDescent="0.2">
      <c r="A57" s="22">
        <f t="shared" si="8"/>
        <v>0.50000000000000455</v>
      </c>
      <c r="B57" s="6">
        <f t="shared" si="0"/>
        <v>0.52049987781305085</v>
      </c>
      <c r="C57" s="6">
        <f t="shared" si="1"/>
        <v>0.52049987781305063</v>
      </c>
      <c r="D57" s="6">
        <f t="shared" si="2"/>
        <v>0.52049990772324661</v>
      </c>
      <c r="E57" s="6">
        <f t="shared" si="3"/>
        <v>0.27085924378440251</v>
      </c>
      <c r="F57" s="6">
        <f t="shared" si="9"/>
        <v>0.52062482731721738</v>
      </c>
      <c r="G57" s="6">
        <f t="shared" si="5"/>
        <v>0.52050001630475085</v>
      </c>
      <c r="H57" s="6">
        <f t="shared" si="6"/>
        <v>0.52197996207590813</v>
      </c>
      <c r="I57" s="6">
        <f t="shared" si="7"/>
        <v>0.52047824716876456</v>
      </c>
    </row>
    <row r="58" spans="1:9" x14ac:dyDescent="0.2">
      <c r="A58" s="22">
        <f t="shared" si="8"/>
        <v>0.40000000000000457</v>
      </c>
      <c r="B58" s="6">
        <f t="shared" si="0"/>
        <v>0.428392355046673</v>
      </c>
      <c r="C58" s="6">
        <f t="shared" si="1"/>
        <v>0.42839235504667289</v>
      </c>
      <c r="D58" s="6">
        <f t="shared" si="2"/>
        <v>0.42839240289896219</v>
      </c>
      <c r="E58" s="6">
        <f t="shared" si="3"/>
        <v>0.18348802540125919</v>
      </c>
      <c r="F58" s="6">
        <f t="shared" si="9"/>
        <v>0.42880566253399244</v>
      </c>
      <c r="G58" s="6">
        <f t="shared" si="5"/>
        <v>0.4283924234672889</v>
      </c>
      <c r="H58" s="6">
        <f t="shared" si="6"/>
        <v>0.43030606281114092</v>
      </c>
      <c r="I58" s="6">
        <f t="shared" si="7"/>
        <v>0.42837378634048617</v>
      </c>
    </row>
    <row r="59" spans="1:9" x14ac:dyDescent="0.2">
      <c r="A59" s="22">
        <f t="shared" si="8"/>
        <v>0.3000000000000046</v>
      </c>
      <c r="B59" s="6">
        <f t="shared" si="0"/>
        <v>0.32862675945913239</v>
      </c>
      <c r="C59" s="6">
        <f t="shared" si="1"/>
        <v>0.32862675945913222</v>
      </c>
      <c r="D59" s="6">
        <f t="shared" si="2"/>
        <v>0.32862678410359081</v>
      </c>
      <c r="E59" s="6">
        <f t="shared" si="3"/>
        <v>0.10798333231340063</v>
      </c>
      <c r="F59" s="6">
        <f t="shared" si="9"/>
        <v>0.32905100303225654</v>
      </c>
      <c r="G59" s="6">
        <f t="shared" si="5"/>
        <v>0.32862668272901685</v>
      </c>
      <c r="H59" s="6">
        <f t="shared" si="6"/>
        <v>0.33043192976685887</v>
      </c>
      <c r="I59" s="6">
        <f t="shared" si="7"/>
        <v>0.32861930561869063</v>
      </c>
    </row>
    <row r="60" spans="1:9" x14ac:dyDescent="0.2">
      <c r="A60" s="22">
        <f t="shared" si="8"/>
        <v>0.20000000000000459</v>
      </c>
      <c r="B60" s="6">
        <f t="shared" si="0"/>
        <v>0.22270258921048353</v>
      </c>
      <c r="C60" s="6">
        <f t="shared" si="1"/>
        <v>0.22270258921048347</v>
      </c>
      <c r="D60" s="6">
        <f t="shared" si="2"/>
        <v>0.22270255932904837</v>
      </c>
      <c r="E60" s="6">
        <f t="shared" si="3"/>
        <v>4.9593690415536518E-2</v>
      </c>
      <c r="F60" s="6">
        <f t="shared" si="9"/>
        <v>0.22275546501286281</v>
      </c>
      <c r="G60" s="6">
        <f t="shared" si="5"/>
        <v>0.2227024578583208</v>
      </c>
      <c r="H60" s="6">
        <f t="shared" si="6"/>
        <v>0.22392174543806187</v>
      </c>
      <c r="I60" s="6">
        <f t="shared" si="7"/>
        <v>0.22270606435073903</v>
      </c>
    </row>
    <row r="61" spans="1:9" x14ac:dyDescent="0.2">
      <c r="A61" s="22">
        <f t="shared" si="8"/>
        <v>0.10000000000000459</v>
      </c>
      <c r="B61" s="6">
        <f t="shared" si="0"/>
        <v>0.11246291601829007</v>
      </c>
      <c r="C61" s="6">
        <f t="shared" si="1"/>
        <v>0.11246291601829002</v>
      </c>
      <c r="D61" s="6">
        <f t="shared" si="2"/>
        <v>0.11246292877057995</v>
      </c>
      <c r="E61" s="6">
        <f t="shared" si="3"/>
        <v>1.2647721433490244E-2</v>
      </c>
      <c r="F61" s="6">
        <f t="shared" si="9"/>
        <v>0.11203713100733015</v>
      </c>
      <c r="G61" s="6">
        <f t="shared" si="5"/>
        <v>0.11246296562220094</v>
      </c>
      <c r="H61" s="6">
        <f t="shared" si="6"/>
        <v>0.11289722780204015</v>
      </c>
      <c r="I61" s="6">
        <f t="shared" si="7"/>
        <v>0.11246794071406387</v>
      </c>
    </row>
    <row r="62" spans="1:9" x14ac:dyDescent="0.2">
      <c r="A62" s="22">
        <f t="shared" si="8"/>
        <v>4.5796699765787707E-15</v>
      </c>
      <c r="B62" s="6">
        <f t="shared" si="0"/>
        <v>5.1676041937442816E-15</v>
      </c>
      <c r="C62" s="6">
        <f t="shared" si="1"/>
        <v>5.1676041937442792E-15</v>
      </c>
      <c r="D62" s="6">
        <f t="shared" si="2"/>
        <v>-2.9999995376783772E-8</v>
      </c>
      <c r="E62" s="6">
        <f t="shared" si="3"/>
        <v>0</v>
      </c>
      <c r="F62" s="6">
        <f t="shared" si="9"/>
        <v>5.3290705182007514E-15</v>
      </c>
      <c r="G62" s="6">
        <f t="shared" si="5"/>
        <v>1.0000053810195475E-9</v>
      </c>
      <c r="H62" s="6">
        <f t="shared" si="6"/>
        <v>5.2180482157382357E-15</v>
      </c>
      <c r="I62" s="6">
        <f t="shared" si="7"/>
        <v>5.1409749938016724E-15</v>
      </c>
    </row>
    <row r="63" spans="1:9" s="2" customFormat="1" x14ac:dyDescent="0.2">
      <c r="A63" s="22">
        <f t="shared" si="8"/>
        <v>-9.9999999999995426E-2</v>
      </c>
      <c r="B63" s="6">
        <f t="shared" si="0"/>
        <v>-0.11246291601827985</v>
      </c>
      <c r="C63" s="6">
        <f t="shared" si="1"/>
        <v>-0.11246291601827979</v>
      </c>
      <c r="D63" s="6">
        <f t="shared" si="2"/>
        <v>-0.11246292877056985</v>
      </c>
      <c r="E63" s="6">
        <f t="shared" si="3"/>
        <v>-1.2647721433487913E-2</v>
      </c>
      <c r="F63" s="6">
        <f t="shared" si="9"/>
        <v>-0.11203713100732016</v>
      </c>
      <c r="G63" s="6">
        <f t="shared" si="5"/>
        <v>-0.11246296562219066</v>
      </c>
      <c r="H63" s="6">
        <f t="shared" si="6"/>
        <v>-0.11289722780202982</v>
      </c>
      <c r="I63" s="6">
        <f t="shared" si="7"/>
        <v>-0.11246794071405361</v>
      </c>
    </row>
    <row r="64" spans="1:9" x14ac:dyDescent="0.2">
      <c r="A64" s="22">
        <f t="shared" si="8"/>
        <v>-0.19999999999999543</v>
      </c>
      <c r="B64" s="6">
        <f t="shared" si="0"/>
        <v>-0.22270258921047359</v>
      </c>
      <c r="C64" s="6">
        <f t="shared" si="1"/>
        <v>-0.22270258921047353</v>
      </c>
      <c r="D64" s="6">
        <f t="shared" si="2"/>
        <v>-0.22270255932903849</v>
      </c>
      <c r="E64" s="6">
        <f t="shared" si="3"/>
        <v>-4.9593690415532077E-2</v>
      </c>
      <c r="F64" s="6">
        <f t="shared" si="9"/>
        <v>-0.22275546501285304</v>
      </c>
      <c r="G64" s="6">
        <f t="shared" si="5"/>
        <v>-0.2227024578583108</v>
      </c>
      <c r="H64" s="6">
        <f t="shared" si="6"/>
        <v>-0.22392174543805188</v>
      </c>
      <c r="I64" s="6">
        <f t="shared" si="7"/>
        <v>-0.22270606435072912</v>
      </c>
    </row>
    <row r="65" spans="1:9" x14ac:dyDescent="0.2">
      <c r="A65" s="22">
        <f t="shared" si="8"/>
        <v>-0.29999999999999544</v>
      </c>
      <c r="B65" s="6">
        <f t="shared" si="0"/>
        <v>-0.32862675945912301</v>
      </c>
      <c r="C65" s="6">
        <f t="shared" si="1"/>
        <v>-0.32862675945912273</v>
      </c>
      <c r="D65" s="6">
        <f t="shared" si="2"/>
        <v>-0.32862678410358148</v>
      </c>
      <c r="E65" s="6">
        <f t="shared" si="3"/>
        <v>-0.10798333231339441</v>
      </c>
      <c r="F65" s="6">
        <f t="shared" si="9"/>
        <v>-0.32905100303224744</v>
      </c>
      <c r="G65" s="6">
        <f t="shared" si="5"/>
        <v>-0.32862668272900702</v>
      </c>
      <c r="H65" s="6">
        <f t="shared" si="6"/>
        <v>-0.33043192976684943</v>
      </c>
      <c r="I65" s="6">
        <f t="shared" si="7"/>
        <v>-0.32861930561868125</v>
      </c>
    </row>
    <row r="66" spans="1:9" x14ac:dyDescent="0.2">
      <c r="A66" s="22">
        <f t="shared" si="8"/>
        <v>-0.39999999999999547</v>
      </c>
      <c r="B66" s="6">
        <f t="shared" si="0"/>
        <v>-0.42839235504666429</v>
      </c>
      <c r="C66" s="6">
        <f t="shared" si="1"/>
        <v>-0.42839235504666412</v>
      </c>
      <c r="D66" s="6">
        <f t="shared" si="2"/>
        <v>-0.42839240289895342</v>
      </c>
      <c r="E66" s="6">
        <f t="shared" si="3"/>
        <v>-0.18348802540125164</v>
      </c>
      <c r="F66" s="6">
        <f t="shared" si="9"/>
        <v>-0.42880566253398367</v>
      </c>
      <c r="G66" s="6">
        <f t="shared" si="5"/>
        <v>-0.42839242346728007</v>
      </c>
      <c r="H66" s="6">
        <f t="shared" si="6"/>
        <v>-0.43030606281113226</v>
      </c>
      <c r="I66" s="6">
        <f t="shared" si="7"/>
        <v>-0.42837378634047735</v>
      </c>
    </row>
    <row r="67" spans="1:9" x14ac:dyDescent="0.2">
      <c r="A67" s="22">
        <f t="shared" si="8"/>
        <v>-0.49999999999999545</v>
      </c>
      <c r="B67" s="6">
        <f t="shared" ref="B67:B123" si="10">deverf(A67)</f>
        <v>-0.52049987781304285</v>
      </c>
      <c r="C67" s="6">
        <f t="shared" ref="C67:C123" si="11">ERF(A67)</f>
        <v>-0.52049987781304263</v>
      </c>
      <c r="D67" s="6">
        <f t="shared" ref="D67:D123" si="12">presserf(A67)</f>
        <v>-0.52049990772323862</v>
      </c>
      <c r="E67" s="6">
        <f t="shared" ref="E67:E123" si="13">winierf(A67)</f>
        <v>-0.27085924378439419</v>
      </c>
      <c r="F67" s="6">
        <f t="shared" si="9"/>
        <v>-0.5206248273172096</v>
      </c>
      <c r="G67" s="6">
        <f t="shared" ref="G67:G123" si="14">abra6(A67)</f>
        <v>-0.52050001630474296</v>
      </c>
      <c r="H67" s="6">
        <f t="shared" ref="H67:H123" si="15">lether1(A67)</f>
        <v>-0.52197996207590025</v>
      </c>
      <c r="I67" s="6">
        <f t="shared" ref="I67:I123" si="16">lether2(A67)</f>
        <v>-0.52047824716875646</v>
      </c>
    </row>
    <row r="68" spans="1:9" x14ac:dyDescent="0.2">
      <c r="A68" s="22">
        <f t="shared" ref="A68:A123" si="17">A67-0.1</f>
        <v>-0.59999999999999543</v>
      </c>
      <c r="B68" s="6">
        <f t="shared" si="10"/>
        <v>-0.60385609084792258</v>
      </c>
      <c r="C68" s="6">
        <f t="shared" si="11"/>
        <v>-0.60385609084792224</v>
      </c>
      <c r="D68" s="6">
        <f t="shared" si="12"/>
        <v>-0.6038560933153031</v>
      </c>
      <c r="E68" s="6">
        <f t="shared" si="13"/>
        <v>-0.36455029035475384</v>
      </c>
      <c r="F68" s="6">
        <f t="shared" si="9"/>
        <v>-0.60363763019701644</v>
      </c>
      <c r="G68" s="6">
        <f t="shared" si="14"/>
        <v>-0.60385618484943349</v>
      </c>
      <c r="H68" s="6">
        <f t="shared" si="15"/>
        <v>-0.60444375237735271</v>
      </c>
      <c r="I68" s="6">
        <f t="shared" si="16"/>
        <v>-0.60384198709147585</v>
      </c>
    </row>
    <row r="69" spans="1:9" x14ac:dyDescent="0.2">
      <c r="A69" s="22">
        <f t="shared" si="17"/>
        <v>-0.6999999999999954</v>
      </c>
      <c r="B69" s="6">
        <f t="shared" si="10"/>
        <v>-0.67780119383741566</v>
      </c>
      <c r="C69" s="6">
        <f t="shared" si="11"/>
        <v>-0.67780119383741533</v>
      </c>
      <c r="D69" s="6">
        <f t="shared" si="12"/>
        <v>-0.67780117954390051</v>
      </c>
      <c r="E69" s="6">
        <f t="shared" si="13"/>
        <v>-0.4593004128060747</v>
      </c>
      <c r="F69" s="6">
        <f t="shared" si="9"/>
        <v>-0.67736686302826987</v>
      </c>
      <c r="G69" s="6">
        <f t="shared" si="14"/>
        <v>-0.67780118185609983</v>
      </c>
      <c r="H69" s="6">
        <f t="shared" si="15"/>
        <v>-0.6772040800364163</v>
      </c>
      <c r="I69" s="6">
        <f t="shared" si="16"/>
        <v>-0.67780233898412057</v>
      </c>
    </row>
    <row r="70" spans="1:9" x14ac:dyDescent="0.2">
      <c r="A70" s="22">
        <f t="shared" si="17"/>
        <v>-0.79999999999999538</v>
      </c>
      <c r="B70" s="6">
        <f t="shared" si="10"/>
        <v>-0.74210096470765785</v>
      </c>
      <c r="C70" s="6">
        <f t="shared" si="11"/>
        <v>-0.74210096470765785</v>
      </c>
      <c r="D70" s="6">
        <f t="shared" si="12"/>
        <v>-0.74210094723380116</v>
      </c>
      <c r="E70" s="6">
        <f t="shared" si="13"/>
        <v>-0.55059731432024295</v>
      </c>
      <c r="F70" s="6">
        <f t="shared" si="9"/>
        <v>-0.74165640037913749</v>
      </c>
      <c r="G70" s="6">
        <f t="shared" si="14"/>
        <v>-0.74210085974218909</v>
      </c>
      <c r="H70" s="6">
        <f t="shared" si="15"/>
        <v>-0.74022014676987813</v>
      </c>
      <c r="I70" s="6">
        <f t="shared" si="16"/>
        <v>-0.7421193665826562</v>
      </c>
    </row>
    <row r="71" spans="1:9" x14ac:dyDescent="0.2">
      <c r="A71" s="22">
        <f t="shared" si="17"/>
        <v>-0.89999999999999536</v>
      </c>
      <c r="B71" s="6">
        <f t="shared" si="10"/>
        <v>-0.79690821242283039</v>
      </c>
      <c r="C71" s="6">
        <f t="shared" si="11"/>
        <v>-0.79690821242282972</v>
      </c>
      <c r="D71" s="6">
        <f t="shared" si="12"/>
        <v>-0.79690819999259088</v>
      </c>
      <c r="E71" s="6">
        <f t="shared" si="13"/>
        <v>-0.63496971857412388</v>
      </c>
      <c r="F71" s="6">
        <f t="shared" si="9"/>
        <v>-0.79663486259713978</v>
      </c>
      <c r="G71" s="6">
        <f t="shared" si="14"/>
        <v>-0.79690807491366555</v>
      </c>
      <c r="H71" s="6">
        <f t="shared" si="15"/>
        <v>-0.79382284648939339</v>
      </c>
      <c r="I71" s="6">
        <f t="shared" si="16"/>
        <v>-0.79694012425623084</v>
      </c>
    </row>
    <row r="72" spans="1:9" x14ac:dyDescent="0.2">
      <c r="A72" s="22">
        <f t="shared" si="17"/>
        <v>-0.99999999999999534</v>
      </c>
      <c r="B72" s="6">
        <f t="shared" si="10"/>
        <v>-0.84270079294971323</v>
      </c>
      <c r="C72" s="6">
        <f t="shared" si="11"/>
        <v>-0.8427007929497129</v>
      </c>
      <c r="D72" s="6">
        <f t="shared" si="12"/>
        <v>-0.84270078776000479</v>
      </c>
      <c r="E72" s="6">
        <f t="shared" si="13"/>
        <v>-0.7101005239303646</v>
      </c>
      <c r="F72" s="6">
        <f t="shared" si="9"/>
        <v>-0.84269266339218762</v>
      </c>
      <c r="G72" s="6">
        <f t="shared" si="14"/>
        <v>-0.84270068974758805</v>
      </c>
      <c r="H72" s="6">
        <f t="shared" si="15"/>
        <v>-0.83862611528995101</v>
      </c>
      <c r="I72" s="6">
        <f t="shared" si="16"/>
        <v>-0.84273862449311177</v>
      </c>
    </row>
    <row r="73" spans="1:9" x14ac:dyDescent="0.2">
      <c r="A73" s="22">
        <f t="shared" si="17"/>
        <v>-1.0999999999999954</v>
      </c>
      <c r="B73" s="6">
        <f t="shared" si="10"/>
        <v>-0.88020506957408085</v>
      </c>
      <c r="C73" s="6">
        <f t="shared" si="11"/>
        <v>-0.88020506957408018</v>
      </c>
      <c r="D73" s="6">
        <f t="shared" si="12"/>
        <v>-0.88020507018376104</v>
      </c>
      <c r="E73" s="6">
        <f t="shared" si="13"/>
        <v>-0.77478347077973009</v>
      </c>
      <c r="F73" s="6">
        <f t="shared" si="9"/>
        <v>-0.88045388093308985</v>
      </c>
      <c r="G73" s="6">
        <f t="shared" si="14"/>
        <v>-0.88020504320359438</v>
      </c>
      <c r="H73" s="6">
        <f t="shared" si="15"/>
        <v>-0.87543856291601541</v>
      </c>
      <c r="I73" s="6">
        <f t="shared" si="16"/>
        <v>-0.88024005454166443</v>
      </c>
    </row>
    <row r="74" spans="1:9" x14ac:dyDescent="0.2">
      <c r="A74" s="22">
        <f t="shared" si="17"/>
        <v>-1.1999999999999955</v>
      </c>
      <c r="B74" s="6">
        <f t="shared" si="10"/>
        <v>-0.91031397822963456</v>
      </c>
      <c r="C74" s="6">
        <f t="shared" si="11"/>
        <v>-0.91031397822963422</v>
      </c>
      <c r="D74" s="6">
        <f t="shared" si="12"/>
        <v>-0.91031398203543645</v>
      </c>
      <c r="E74" s="6">
        <f t="shared" si="13"/>
        <v>-0.82876643541865858</v>
      </c>
      <c r="F74" s="6">
        <f t="shared" si="9"/>
        <v>-0.91073257337464597</v>
      </c>
      <c r="G74" s="6">
        <f t="shared" si="14"/>
        <v>-0.91031403550621126</v>
      </c>
      <c r="H74" s="6">
        <f t="shared" si="15"/>
        <v>-0.90518182142172232</v>
      </c>
      <c r="I74" s="6">
        <f t="shared" si="16"/>
        <v>-0.91033857794463868</v>
      </c>
    </row>
    <row r="75" spans="1:9" x14ac:dyDescent="0.2">
      <c r="A75" s="22">
        <f t="shared" si="17"/>
        <v>-1.2999999999999956</v>
      </c>
      <c r="B75" s="6">
        <f t="shared" si="10"/>
        <v>-0.93400794494065209</v>
      </c>
      <c r="C75" s="6">
        <f t="shared" si="11"/>
        <v>-0.93400794494065154</v>
      </c>
      <c r="D75" s="6">
        <f t="shared" si="12"/>
        <v>-0.93400794967126022</v>
      </c>
      <c r="E75" s="6">
        <f t="shared" si="13"/>
        <v>-0.87253130058895012</v>
      </c>
      <c r="F75" s="6">
        <f t="shared" si="9"/>
        <v>-0.93447255630933346</v>
      </c>
      <c r="G75" s="6">
        <f t="shared" si="14"/>
        <v>-0.93400806243855106</v>
      </c>
      <c r="H75" s="6">
        <f t="shared" si="15"/>
        <v>-0.9288201204533354</v>
      </c>
      <c r="I75" s="6">
        <f t="shared" si="16"/>
        <v>-0.93401738561630743</v>
      </c>
    </row>
    <row r="76" spans="1:9" x14ac:dyDescent="0.2">
      <c r="A76" s="22">
        <f t="shared" si="17"/>
        <v>-1.3999999999999957</v>
      </c>
      <c r="B76" s="6">
        <f t="shared" si="10"/>
        <v>-0.95228511976264851</v>
      </c>
      <c r="C76" s="6">
        <f t="shared" si="11"/>
        <v>-0.95228511976264807</v>
      </c>
      <c r="D76" s="6">
        <f t="shared" si="12"/>
        <v>-0.95228512401117837</v>
      </c>
      <c r="E76" s="6">
        <f t="shared" si="13"/>
        <v>-0.90705622808584963</v>
      </c>
      <c r="F76" s="6">
        <f t="shared" si="9"/>
        <v>-0.95267737025069943</v>
      </c>
      <c r="G76" s="6">
        <f t="shared" si="14"/>
        <v>-0.95228525826851473</v>
      </c>
      <c r="H76" s="6">
        <f t="shared" si="15"/>
        <v>-0.94730365047467913</v>
      </c>
      <c r="I76" s="6">
        <f t="shared" si="16"/>
        <v>-0.95227790092820563</v>
      </c>
    </row>
    <row r="77" spans="1:9" x14ac:dyDescent="0.2">
      <c r="A77" s="22">
        <f t="shared" si="17"/>
        <v>-1.4999999999999958</v>
      </c>
      <c r="B77" s="6">
        <f t="shared" si="10"/>
        <v>-0.96610514647531054</v>
      </c>
      <c r="C77" s="6">
        <f t="shared" si="11"/>
        <v>-0.96610514647531021</v>
      </c>
      <c r="D77" s="6">
        <f t="shared" si="12"/>
        <v>-0.96610514965047467</v>
      </c>
      <c r="E77" s="6">
        <f t="shared" si="13"/>
        <v>-0.93359525945021316</v>
      </c>
      <c r="F77" s="6">
        <f t="shared" si="9"/>
        <v>-0.96634107656101509</v>
      </c>
      <c r="G77" s="6">
        <f t="shared" si="14"/>
        <v>-0.96610526640297145</v>
      </c>
      <c r="H77" s="6">
        <f t="shared" si="15"/>
        <v>-0.96152652137493366</v>
      </c>
      <c r="I77" s="6">
        <f t="shared" si="16"/>
        <v>-0.96608268645264905</v>
      </c>
    </row>
    <row r="78" spans="1:9" x14ac:dyDescent="0.2">
      <c r="A78" s="22">
        <f t="shared" si="17"/>
        <v>-1.5999999999999959</v>
      </c>
      <c r="B78" s="6">
        <f t="shared" si="10"/>
        <v>-0.97634838334464424</v>
      </c>
      <c r="C78" s="6">
        <f t="shared" si="11"/>
        <v>-0.97634838334464369</v>
      </c>
      <c r="D78" s="6">
        <f t="shared" si="12"/>
        <v>-0.97634838539872337</v>
      </c>
      <c r="E78" s="6">
        <f t="shared" si="13"/>
        <v>-0.95349681375368656</v>
      </c>
      <c r="F78" s="6">
        <f t="shared" si="9"/>
        <v>-0.97639011963552003</v>
      </c>
      <c r="G78" s="6">
        <f t="shared" si="14"/>
        <v>-0.97634845580628959</v>
      </c>
      <c r="H78" s="6">
        <f t="shared" si="15"/>
        <v>-0.97229870822972408</v>
      </c>
      <c r="I78" s="6">
        <f t="shared" si="16"/>
        <v>-0.97631413548685364</v>
      </c>
    </row>
    <row r="79" spans="1:9" x14ac:dyDescent="0.2">
      <c r="A79" s="22">
        <f t="shared" si="17"/>
        <v>-1.699999999999996</v>
      </c>
      <c r="B79" s="6">
        <f t="shared" si="10"/>
        <v>-0.98379045859077507</v>
      </c>
      <c r="C79" s="6">
        <f t="shared" si="11"/>
        <v>-0.9837904585907743</v>
      </c>
      <c r="D79" s="6">
        <f t="shared" si="12"/>
        <v>-0.9837904597416347</v>
      </c>
      <c r="E79" s="6">
        <f t="shared" si="13"/>
        <v>-0.96807018570625814</v>
      </c>
      <c r="F79" s="6">
        <f t="shared" si="9"/>
        <v>-0.98364290345438254</v>
      </c>
      <c r="G79" s="6">
        <f t="shared" si="14"/>
        <v>-0.98379047020760613</v>
      </c>
      <c r="H79" s="6">
        <f t="shared" si="15"/>
        <v>-0.9803303682207215</v>
      </c>
      <c r="I79" s="6">
        <f t="shared" si="16"/>
        <v>-0.98374885381787081</v>
      </c>
    </row>
    <row r="80" spans="1:9" x14ac:dyDescent="0.2">
      <c r="A80" s="22">
        <f t="shared" si="17"/>
        <v>-1.799999999999996</v>
      </c>
      <c r="B80" s="6">
        <f t="shared" si="10"/>
        <v>-0.98909050163573109</v>
      </c>
      <c r="C80" s="6">
        <f t="shared" si="11"/>
        <v>-0.98909050163573053</v>
      </c>
      <c r="D80" s="6">
        <f t="shared" si="12"/>
        <v>-0.9890905021709786</v>
      </c>
      <c r="E80" s="6">
        <f t="shared" si="13"/>
        <v>-0.97849952738693458</v>
      </c>
      <c r="F80" s="6">
        <f t="shared" si="9"/>
        <v>-0.98878894950159235</v>
      </c>
      <c r="G80" s="6">
        <f t="shared" si="14"/>
        <v>-0.98909045381152616</v>
      </c>
      <c r="H80" s="6">
        <f t="shared" si="15"/>
        <v>-0.98622631710675701</v>
      </c>
      <c r="I80" s="6">
        <f t="shared" si="16"/>
        <v>-0.989045997157734</v>
      </c>
    </row>
    <row r="81" spans="1:9" x14ac:dyDescent="0.2">
      <c r="A81" s="22">
        <f t="shared" si="17"/>
        <v>-1.8999999999999961</v>
      </c>
      <c r="B81" s="6">
        <f t="shared" si="10"/>
        <v>-0.99279042923525807</v>
      </c>
      <c r="C81" s="6">
        <f t="shared" si="11"/>
        <v>-0.9927904292352574</v>
      </c>
      <c r="D81" s="6">
        <f t="shared" si="12"/>
        <v>-0.99279042940790863</v>
      </c>
      <c r="E81" s="6">
        <f t="shared" si="13"/>
        <v>-0.98579867853967162</v>
      </c>
      <c r="F81" s="6">
        <f t="shared" si="9"/>
        <v>-0.9923853896592848</v>
      </c>
      <c r="G81" s="6">
        <f t="shared" si="14"/>
        <v>-0.99279033397664063</v>
      </c>
      <c r="H81" s="6">
        <f t="shared" si="15"/>
        <v>-0.99048822491537136</v>
      </c>
      <c r="I81" s="6">
        <f t="shared" si="16"/>
        <v>-0.99274682597779529</v>
      </c>
    </row>
    <row r="82" spans="1:9" x14ac:dyDescent="0.2">
      <c r="A82" s="22">
        <f t="shared" si="17"/>
        <v>-1.9999999999999962</v>
      </c>
      <c r="B82" s="6">
        <f t="shared" si="10"/>
        <v>-0.99532226501895382</v>
      </c>
      <c r="C82" s="6">
        <f t="shared" si="11"/>
        <v>-0.9953222650189526</v>
      </c>
      <c r="D82" s="6">
        <f t="shared" si="12"/>
        <v>-0.9953222650106659</v>
      </c>
      <c r="E82" s="6">
        <f t="shared" si="13"/>
        <v>-0.9907973226225103</v>
      </c>
      <c r="F82" s="6">
        <f t="shared" si="9"/>
        <v>-0.99486613861257522</v>
      </c>
      <c r="G82" s="6">
        <f t="shared" si="14"/>
        <v>-0.99532213958121885</v>
      </c>
      <c r="H82" s="6">
        <f t="shared" si="15"/>
        <v>-0.99352215269509114</v>
      </c>
      <c r="I82" s="6">
        <f t="shared" si="16"/>
        <v>-0.99528234227630186</v>
      </c>
    </row>
    <row r="83" spans="1:9" x14ac:dyDescent="0.2">
      <c r="A83" s="22">
        <f t="shared" si="17"/>
        <v>-2.0999999999999961</v>
      </c>
      <c r="B83" s="6">
        <f t="shared" si="10"/>
        <v>-0.9970205333436678</v>
      </c>
      <c r="C83" s="6">
        <f t="shared" si="11"/>
        <v>-0.99702053334366691</v>
      </c>
      <c r="D83" s="6">
        <f t="shared" si="12"/>
        <v>-0.99702053326615692</v>
      </c>
      <c r="E83" s="6">
        <f t="shared" si="13"/>
        <v>-0.99414852369582096</v>
      </c>
      <c r="F83" s="6">
        <f t="shared" si="9"/>
        <v>-0.99655849083318282</v>
      </c>
      <c r="G83" s="6">
        <f t="shared" si="14"/>
        <v>-0.99702039544075793</v>
      </c>
      <c r="H83" s="6">
        <f t="shared" si="15"/>
        <v>-0.99564931657861366</v>
      </c>
      <c r="I83" s="6">
        <f t="shared" si="16"/>
        <v>-0.99698596530271177</v>
      </c>
    </row>
    <row r="84" spans="1:9" x14ac:dyDescent="0.2">
      <c r="A84" s="22">
        <f t="shared" si="17"/>
        <v>-2.1999999999999962</v>
      </c>
      <c r="B84" s="6">
        <f t="shared" si="10"/>
        <v>-0.99813715370201883</v>
      </c>
      <c r="C84" s="6">
        <f t="shared" si="11"/>
        <v>-0.99813715370201805</v>
      </c>
      <c r="D84" s="6">
        <f t="shared" si="12"/>
        <v>-0.99813715361400257</v>
      </c>
      <c r="E84" s="6">
        <f t="shared" si="13"/>
        <v>-0.99634884230493548</v>
      </c>
      <c r="F84" s="6">
        <f t="shared" si="9"/>
        <v>-0.99770258939026402</v>
      </c>
      <c r="G84" s="6">
        <f t="shared" si="14"/>
        <v>-0.99813701821118817</v>
      </c>
      <c r="H84" s="6">
        <f t="shared" si="15"/>
        <v>-0.99711834555397816</v>
      </c>
      <c r="I84" s="6">
        <f t="shared" si="16"/>
        <v>-0.99810862737001937</v>
      </c>
    </row>
    <row r="85" spans="1:9" x14ac:dyDescent="0.2">
      <c r="A85" s="22">
        <f t="shared" si="17"/>
        <v>-2.2999999999999963</v>
      </c>
      <c r="B85" s="6">
        <f t="shared" si="10"/>
        <v>-0.99885682340264625</v>
      </c>
      <c r="C85" s="6">
        <f t="shared" si="11"/>
        <v>-0.99885682340264337</v>
      </c>
      <c r="D85" s="6">
        <f t="shared" si="12"/>
        <v>-0.99885682332895231</v>
      </c>
      <c r="E85" s="6">
        <f t="shared" si="13"/>
        <v>-0.99776413256339647</v>
      </c>
      <c r="F85" s="6">
        <f t="shared" si="9"/>
        <v>-0.99847052807152936</v>
      </c>
      <c r="G85" s="6">
        <f t="shared" si="14"/>
        <v>-0.99885670076231592</v>
      </c>
      <c r="H85" s="6">
        <f t="shared" si="15"/>
        <v>-0.99811772115445885</v>
      </c>
      <c r="I85" s="6">
        <f t="shared" si="16"/>
        <v>-0.99883426675495524</v>
      </c>
    </row>
    <row r="86" spans="1:9" x14ac:dyDescent="0.2">
      <c r="A86" s="22">
        <f t="shared" si="17"/>
        <v>-2.3999999999999964</v>
      </c>
      <c r="B86" s="6">
        <f t="shared" si="10"/>
        <v>-0.99931148610335274</v>
      </c>
      <c r="C86" s="6">
        <f t="shared" si="11"/>
        <v>-0.99931148610335496</v>
      </c>
      <c r="D86" s="6">
        <f t="shared" si="12"/>
        <v>-0.99931148605026376</v>
      </c>
      <c r="E86" s="6">
        <f t="shared" si="13"/>
        <v>-0.99865618947350043</v>
      </c>
      <c r="F86" s="6">
        <f t="shared" si="9"/>
        <v>-0.99898321229052334</v>
      </c>
      <c r="G86" s="6">
        <f t="shared" si="14"/>
        <v>-0.99931138211800519</v>
      </c>
      <c r="H86" s="6">
        <f t="shared" si="15"/>
        <v>-0.9987874946499723</v>
      </c>
      <c r="I86" s="6">
        <f t="shared" si="16"/>
        <v>-0.99929432794245976</v>
      </c>
    </row>
    <row r="87" spans="1:9" x14ac:dyDescent="0.2">
      <c r="A87" s="22">
        <f t="shared" si="17"/>
        <v>-2.4999999999999964</v>
      </c>
      <c r="B87" s="6">
        <f t="shared" si="10"/>
        <v>-0.99959304798255733</v>
      </c>
      <c r="C87" s="6">
        <f t="shared" si="11"/>
        <v>-0.99959304798255499</v>
      </c>
      <c r="D87" s="6">
        <f t="shared" si="12"/>
        <v>-0.99959304794795256</v>
      </c>
      <c r="E87" s="6">
        <f t="shared" si="13"/>
        <v>-0.99920727255008457</v>
      </c>
      <c r="F87" s="6">
        <f t="shared" si="9"/>
        <v>-0.99932419977221065</v>
      </c>
      <c r="G87" s="6">
        <f t="shared" si="14"/>
        <v>-0.99959296453660595</v>
      </c>
      <c r="H87" s="6">
        <f t="shared" si="15"/>
        <v>-0.99922973350430944</v>
      </c>
      <c r="I87" s="6">
        <f t="shared" si="16"/>
        <v>-0.99958045493116376</v>
      </c>
    </row>
    <row r="88" spans="1:9" x14ac:dyDescent="0.2">
      <c r="A88" s="22">
        <f t="shared" si="17"/>
        <v>-2.5999999999999965</v>
      </c>
      <c r="B88" s="6">
        <f t="shared" si="10"/>
        <v>-0.99976396558346659</v>
      </c>
      <c r="C88" s="6">
        <f t="shared" si="11"/>
        <v>-0.99976396558347069</v>
      </c>
      <c r="D88" s="6">
        <f t="shared" si="12"/>
        <v>-0.99976396556261726</v>
      </c>
      <c r="E88" s="6">
        <f t="shared" si="13"/>
        <v>-0.99954099926273066</v>
      </c>
      <c r="F88" s="6">
        <f t="shared" si="9"/>
        <v>-0.99955046974907524</v>
      </c>
      <c r="G88" s="6">
        <f t="shared" si="14"/>
        <v>-0.9997639017652199</v>
      </c>
      <c r="H88" s="6">
        <f t="shared" si="15"/>
        <v>-0.99951743480642763</v>
      </c>
      <c r="I88" s="6">
        <f t="shared" si="16"/>
        <v>-0.99975502703294172</v>
      </c>
    </row>
    <row r="89" spans="1:9" x14ac:dyDescent="0.2">
      <c r="A89" s="22">
        <f t="shared" si="17"/>
        <v>-2.6999999999999966</v>
      </c>
      <c r="B89" s="6">
        <f t="shared" si="10"/>
        <v>-0.999865667260045</v>
      </c>
      <c r="C89" s="6">
        <f t="shared" si="11"/>
        <v>-0.99986566726005943</v>
      </c>
      <c r="D89" s="6">
        <f t="shared" si="12"/>
        <v>-0.99986566724831616</v>
      </c>
      <c r="E89" s="6">
        <f t="shared" si="13"/>
        <v>-0.99973913858189001</v>
      </c>
      <c r="F89" s="6">
        <f t="shared" si="9"/>
        <v>-0.99970046564204951</v>
      </c>
      <c r="G89" s="6">
        <f t="shared" si="14"/>
        <v>-0.99986562051470407</v>
      </c>
      <c r="H89" s="6">
        <f t="shared" si="15"/>
        <v>-0.99970185425057168</v>
      </c>
      <c r="I89" s="6">
        <f t="shared" si="16"/>
        <v>-0.99985951991909716</v>
      </c>
    </row>
    <row r="90" spans="1:9" x14ac:dyDescent="0.2">
      <c r="A90" s="22">
        <f t="shared" si="17"/>
        <v>-2.7999999999999967</v>
      </c>
      <c r="B90" s="6">
        <f t="shared" si="10"/>
        <v>-0.99992498680535757</v>
      </c>
      <c r="C90" s="6">
        <f t="shared" si="11"/>
        <v>-0.99992498680533459</v>
      </c>
      <c r="D90" s="6">
        <f t="shared" si="12"/>
        <v>-0.99992498679912856</v>
      </c>
      <c r="E90" s="6">
        <f t="shared" si="13"/>
        <v>-0.99985448380892727</v>
      </c>
      <c r="F90" s="6">
        <f t="shared" si="9"/>
        <v>-0.99979991230156118</v>
      </c>
      <c r="G90" s="6">
        <f t="shared" si="14"/>
        <v>-0.99992495389105485</v>
      </c>
      <c r="H90" s="6">
        <f t="shared" si="15"/>
        <v>-0.99981834017465787</v>
      </c>
      <c r="I90" s="6">
        <f t="shared" si="16"/>
        <v>-0.99992088429671178</v>
      </c>
    </row>
    <row r="91" spans="1:9" x14ac:dyDescent="0.2">
      <c r="A91" s="22">
        <f t="shared" si="17"/>
        <v>-2.8999999999999968</v>
      </c>
      <c r="B91" s="6">
        <f t="shared" si="10"/>
        <v>-0.9999589021219295</v>
      </c>
      <c r="C91" s="6">
        <f t="shared" si="11"/>
        <v>-0.99995890212190053</v>
      </c>
      <c r="D91" s="6">
        <f t="shared" si="12"/>
        <v>-0.99995890211882399</v>
      </c>
      <c r="E91" s="6">
        <f t="shared" si="13"/>
        <v>-0.99992032695339839</v>
      </c>
      <c r="F91" s="6">
        <f t="shared" si="9"/>
        <v>-0.99986591897277144</v>
      </c>
      <c r="G91" s="6">
        <f t="shared" si="14"/>
        <v>-0.99995887978039688</v>
      </c>
      <c r="H91" s="6">
        <f t="shared" si="15"/>
        <v>-0.99989084420313157</v>
      </c>
      <c r="I91" s="6">
        <f t="shared" si="16"/>
        <v>-0.99995624202275124</v>
      </c>
    </row>
    <row r="92" spans="1:9" x14ac:dyDescent="0.2">
      <c r="A92" s="22">
        <f t="shared" si="17"/>
        <v>-2.9999999999999969</v>
      </c>
      <c r="B92" s="6">
        <f t="shared" si="10"/>
        <v>-0.99997790950301479</v>
      </c>
      <c r="C92" s="6">
        <f t="shared" si="11"/>
        <v>-0.99997790950300136</v>
      </c>
      <c r="D92" s="6">
        <f t="shared" si="12"/>
        <v>-0.9999779095015785</v>
      </c>
      <c r="E92" s="6">
        <f t="shared" si="13"/>
        <v>-0.99995718457390592</v>
      </c>
      <c r="F92" s="6">
        <f t="shared" si="9"/>
        <v>-0.99990981641732479</v>
      </c>
      <c r="G92" s="6">
        <f t="shared" si="14"/>
        <v>-0.99997789485110222</v>
      </c>
      <c r="H92" s="6">
        <f t="shared" si="15"/>
        <v>-0.99993531667169167</v>
      </c>
      <c r="I92" s="6">
        <f t="shared" si="16"/>
        <v>-0.99997623190331297</v>
      </c>
    </row>
    <row r="93" spans="1:9" x14ac:dyDescent="0.2">
      <c r="A93" s="22">
        <f t="shared" si="17"/>
        <v>-3.099999999999997</v>
      </c>
      <c r="B93" s="6">
        <f t="shared" si="10"/>
        <v>-0.99998835134253361</v>
      </c>
      <c r="C93" s="6">
        <f t="shared" si="11"/>
        <v>-0.99998835134263275</v>
      </c>
      <c r="D93" s="6">
        <f t="shared" si="12"/>
        <v>-0.99998835134202702</v>
      </c>
      <c r="E93" s="6">
        <f t="shared" si="13"/>
        <v>-0.99997741785685312</v>
      </c>
      <c r="F93" s="6">
        <f t="shared" si="9"/>
        <v>-0.99993908861095193</v>
      </c>
      <c r="G93" s="6">
        <f t="shared" si="14"/>
        <v>-0.9999883420420016</v>
      </c>
      <c r="H93" s="6">
        <f t="shared" si="15"/>
        <v>-0.99996219967317834</v>
      </c>
      <c r="I93" s="6">
        <f t="shared" si="16"/>
        <v>-0.99998732141260926</v>
      </c>
    </row>
    <row r="94" spans="1:9" x14ac:dyDescent="0.2">
      <c r="A94" s="22">
        <f t="shared" si="17"/>
        <v>-3.1999999999999971</v>
      </c>
      <c r="B94" s="6">
        <f t="shared" si="10"/>
        <v>-0.99999397423863057</v>
      </c>
      <c r="C94" s="6">
        <f t="shared" si="11"/>
        <v>-0.99999397423884828</v>
      </c>
      <c r="D94" s="6">
        <f t="shared" si="12"/>
        <v>-0.99999397423861791</v>
      </c>
      <c r="E94" s="6">
        <f t="shared" si="13"/>
        <v>-0.99998831062711535</v>
      </c>
      <c r="F94" s="6">
        <f t="shared" si="9"/>
        <v>-0.99995867237707714</v>
      </c>
      <c r="G94" s="6">
        <f t="shared" si="14"/>
        <v>-0.99999396851601674</v>
      </c>
      <c r="H94" s="6">
        <f t="shared" si="15"/>
        <v>-0.99997821505875795</v>
      </c>
      <c r="I94" s="6">
        <f t="shared" si="16"/>
        <v>-0.99999335822978597</v>
      </c>
    </row>
    <row r="95" spans="1:9" x14ac:dyDescent="0.2">
      <c r="A95" s="22">
        <f t="shared" si="17"/>
        <v>-3.2999999999999972</v>
      </c>
      <c r="B95" s="6">
        <f t="shared" si="10"/>
        <v>-0.99999694229054481</v>
      </c>
      <c r="C95" s="6">
        <f t="shared" si="11"/>
        <v>-0.99999694229020353</v>
      </c>
      <c r="D95" s="6">
        <f t="shared" si="12"/>
        <v>-0.99999694229013136</v>
      </c>
      <c r="E95" s="6">
        <f t="shared" si="13"/>
        <v>-0.99999406170258287</v>
      </c>
      <c r="F95" s="6">
        <f t="shared" si="9"/>
        <v>-0.9999718239399753</v>
      </c>
      <c r="G95" s="6">
        <f t="shared" si="14"/>
        <v>-0.9999969388725739</v>
      </c>
      <c r="H95" s="6">
        <f t="shared" si="15"/>
        <v>-0.99998761845407014</v>
      </c>
      <c r="I95" s="6">
        <f t="shared" si="16"/>
        <v>-0.99999658310987161</v>
      </c>
    </row>
    <row r="96" spans="1:9" x14ac:dyDescent="0.2">
      <c r="A96" s="22">
        <f t="shared" si="17"/>
        <v>-3.3999999999999972</v>
      </c>
      <c r="B96" s="6">
        <f t="shared" si="10"/>
        <v>-0.99999847800667296</v>
      </c>
      <c r="C96" s="6">
        <f t="shared" si="11"/>
        <v>-0.9999984780066371</v>
      </c>
      <c r="D96" s="6">
        <f t="shared" si="12"/>
        <v>-0.999998478006624</v>
      </c>
      <c r="E96" s="6">
        <f t="shared" si="13"/>
        <v>-0.99999703953663299</v>
      </c>
      <c r="F96" s="6">
        <f t="shared" si="9"/>
        <v>-0.99998069293399916</v>
      </c>
      <c r="G96" s="6">
        <f t="shared" si="14"/>
        <v>-0.99999847602371372</v>
      </c>
      <c r="H96" s="6">
        <f t="shared" si="15"/>
        <v>-0.99999306013543354</v>
      </c>
      <c r="I96" s="6">
        <f t="shared" si="16"/>
        <v>-0.99999827372321792</v>
      </c>
    </row>
    <row r="97" spans="1:9" x14ac:dyDescent="0.2">
      <c r="A97" s="22">
        <f t="shared" si="17"/>
        <v>-3.4999999999999973</v>
      </c>
      <c r="B97" s="6">
        <f t="shared" si="10"/>
        <v>-0.99999919674143201</v>
      </c>
      <c r="C97" s="6">
        <f t="shared" si="11"/>
        <v>-0.99999925690162761</v>
      </c>
      <c r="D97" s="6">
        <f t="shared" si="12"/>
        <v>-0.99999925690163238</v>
      </c>
      <c r="E97" s="6">
        <f t="shared" si="13"/>
        <v>-0.99999855167507201</v>
      </c>
      <c r="F97" s="6">
        <f t="shared" si="9"/>
        <v>-0.9999867009099318</v>
      </c>
      <c r="G97" s="6">
        <f t="shared" si="14"/>
        <v>-0.99999925578286397</v>
      </c>
      <c r="H97" s="6">
        <f t="shared" si="15"/>
        <v>-0.99999616394558333</v>
      </c>
      <c r="I97" s="6">
        <f t="shared" si="16"/>
        <v>-0.99999914351360508</v>
      </c>
    </row>
    <row r="98" spans="1:9" x14ac:dyDescent="0.2">
      <c r="A98" s="22">
        <f t="shared" si="17"/>
        <v>-3.5999999999999974</v>
      </c>
      <c r="B98" s="6">
        <f t="shared" si="10"/>
        <v>-0.99999961689876227</v>
      </c>
      <c r="C98" s="6">
        <f t="shared" si="11"/>
        <v>-0.99999964413700704</v>
      </c>
      <c r="D98" s="6">
        <f t="shared" si="12"/>
        <v>-0.99999964413701437</v>
      </c>
      <c r="E98" s="6">
        <f t="shared" si="13"/>
        <v>-0.99999930471641119</v>
      </c>
      <c r="F98" s="6">
        <f t="shared" si="9"/>
        <v>-0.99999079021730541</v>
      </c>
      <c r="G98" s="6">
        <f t="shared" si="14"/>
        <v>-0.99999964352274606</v>
      </c>
      <c r="H98" s="6">
        <f t="shared" si="15"/>
        <v>-0.99999790889343565</v>
      </c>
      <c r="I98" s="6">
        <f t="shared" si="16"/>
        <v>-0.99999958268905509</v>
      </c>
    </row>
    <row r="99" spans="1:9" x14ac:dyDescent="0.2">
      <c r="A99" s="22">
        <f t="shared" si="17"/>
        <v>-3.6999999999999975</v>
      </c>
      <c r="B99" s="6">
        <f t="shared" si="10"/>
        <v>-0.99999982073434523</v>
      </c>
      <c r="C99" s="6">
        <f t="shared" si="11"/>
        <v>-0.99999983284894212</v>
      </c>
      <c r="D99" s="6">
        <f t="shared" si="12"/>
        <v>-0.99999983284894789</v>
      </c>
      <c r="E99" s="6">
        <f t="shared" si="13"/>
        <v>-0.99999967248703248</v>
      </c>
      <c r="F99" s="6">
        <f t="shared" si="9"/>
        <v>-0.9999935874210143</v>
      </c>
      <c r="G99" s="6">
        <f t="shared" si="14"/>
        <v>-0.99999983252051716</v>
      </c>
      <c r="H99" s="6">
        <f t="shared" si="15"/>
        <v>-0.99999887584754454</v>
      </c>
      <c r="I99" s="6">
        <f t="shared" si="16"/>
        <v>-0.99999980032338054</v>
      </c>
    </row>
    <row r="100" spans="1:9" x14ac:dyDescent="0.2">
      <c r="A100" s="22">
        <f t="shared" si="17"/>
        <v>-3.7999999999999976</v>
      </c>
      <c r="B100" s="6">
        <f t="shared" si="10"/>
        <v>-0.99999991770370589</v>
      </c>
      <c r="C100" s="6">
        <f t="shared" si="11"/>
        <v>-0.99999992299607254</v>
      </c>
      <c r="D100" s="6">
        <f t="shared" si="12"/>
        <v>-0.99999992299607621</v>
      </c>
      <c r="E100" s="6">
        <f t="shared" si="13"/>
        <v>-0.99999984862767821</v>
      </c>
      <c r="F100" s="6">
        <f t="shared" si="9"/>
        <v>-0.99999551057487646</v>
      </c>
      <c r="G100" s="6">
        <f t="shared" si="14"/>
        <v>-0.99999992282497729</v>
      </c>
      <c r="H100" s="6">
        <f t="shared" si="15"/>
        <v>-0.99999940401970133</v>
      </c>
      <c r="I100" s="6">
        <f t="shared" si="16"/>
        <v>-0.99999990617429368</v>
      </c>
    </row>
    <row r="101" spans="1:9" x14ac:dyDescent="0.2">
      <c r="A101" s="22">
        <f t="shared" si="17"/>
        <v>-3.8999999999999977</v>
      </c>
      <c r="B101" s="6">
        <f t="shared" si="10"/>
        <v>-0.99999996293706639</v>
      </c>
      <c r="C101" s="6">
        <f t="shared" si="11"/>
        <v>-0.99999996520775136</v>
      </c>
      <c r="D101" s="6">
        <f t="shared" si="12"/>
        <v>-0.99999996520775347</v>
      </c>
      <c r="E101" s="6">
        <f t="shared" si="13"/>
        <v>-0.99999993135688536</v>
      </c>
      <c r="F101" s="6">
        <f t="shared" si="9"/>
        <v>-0.99999683969271114</v>
      </c>
      <c r="G101" s="6">
        <f t="shared" si="14"/>
        <v>-0.99999996512085976</v>
      </c>
      <c r="H101" s="6">
        <f t="shared" si="15"/>
        <v>-0.99999968840087061</v>
      </c>
      <c r="I101" s="6">
        <f t="shared" si="16"/>
        <v>-0.99999995670448949</v>
      </c>
    </row>
    <row r="102" spans="1:9" x14ac:dyDescent="0.2">
      <c r="A102" s="22">
        <f t="shared" si="17"/>
        <v>-3.9999999999999978</v>
      </c>
      <c r="B102" s="6">
        <f t="shared" si="10"/>
        <v>-0.99999998362601494</v>
      </c>
      <c r="C102" s="6">
        <f t="shared" si="11"/>
        <v>-0.99999998458274209</v>
      </c>
      <c r="D102" s="6">
        <f t="shared" si="12"/>
        <v>-0.9999999845827432</v>
      </c>
      <c r="E102" s="6">
        <f t="shared" si="13"/>
        <v>-0.99999996946053449</v>
      </c>
      <c r="F102" s="6">
        <f t="shared" si="9"/>
        <v>-0.99999776311501254</v>
      </c>
      <c r="G102" s="6">
        <f t="shared" si="14"/>
        <v>-0.99999998453970418</v>
      </c>
      <c r="H102" s="6">
        <f t="shared" si="15"/>
        <v>-0.99999983933613523</v>
      </c>
      <c r="I102" s="6">
        <f t="shared" si="16"/>
        <v>-0.99999998038042381</v>
      </c>
    </row>
    <row r="103" spans="1:9" x14ac:dyDescent="0.2">
      <c r="A103" s="22">
        <f t="shared" si="17"/>
        <v>-4.0999999999999979</v>
      </c>
      <c r="B103" s="6">
        <f t="shared" si="10"/>
        <v>-0.99999999290414587</v>
      </c>
      <c r="C103" s="6">
        <f t="shared" si="11"/>
        <v>-0.99999999329997236</v>
      </c>
      <c r="D103" s="6">
        <f t="shared" si="12"/>
        <v>-0.99999999329997291</v>
      </c>
      <c r="E103" s="6">
        <f t="shared" si="13"/>
        <v>-0.99999998667026069</v>
      </c>
      <c r="F103" s="6">
        <f t="shared" si="9"/>
        <v>-0.99999840808431995</v>
      </c>
      <c r="G103" s="6">
        <f t="shared" si="14"/>
        <v>-0.99999999327917399</v>
      </c>
      <c r="H103" s="6">
        <f t="shared" si="15"/>
        <v>-0.99999991830455826</v>
      </c>
      <c r="I103" s="6">
        <f t="shared" si="16"/>
        <v>-0.99999999126904882</v>
      </c>
    </row>
    <row r="104" spans="1:9" x14ac:dyDescent="0.2">
      <c r="A104" s="22">
        <f t="shared" si="17"/>
        <v>-4.1999999999999975</v>
      </c>
      <c r="B104" s="6">
        <f t="shared" si="10"/>
        <v>-0.99999999698371134</v>
      </c>
      <c r="C104" s="6">
        <f t="shared" si="11"/>
        <v>-0.99999999714450583</v>
      </c>
      <c r="D104" s="6">
        <f t="shared" si="12"/>
        <v>-0.99999999714450605</v>
      </c>
      <c r="E104" s="6">
        <f t="shared" si="13"/>
        <v>-0.99999999429231512</v>
      </c>
      <c r="F104" s="6">
        <f t="shared" si="9"/>
        <v>-0.99999886096378487</v>
      </c>
      <c r="G104" s="6">
        <f t="shared" si="14"/>
        <v>-0.99999999713469589</v>
      </c>
      <c r="H104" s="6">
        <f t="shared" si="15"/>
        <v>-0.99999995903291305</v>
      </c>
      <c r="I104" s="6">
        <f t="shared" si="16"/>
        <v>-0.99999999618444058</v>
      </c>
    </row>
    <row r="105" spans="1:9" x14ac:dyDescent="0.2">
      <c r="A105" s="22">
        <f t="shared" si="17"/>
        <v>-4.2999999999999972</v>
      </c>
      <c r="B105" s="6">
        <f t="shared" si="10"/>
        <v>-0.99999999874239931</v>
      </c>
      <c r="C105" s="6">
        <f t="shared" si="11"/>
        <v>-0.99999999880652823</v>
      </c>
      <c r="D105" s="6">
        <f t="shared" si="12"/>
        <v>-0.99999999880652835</v>
      </c>
      <c r="E105" s="6">
        <f t="shared" si="13"/>
        <v>-0.99999999760249603</v>
      </c>
      <c r="F105" s="6">
        <f t="shared" si="9"/>
        <v>-0.99999918065061244</v>
      </c>
      <c r="G105" s="6">
        <f t="shared" si="14"/>
        <v>-0.99999999880201074</v>
      </c>
      <c r="H105" s="6">
        <f t="shared" si="15"/>
        <v>-0.99999997974044119</v>
      </c>
      <c r="I105" s="6">
        <f t="shared" si="16"/>
        <v>-0.99999999836250786</v>
      </c>
    </row>
    <row r="106" spans="1:9" x14ac:dyDescent="0.2">
      <c r="A106" s="22">
        <f t="shared" si="17"/>
        <v>-4.3999999999999968</v>
      </c>
      <c r="B106" s="6">
        <f t="shared" si="10"/>
        <v>-0.99999999948572049</v>
      </c>
      <c r="C106" s="6">
        <f t="shared" si="11"/>
        <v>-0.99999999951082896</v>
      </c>
      <c r="D106" s="6">
        <f t="shared" si="12"/>
        <v>-0.99999999951082907</v>
      </c>
      <c r="E106" s="6">
        <f t="shared" si="13"/>
        <v>-0.99999999901212233</v>
      </c>
      <c r="F106" s="6">
        <f t="shared" si="9"/>
        <v>-0.99999940750710647</v>
      </c>
      <c r="G106" s="6">
        <f t="shared" si="14"/>
        <v>-0.99999999950879737</v>
      </c>
      <c r="H106" s="6">
        <f t="shared" si="15"/>
        <v>-0.99999999011941798</v>
      </c>
      <c r="I106" s="6">
        <f t="shared" si="16"/>
        <v>-0.99999999930988059</v>
      </c>
    </row>
    <row r="107" spans="1:9" x14ac:dyDescent="0.2">
      <c r="A107" s="22">
        <f t="shared" si="17"/>
        <v>-4.4999999999999964</v>
      </c>
      <c r="B107" s="6">
        <f t="shared" si="10"/>
        <v>-0.99999999979373355</v>
      </c>
      <c r="C107" s="6">
        <f t="shared" si="11"/>
        <v>-0.99999999980338394</v>
      </c>
      <c r="D107" s="6">
        <f t="shared" si="12"/>
        <v>-0.99999999980338394</v>
      </c>
      <c r="E107" s="6">
        <f t="shared" si="13"/>
        <v>-0.99999999960072172</v>
      </c>
      <c r="F107" s="6">
        <f t="shared" si="9"/>
        <v>-0.99999956933055723</v>
      </c>
      <c r="G107" s="6">
        <f t="shared" si="14"/>
        <v>-0.99999999980249143</v>
      </c>
      <c r="H107" s="6">
        <f t="shared" si="15"/>
        <v>-0.9999999952478219</v>
      </c>
      <c r="I107" s="6">
        <f t="shared" si="16"/>
        <v>-0.99999999971437714</v>
      </c>
    </row>
    <row r="108" spans="1:9" x14ac:dyDescent="0.2">
      <c r="A108" s="22">
        <f t="shared" si="17"/>
        <v>-4.5999999999999961</v>
      </c>
      <c r="B108" s="6">
        <f t="shared" si="10"/>
        <v>-0.99999999991886324</v>
      </c>
      <c r="C108" s="6">
        <f t="shared" si="11"/>
        <v>-0.99999999992250399</v>
      </c>
      <c r="D108" s="6">
        <f t="shared" si="12"/>
        <v>-0.99999999992250399</v>
      </c>
      <c r="E108" s="6">
        <f t="shared" si="13"/>
        <v>-0.99999999984170707</v>
      </c>
      <c r="F108" s="6">
        <f t="shared" si="9"/>
        <v>-0.99999968536038386</v>
      </c>
      <c r="G108" s="6">
        <f t="shared" si="14"/>
        <v>-0.99999999992212085</v>
      </c>
      <c r="H108" s="6">
        <f t="shared" si="15"/>
        <v>-0.9999999977459656</v>
      </c>
      <c r="I108" s="6">
        <f t="shared" si="16"/>
        <v>-0.99999999988391253</v>
      </c>
    </row>
    <row r="109" spans="1:9" x14ac:dyDescent="0.2">
      <c r="A109" s="22">
        <f t="shared" si="17"/>
        <v>-4.6999999999999957</v>
      </c>
      <c r="B109" s="6">
        <f t="shared" si="10"/>
        <v>-0.99999999996869926</v>
      </c>
      <c r="C109" s="6">
        <f t="shared" si="11"/>
        <v>-0.9999999999700474</v>
      </c>
      <c r="D109" s="6">
        <f t="shared" si="12"/>
        <v>-0.9999999999700474</v>
      </c>
      <c r="E109" s="6">
        <f t="shared" si="13"/>
        <v>-0.99999999993844735</v>
      </c>
      <c r="F109" s="6">
        <f t="shared" si="9"/>
        <v>-0.99999976897953002</v>
      </c>
      <c r="G109" s="6">
        <f t="shared" si="14"/>
        <v>-0.99999999996988664</v>
      </c>
      <c r="H109" s="6">
        <f t="shared" si="15"/>
        <v>-0.99999999894564706</v>
      </c>
      <c r="I109" s="6">
        <f t="shared" si="16"/>
        <v>-0.99999999995366584</v>
      </c>
    </row>
    <row r="110" spans="1:9" x14ac:dyDescent="0.2">
      <c r="A110" s="22">
        <f t="shared" si="17"/>
        <v>-4.7999999999999954</v>
      </c>
      <c r="B110" s="6">
        <f t="shared" si="10"/>
        <v>-0.99999999998815792</v>
      </c>
      <c r="C110" s="6">
        <f t="shared" si="11"/>
        <v>-0.99999999998864786</v>
      </c>
      <c r="D110" s="6">
        <f t="shared" si="12"/>
        <v>-0.99999999998864786</v>
      </c>
      <c r="E110" s="6">
        <f t="shared" si="13"/>
        <v>-0.99999999997652445</v>
      </c>
      <c r="F110" s="6">
        <f t="shared" si="9"/>
        <v>-0.99999982954377609</v>
      </c>
      <c r="G110" s="6">
        <f t="shared" si="14"/>
        <v>-0.99999999998858191</v>
      </c>
      <c r="H110" s="6">
        <f t="shared" si="15"/>
        <v>-0.99999999951362739</v>
      </c>
      <c r="I110" s="6">
        <f t="shared" si="16"/>
        <v>-0.99999999998183897</v>
      </c>
    </row>
    <row r="111" spans="1:9" x14ac:dyDescent="0.2">
      <c r="A111" s="22">
        <f t="shared" si="17"/>
        <v>-4.899999999999995</v>
      </c>
      <c r="B111" s="6">
        <f t="shared" si="10"/>
        <v>-0.99999999999560629</v>
      </c>
      <c r="C111" s="6">
        <f t="shared" si="11"/>
        <v>-0.99999999999578104</v>
      </c>
      <c r="D111" s="6">
        <f t="shared" si="12"/>
        <v>-0.99999999999578104</v>
      </c>
      <c r="E111" s="6">
        <f t="shared" si="13"/>
        <v>-0.99999999999121869</v>
      </c>
      <c r="F111" s="6">
        <f t="shared" si="9"/>
        <v>-0.99999987362619103</v>
      </c>
      <c r="G111" s="6">
        <f t="shared" si="14"/>
        <v>-0.99999999999575462</v>
      </c>
      <c r="H111" s="6">
        <f t="shared" si="15"/>
        <v>-0.99999999977873644</v>
      </c>
      <c r="I111" s="6">
        <f t="shared" si="16"/>
        <v>-0.99999999999300959</v>
      </c>
    </row>
    <row r="112" spans="1:9" x14ac:dyDescent="0.2">
      <c r="A112" s="22">
        <f t="shared" si="17"/>
        <v>-4.9999999999999947</v>
      </c>
      <c r="B112" s="6">
        <f t="shared" si="10"/>
        <v>-0.99999999999840139</v>
      </c>
      <c r="C112" s="6">
        <f t="shared" si="11"/>
        <v>-0.99999999999846256</v>
      </c>
      <c r="D112" s="6">
        <f t="shared" si="12"/>
        <v>-0.99999999999846256</v>
      </c>
      <c r="E112" s="6">
        <f t="shared" si="13"/>
        <v>-0.99999999999677847</v>
      </c>
      <c r="F112" s="6">
        <f t="shared" si="9"/>
        <v>-0.99999990586766485</v>
      </c>
      <c r="G112" s="6">
        <f t="shared" si="14"/>
        <v>-0.99999999999845224</v>
      </c>
      <c r="H112" s="6">
        <f t="shared" si="15"/>
        <v>-0.99999999990073218</v>
      </c>
      <c r="I112" s="6">
        <f t="shared" si="16"/>
        <v>-0.99999999999735767</v>
      </c>
    </row>
    <row r="113" spans="1:9" x14ac:dyDescent="0.2">
      <c r="A113" s="22">
        <f t="shared" si="17"/>
        <v>-5.0999999999999943</v>
      </c>
      <c r="B113" s="6">
        <f t="shared" si="10"/>
        <v>-0.99999999999942957</v>
      </c>
      <c r="C113" s="6">
        <f t="shared" si="11"/>
        <v>-0.99999999999945066</v>
      </c>
      <c r="D113" s="6">
        <f t="shared" si="12"/>
        <v>-0.99999999999945066</v>
      </c>
      <c r="E113" s="6">
        <f t="shared" si="13"/>
        <v>-0.99999999999884093</v>
      </c>
      <c r="F113" s="6">
        <f t="shared" si="9"/>
        <v>-0.99999992956095218</v>
      </c>
      <c r="G113" s="6">
        <f t="shared" si="14"/>
        <v>-0.99999999999944666</v>
      </c>
      <c r="H113" s="6">
        <f t="shared" si="15"/>
        <v>-0.9999999999560798</v>
      </c>
      <c r="I113" s="6">
        <f t="shared" si="16"/>
        <v>-0.99999999999901912</v>
      </c>
    </row>
    <row r="114" spans="1:9" x14ac:dyDescent="0.2">
      <c r="A114" s="22">
        <f t="shared" si="17"/>
        <v>-5.199999999999994</v>
      </c>
      <c r="B114" s="6">
        <f t="shared" si="10"/>
        <v>-0.99999999999980038</v>
      </c>
      <c r="C114" s="6">
        <f t="shared" si="11"/>
        <v>-0.99999999999980749</v>
      </c>
      <c r="D114" s="6">
        <f t="shared" si="12"/>
        <v>-0.99999999999980749</v>
      </c>
      <c r="E114" s="6">
        <f t="shared" si="13"/>
        <v>-0.99999999999959099</v>
      </c>
      <c r="F114" s="6">
        <f t="shared" ref="F114:F123" si="18">abra4(A114)</f>
        <v>-0.99999994705362294</v>
      </c>
      <c r="G114" s="6">
        <f t="shared" si="14"/>
        <v>-0.99999999999980604</v>
      </c>
      <c r="H114" s="6">
        <f t="shared" si="15"/>
        <v>-0.99999999998083633</v>
      </c>
      <c r="I114" s="6">
        <f t="shared" si="16"/>
        <v>-0.99999999999964251</v>
      </c>
    </row>
    <row r="115" spans="1:9" x14ac:dyDescent="0.2">
      <c r="A115" s="22">
        <f t="shared" si="17"/>
        <v>-5.2999999999999936</v>
      </c>
      <c r="B115" s="6">
        <f t="shared" si="10"/>
        <v>-0.9999999999999315</v>
      </c>
      <c r="C115" s="6">
        <f t="shared" si="11"/>
        <v>-0.99999999999993383</v>
      </c>
      <c r="D115" s="6">
        <f t="shared" si="12"/>
        <v>-0.99999999999993383</v>
      </c>
      <c r="E115" s="6">
        <f t="shared" si="13"/>
        <v>-0.99999999999985845</v>
      </c>
      <c r="F115" s="6">
        <f t="shared" si="18"/>
        <v>-0.99999996002738833</v>
      </c>
      <c r="G115" s="6">
        <f t="shared" si="14"/>
        <v>-0.99999999999993328</v>
      </c>
      <c r="H115" s="6">
        <f t="shared" si="15"/>
        <v>-0.99999999999175393</v>
      </c>
      <c r="I115" s="6">
        <f t="shared" si="16"/>
        <v>-0.99999999999987199</v>
      </c>
    </row>
    <row r="116" spans="1:9" x14ac:dyDescent="0.2">
      <c r="A116" s="22">
        <f t="shared" si="17"/>
        <v>-5.3999999999999932</v>
      </c>
      <c r="B116" s="6">
        <f t="shared" si="10"/>
        <v>-0.99999999999997691</v>
      </c>
      <c r="C116" s="6">
        <f t="shared" si="11"/>
        <v>-0.99999999999997768</v>
      </c>
      <c r="D116" s="6">
        <f t="shared" si="12"/>
        <v>-0.99999999999997768</v>
      </c>
      <c r="E116" s="6">
        <f t="shared" si="13"/>
        <v>-0.99999999999995193</v>
      </c>
      <c r="F116" s="6">
        <f t="shared" si="18"/>
        <v>-0.99999996969264671</v>
      </c>
      <c r="G116" s="6">
        <f t="shared" si="14"/>
        <v>-0.99999999999997757</v>
      </c>
      <c r="H116" s="6">
        <f t="shared" si="15"/>
        <v>-0.99999999999650069</v>
      </c>
      <c r="I116" s="6">
        <f t="shared" si="16"/>
        <v>-0.99999999999995504</v>
      </c>
    </row>
    <row r="117" spans="1:9" x14ac:dyDescent="0.2">
      <c r="A117" s="22">
        <f t="shared" si="17"/>
        <v>-5.4999999999999929</v>
      </c>
      <c r="B117" s="6">
        <f t="shared" si="10"/>
        <v>-0.99999999999999245</v>
      </c>
      <c r="C117" s="6">
        <f t="shared" si="11"/>
        <v>-0.99999999999999267</v>
      </c>
      <c r="D117" s="6">
        <f t="shared" si="12"/>
        <v>-0.99999999999999267</v>
      </c>
      <c r="E117" s="6">
        <f t="shared" si="13"/>
        <v>-0.99999999999998401</v>
      </c>
      <c r="F117" s="6">
        <f t="shared" si="18"/>
        <v>-0.99999997692461784</v>
      </c>
      <c r="G117" s="6">
        <f t="shared" si="14"/>
        <v>-0.99999999999999256</v>
      </c>
      <c r="H117" s="6">
        <f t="shared" si="15"/>
        <v>-0.99999999999853562</v>
      </c>
      <c r="I117" s="6">
        <f t="shared" si="16"/>
        <v>-0.99999999999998446</v>
      </c>
    </row>
    <row r="118" spans="1:9" x14ac:dyDescent="0.2">
      <c r="A118" s="22">
        <f t="shared" si="17"/>
        <v>-5.5999999999999925</v>
      </c>
      <c r="B118" s="6">
        <f t="shared" si="10"/>
        <v>-0.99999999999999756</v>
      </c>
      <c r="C118" s="6">
        <f t="shared" si="11"/>
        <v>-0.99999999999999767</v>
      </c>
      <c r="D118" s="6">
        <f t="shared" si="12"/>
        <v>-0.99999999999999767</v>
      </c>
      <c r="E118" s="6">
        <f t="shared" si="13"/>
        <v>-0.99999999999999478</v>
      </c>
      <c r="F118" s="6">
        <f t="shared" si="18"/>
        <v>-0.9999999823590483</v>
      </c>
      <c r="G118" s="6">
        <f t="shared" si="14"/>
        <v>-0.99999999999999756</v>
      </c>
      <c r="H118" s="6">
        <f t="shared" si="15"/>
        <v>-0.99999999999939559</v>
      </c>
      <c r="I118" s="6">
        <f t="shared" si="16"/>
        <v>-0.99999999999999478</v>
      </c>
    </row>
    <row r="119" spans="1:9" x14ac:dyDescent="0.2">
      <c r="A119" s="22">
        <f t="shared" si="17"/>
        <v>-5.6999999999999922</v>
      </c>
      <c r="B119" s="6">
        <f t="shared" si="10"/>
        <v>-0.99999999999999922</v>
      </c>
      <c r="C119" s="6">
        <f t="shared" si="11"/>
        <v>-0.99999999999999922</v>
      </c>
      <c r="D119" s="6">
        <f t="shared" si="12"/>
        <v>-0.99999999999999922</v>
      </c>
      <c r="E119" s="6">
        <f t="shared" si="13"/>
        <v>-0.99999999999999833</v>
      </c>
      <c r="F119" s="6">
        <f t="shared" si="18"/>
        <v>-0.9999999864598067</v>
      </c>
      <c r="G119" s="6">
        <f t="shared" si="14"/>
        <v>-0.99999999999999922</v>
      </c>
      <c r="H119" s="6">
        <f t="shared" si="15"/>
        <v>-0.99999999999975397</v>
      </c>
      <c r="I119" s="6">
        <f t="shared" si="16"/>
        <v>-0.99999999999999822</v>
      </c>
    </row>
    <row r="120" spans="1:9" x14ac:dyDescent="0.2">
      <c r="A120" s="22">
        <f t="shared" si="17"/>
        <v>-5.7999999999999918</v>
      </c>
      <c r="B120" s="6">
        <f t="shared" si="10"/>
        <v>-0.99999999999999978</v>
      </c>
      <c r="C120" s="6">
        <f t="shared" si="11"/>
        <v>-0.99999999999999978</v>
      </c>
      <c r="D120" s="6">
        <f t="shared" si="12"/>
        <v>-0.99999999999999978</v>
      </c>
      <c r="E120" s="6">
        <f t="shared" si="13"/>
        <v>-0.99999999999999944</v>
      </c>
      <c r="F120" s="6">
        <f t="shared" si="18"/>
        <v>-0.99999998956684188</v>
      </c>
      <c r="G120" s="6">
        <f t="shared" si="14"/>
        <v>-0.99999999999999978</v>
      </c>
      <c r="H120" s="6">
        <f t="shared" si="15"/>
        <v>-0.9999999999999013</v>
      </c>
      <c r="I120" s="6">
        <f t="shared" si="16"/>
        <v>-0.99999999999999944</v>
      </c>
    </row>
    <row r="121" spans="1:9" x14ac:dyDescent="0.2">
      <c r="A121" s="22">
        <f t="shared" si="17"/>
        <v>-5.8999999999999915</v>
      </c>
      <c r="B121" s="6">
        <f t="shared" si="10"/>
        <v>-0.99999999999999989</v>
      </c>
      <c r="C121" s="6">
        <f t="shared" si="11"/>
        <v>-0.99999999999999989</v>
      </c>
      <c r="D121" s="6">
        <f t="shared" si="12"/>
        <v>-0.99999999999999989</v>
      </c>
      <c r="E121" s="6">
        <f t="shared" si="13"/>
        <v>-0.99999999999999989</v>
      </c>
      <c r="F121" s="6">
        <f t="shared" si="18"/>
        <v>-0.9999999919303636</v>
      </c>
      <c r="G121" s="6">
        <f t="shared" si="14"/>
        <v>-0.99999999999999989</v>
      </c>
      <c r="H121" s="6">
        <f t="shared" si="15"/>
        <v>-0.99999999999996092</v>
      </c>
      <c r="I121" s="6">
        <f t="shared" si="16"/>
        <v>-0.99999999999999978</v>
      </c>
    </row>
    <row r="122" spans="1:9" x14ac:dyDescent="0.2">
      <c r="A122" s="22">
        <f t="shared" si="17"/>
        <v>-5.9999999999999911</v>
      </c>
      <c r="B122" s="6">
        <f t="shared" si="10"/>
        <v>-1</v>
      </c>
      <c r="C122" s="6">
        <f t="shared" si="11"/>
        <v>-1</v>
      </c>
      <c r="D122" s="6">
        <f t="shared" si="12"/>
        <v>-1</v>
      </c>
      <c r="E122" s="6">
        <f t="shared" si="13"/>
        <v>-1</v>
      </c>
      <c r="F122" s="6">
        <f t="shared" si="18"/>
        <v>-0.99999999373531145</v>
      </c>
      <c r="G122" s="6">
        <f t="shared" si="14"/>
        <v>-1</v>
      </c>
      <c r="H122" s="6">
        <f t="shared" si="15"/>
        <v>-0.99999999999998479</v>
      </c>
      <c r="I122" s="6">
        <f t="shared" si="16"/>
        <v>-0.99999999999999989</v>
      </c>
    </row>
    <row r="123" spans="1:9" x14ac:dyDescent="0.2">
      <c r="A123" s="22">
        <f t="shared" si="17"/>
        <v>-6.0999999999999908</v>
      </c>
      <c r="B123" s="6">
        <f t="shared" si="10"/>
        <v>-1</v>
      </c>
      <c r="C123" s="6">
        <f t="shared" si="11"/>
        <v>-1</v>
      </c>
      <c r="D123" s="6">
        <f t="shared" si="12"/>
        <v>-1</v>
      </c>
      <c r="E123" s="6">
        <f t="shared" si="13"/>
        <v>-1</v>
      </c>
      <c r="F123" s="6">
        <f t="shared" si="18"/>
        <v>-0.99999999511894877</v>
      </c>
      <c r="G123" s="6">
        <f t="shared" si="14"/>
        <v>-1</v>
      </c>
      <c r="H123" s="6">
        <f t="shared" si="15"/>
        <v>-0.99999999999999412</v>
      </c>
      <c r="I123" s="6">
        <f t="shared" si="16"/>
        <v>-1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23"/>
  <sheetViews>
    <sheetView topLeftCell="A40" zoomScaleNormal="100" workbookViewId="0">
      <selection activeCell="L75" sqref="L75"/>
    </sheetView>
  </sheetViews>
  <sheetFormatPr defaultRowHeight="12.75" x14ac:dyDescent="0.2"/>
  <cols>
    <col min="1" max="1" width="12.5703125" style="24" bestFit="1" customWidth="1"/>
    <col min="2" max="8" width="16.140625" style="5" customWidth="1"/>
    <col min="9" max="16384" width="9.140625" style="5"/>
  </cols>
  <sheetData>
    <row r="1" spans="1:8" x14ac:dyDescent="0.2">
      <c r="A1" s="23" t="s">
        <v>1</v>
      </c>
      <c r="B1" s="19" t="s">
        <v>6</v>
      </c>
      <c r="C1" s="19" t="s">
        <v>8</v>
      </c>
      <c r="D1" s="19" t="s">
        <v>7</v>
      </c>
      <c r="E1" s="19" t="s">
        <v>25</v>
      </c>
      <c r="F1" s="19" t="s">
        <v>26</v>
      </c>
      <c r="G1" s="19" t="s">
        <v>11</v>
      </c>
      <c r="H1" s="19" t="s">
        <v>12</v>
      </c>
    </row>
    <row r="2" spans="1:8" x14ac:dyDescent="0.2">
      <c r="A2" s="24">
        <f>'erf Compare'!A2</f>
        <v>6</v>
      </c>
      <c r="B2" s="26">
        <f>'erf Compare'!C2-'erf Compare'!B2</f>
        <v>0</v>
      </c>
      <c r="C2" s="26">
        <f>'erf Compare'!D2-'erf Compare'!B2</f>
        <v>0</v>
      </c>
      <c r="D2" s="26">
        <f>'erf Compare'!E2-'erf Compare'!B2</f>
        <v>0</v>
      </c>
      <c r="E2" s="26">
        <f>'erf Compare'!F2-'erf Compare'!B2</f>
        <v>-6.2646885456985046E-9</v>
      </c>
      <c r="F2" s="26">
        <f>'erf Compare'!G2-'erf Compare'!B2</f>
        <v>0</v>
      </c>
      <c r="G2" s="26">
        <f>'erf Compare'!H2-'erf Compare'!B2</f>
        <v>-1.5210055437364645E-14</v>
      </c>
      <c r="H2" s="26">
        <f>'erf Compare'!I2-'erf Compare'!B2</f>
        <v>0</v>
      </c>
    </row>
    <row r="3" spans="1:8" x14ac:dyDescent="0.2">
      <c r="A3" s="24">
        <f>'erf Compare'!A3</f>
        <v>5.9</v>
      </c>
      <c r="B3" s="5">
        <f>'erf Compare'!C3-'erf Compare'!B3</f>
        <v>0</v>
      </c>
      <c r="C3" s="5">
        <f>'erf Compare'!D3-'erf Compare'!B3</f>
        <v>0</v>
      </c>
      <c r="D3" s="5">
        <f>'erf Compare'!E3-'erf Compare'!B3</f>
        <v>0</v>
      </c>
      <c r="E3" s="5">
        <f>'erf Compare'!F3-'erf Compare'!B3</f>
        <v>-8.069636292518112E-9</v>
      </c>
      <c r="F3" s="5">
        <f>'erf Compare'!G3-'erf Compare'!B3</f>
        <v>0</v>
      </c>
      <c r="G3" s="5">
        <f>'erf Compare'!H3-'erf Compare'!B3</f>
        <v>-3.8968828164342995E-14</v>
      </c>
      <c r="H3" s="5">
        <f>'erf Compare'!I3-'erf Compare'!B3</f>
        <v>0</v>
      </c>
    </row>
    <row r="4" spans="1:8" x14ac:dyDescent="0.2">
      <c r="A4" s="24">
        <f>'erf Compare'!A4</f>
        <v>5.8000000000000007</v>
      </c>
      <c r="B4" s="5">
        <f>'erf Compare'!C4-'erf Compare'!B4</f>
        <v>0</v>
      </c>
      <c r="C4" s="5">
        <f>'erf Compare'!D4-'erf Compare'!B4</f>
        <v>0</v>
      </c>
      <c r="D4" s="5">
        <f>'erf Compare'!E4-'erf Compare'!B4</f>
        <v>0</v>
      </c>
      <c r="E4" s="5">
        <f>'erf Compare'!F4-'erf Compare'!B4</f>
        <v>-1.0433157893174894E-8</v>
      </c>
      <c r="F4" s="5">
        <f>'erf Compare'!G4-'erf Compare'!B4</f>
        <v>0</v>
      </c>
      <c r="G4" s="5">
        <f>'erf Compare'!H4-'erf Compare'!B4</f>
        <v>-9.8476782284251385E-14</v>
      </c>
      <c r="H4" s="5">
        <f>'erf Compare'!I4-'erf Compare'!B4</f>
        <v>0</v>
      </c>
    </row>
    <row r="5" spans="1:8" x14ac:dyDescent="0.2">
      <c r="A5" s="24">
        <f>'erf Compare'!A5</f>
        <v>5.7000000000000011</v>
      </c>
      <c r="B5" s="5">
        <f>'erf Compare'!C5-'erf Compare'!B5</f>
        <v>0</v>
      </c>
      <c r="C5" s="5">
        <f>'erf Compare'!D5-'erf Compare'!B5</f>
        <v>0</v>
      </c>
      <c r="D5" s="5">
        <f>'erf Compare'!E5-'erf Compare'!B5</f>
        <v>-8.8817841970012523E-16</v>
      </c>
      <c r="E5" s="5">
        <f>'erf Compare'!F5-'erf Compare'!B5</f>
        <v>-1.3540192522754069E-8</v>
      </c>
      <c r="F5" s="5">
        <f>'erf Compare'!G5-'erf Compare'!B5</f>
        <v>0</v>
      </c>
      <c r="G5" s="5">
        <f>'erf Compare'!H5-'erf Compare'!B5</f>
        <v>-2.4524826613969708E-13</v>
      </c>
      <c r="H5" s="5">
        <f>'erf Compare'!I5-'erf Compare'!B5</f>
        <v>-9.9920072216264089E-16</v>
      </c>
    </row>
    <row r="6" spans="1:8" x14ac:dyDescent="0.2">
      <c r="A6" s="24">
        <f>'erf Compare'!A6</f>
        <v>5.6000000000000014</v>
      </c>
      <c r="B6" s="5">
        <f>'erf Compare'!C6-'erf Compare'!B6</f>
        <v>0</v>
      </c>
      <c r="C6" s="5">
        <f>'erf Compare'!D6-'erf Compare'!B6</f>
        <v>0</v>
      </c>
      <c r="D6" s="5">
        <f>'erf Compare'!E6-'erf Compare'!B6</f>
        <v>-2.7755575615628914E-15</v>
      </c>
      <c r="E6" s="5">
        <f>'erf Compare'!F6-'erf Compare'!B6</f>
        <v>-1.7640949256936267E-8</v>
      </c>
      <c r="F6" s="5">
        <f>'erf Compare'!G6-'erf Compare'!B6</f>
        <v>0</v>
      </c>
      <c r="G6" s="5">
        <f>'erf Compare'!H6-'erf Compare'!B6</f>
        <v>-6.0196292395175988E-13</v>
      </c>
      <c r="H6" s="5">
        <f>'erf Compare'!I6-'erf Compare'!B6</f>
        <v>-2.7755575615628914E-15</v>
      </c>
    </row>
    <row r="7" spans="1:8" x14ac:dyDescent="0.2">
      <c r="A7" s="24">
        <f>'erf Compare'!A7</f>
        <v>5.5000000000000018</v>
      </c>
      <c r="B7" s="5">
        <f>'erf Compare'!C7-'erf Compare'!B7</f>
        <v>0</v>
      </c>
      <c r="C7" s="5">
        <f>'erf Compare'!D7-'erf Compare'!B7</f>
        <v>0</v>
      </c>
      <c r="D7" s="5">
        <f>'erf Compare'!E7-'erf Compare'!B7</f>
        <v>-8.4376949871511897E-15</v>
      </c>
      <c r="E7" s="5">
        <f>'erf Compare'!F7-'erf Compare'!B7</f>
        <v>-2.3075374611103427E-8</v>
      </c>
      <c r="F7" s="5">
        <f>'erf Compare'!G7-'erf Compare'!B7</f>
        <v>0</v>
      </c>
      <c r="G7" s="5">
        <f>'erf Compare'!H7-'erf Compare'!B7</f>
        <v>-1.4568346529131304E-12</v>
      </c>
      <c r="H7" s="5">
        <f>'erf Compare'!I7-'erf Compare'!B7</f>
        <v>-7.9936057773011271E-15</v>
      </c>
    </row>
    <row r="8" spans="1:8" x14ac:dyDescent="0.2">
      <c r="A8" s="24">
        <f>'erf Compare'!A8</f>
        <v>5.4000000000000021</v>
      </c>
      <c r="B8" s="5">
        <f>'erf Compare'!C8-'erf Compare'!B8</f>
        <v>0</v>
      </c>
      <c r="C8" s="5">
        <f>'erf Compare'!D8-'erf Compare'!B8</f>
        <v>0</v>
      </c>
      <c r="D8" s="5">
        <f>'erf Compare'!E8-'erf Compare'!B8</f>
        <v>-2.4980018054066022E-14</v>
      </c>
      <c r="E8" s="5">
        <f>'erf Compare'!F8-'erf Compare'!B8</f>
        <v>-3.0307330201040372E-8</v>
      </c>
      <c r="F8" s="5">
        <f>'erf Compare'!G8-'erf Compare'!B8</f>
        <v>0</v>
      </c>
      <c r="G8" s="5">
        <f>'erf Compare'!H8-'erf Compare'!B8</f>
        <v>-3.4762193124038276E-12</v>
      </c>
      <c r="H8" s="5">
        <f>'erf Compare'!I8-'erf Compare'!B8</f>
        <v>-2.1871393585115584E-14</v>
      </c>
    </row>
    <row r="9" spans="1:8" x14ac:dyDescent="0.2">
      <c r="A9" s="24">
        <f>'erf Compare'!A9</f>
        <v>5.3000000000000025</v>
      </c>
      <c r="B9" s="5">
        <f>'erf Compare'!C9-'erf Compare'!B9</f>
        <v>2.3314683517128287E-15</v>
      </c>
      <c r="C9" s="5">
        <f>'erf Compare'!D9-'erf Compare'!B9</f>
        <v>2.3314683517128287E-15</v>
      </c>
      <c r="D9" s="5">
        <f>'erf Compare'!E9-'erf Compare'!B9</f>
        <v>-7.30526750203353E-14</v>
      </c>
      <c r="E9" s="5">
        <f>'erf Compare'!F9-'erf Compare'!B9</f>
        <v>-3.9972543164346064E-8</v>
      </c>
      <c r="F9" s="5">
        <f>'erf Compare'!G9-'erf Compare'!B9</f>
        <v>1.7763568394002505E-15</v>
      </c>
      <c r="G9" s="5">
        <f>'erf Compare'!H9-'erf Compare'!B9</f>
        <v>-8.1775697324815155E-12</v>
      </c>
      <c r="H9" s="5">
        <f>'erf Compare'!I9-'erf Compare'!B9</f>
        <v>-5.9507954119908391E-14</v>
      </c>
    </row>
    <row r="10" spans="1:8" x14ac:dyDescent="0.2">
      <c r="A10" s="24">
        <f>'erf Compare'!A10</f>
        <v>5.2000000000000028</v>
      </c>
      <c r="B10" s="5">
        <f>'erf Compare'!C10-'erf Compare'!B10</f>
        <v>7.1054273576010019E-15</v>
      </c>
      <c r="C10" s="5">
        <f>'erf Compare'!D10-'erf Compare'!B10</f>
        <v>7.1054273576010019E-15</v>
      </c>
      <c r="D10" s="5">
        <f>'erf Compare'!E10-'erf Compare'!B10</f>
        <v>-2.0938806244430452E-13</v>
      </c>
      <c r="E10" s="5">
        <f>'erf Compare'!F10-'erf Compare'!B10</f>
        <v>-5.2946177442336761E-8</v>
      </c>
      <c r="F10" s="5">
        <f>'erf Compare'!G10-'erf Compare'!B10</f>
        <v>5.6621374255882984E-15</v>
      </c>
      <c r="G10" s="5">
        <f>'erf Compare'!H10-'erf Compare'!B10</f>
        <v>-1.8964052550529686E-11</v>
      </c>
      <c r="H10" s="5">
        <f>'erf Compare'!I10-'erf Compare'!B10</f>
        <v>-1.5787371410169726E-13</v>
      </c>
    </row>
    <row r="11" spans="1:8" x14ac:dyDescent="0.2">
      <c r="A11" s="24">
        <f>'erf Compare'!A11</f>
        <v>5.1000000000000032</v>
      </c>
      <c r="B11" s="5">
        <f>'erf Compare'!C11-'erf Compare'!B11</f>
        <v>2.1094237467877974E-14</v>
      </c>
      <c r="C11" s="5">
        <f>'erf Compare'!D11-'erf Compare'!B11</f>
        <v>2.1094237467877974E-14</v>
      </c>
      <c r="D11" s="5">
        <f>'erf Compare'!E11-'erf Compare'!B11</f>
        <v>-5.88640247656258E-13</v>
      </c>
      <c r="E11" s="5">
        <f>'erf Compare'!F11-'erf Compare'!B11</f>
        <v>-7.0438477384193732E-8</v>
      </c>
      <c r="F11" s="5">
        <f>'erf Compare'!G11-'erf Compare'!B11</f>
        <v>1.7097434579227411E-14</v>
      </c>
      <c r="G11" s="5">
        <f>'erf Compare'!H11-'erf Compare'!B11</f>
        <v>-4.3349768219513862E-11</v>
      </c>
      <c r="H11" s="5">
        <f>'erf Compare'!I11-'erf Compare'!B11</f>
        <v>-4.1044945220392037E-13</v>
      </c>
    </row>
    <row r="12" spans="1:8" x14ac:dyDescent="0.2">
      <c r="A12" s="24">
        <f>'erf Compare'!A12</f>
        <v>5.0000000000000036</v>
      </c>
      <c r="B12" s="5">
        <f>'erf Compare'!C12-'erf Compare'!B12</f>
        <v>6.1173288656846125E-14</v>
      </c>
      <c r="C12" s="5">
        <f>'erf Compare'!D12-'erf Compare'!B12</f>
        <v>6.1173288656846125E-14</v>
      </c>
      <c r="D12" s="5">
        <f>'erf Compare'!E12-'erf Compare'!B12</f>
        <v>-1.6229240173970538E-12</v>
      </c>
      <c r="E12" s="5">
        <f>'erf Compare'!F12-'erf Compare'!B12</f>
        <v>-9.4130736538744486E-8</v>
      </c>
      <c r="F12" s="5">
        <f>'erf Compare'!G12-'erf Compare'!B12</f>
        <v>5.084821452783217E-14</v>
      </c>
      <c r="G12" s="5">
        <f>'erf Compare'!H12-'erf Compare'!B12</f>
        <v>-9.7669206056139046E-11</v>
      </c>
      <c r="H12" s="5">
        <f>'erf Compare'!I12-'erf Compare'!B12</f>
        <v>-1.0437206654501097E-12</v>
      </c>
    </row>
    <row r="13" spans="1:8" x14ac:dyDescent="0.2">
      <c r="A13" s="24">
        <f>'erf Compare'!A13</f>
        <v>4.9000000000000039</v>
      </c>
      <c r="B13" s="5">
        <f>'erf Compare'!C13-'erf Compare'!B13</f>
        <v>1.7474910407599964E-13</v>
      </c>
      <c r="C13" s="5">
        <f>'erf Compare'!D13-'erf Compare'!B13</f>
        <v>1.7474910407599964E-13</v>
      </c>
      <c r="D13" s="5">
        <f>'erf Compare'!E13-'erf Compare'!B13</f>
        <v>-4.3876013933186186E-12</v>
      </c>
      <c r="E13" s="5">
        <f>'erf Compare'!F13-'erf Compare'!B13</f>
        <v>-1.2636941526533718E-7</v>
      </c>
      <c r="F13" s="5">
        <f>'erf Compare'!G13-'erf Compare'!B13</f>
        <v>1.4832579608992091E-13</v>
      </c>
      <c r="G13" s="5">
        <f>'erf Compare'!H13-'erf Compare'!B13</f>
        <v>-2.1686985540725345E-10</v>
      </c>
      <c r="H13" s="5">
        <f>'erf Compare'!I13-'erf Compare'!B13</f>
        <v>-2.5967006322957786E-12</v>
      </c>
    </row>
    <row r="14" spans="1:8" x14ac:dyDescent="0.2">
      <c r="A14" s="24">
        <f>'erf Compare'!A14</f>
        <v>4.8000000000000043</v>
      </c>
      <c r="B14" s="5">
        <f>'erf Compare'!C14-'erf Compare'!B14</f>
        <v>4.8994142076708158E-13</v>
      </c>
      <c r="C14" s="5">
        <f>'erf Compare'!D14-'erf Compare'!B14</f>
        <v>4.8994142076708158E-13</v>
      </c>
      <c r="D14" s="5">
        <f>'erf Compare'!E14-'erf Compare'!B14</f>
        <v>-1.1633471963534703E-11</v>
      </c>
      <c r="E14" s="5">
        <f>'erf Compare'!F14-'erf Compare'!B14</f>
        <v>-1.7044438183067001E-7</v>
      </c>
      <c r="F14" s="5">
        <f>'erf Compare'!G14-'erf Compare'!B14</f>
        <v>4.2399417310434728E-13</v>
      </c>
      <c r="G14" s="5">
        <f>'erf Compare'!H14-'erf Compare'!B14</f>
        <v>-4.7453052598456225E-10</v>
      </c>
      <c r="H14" s="5">
        <f>'erf Compare'!I14-'erf Compare'!B14</f>
        <v>-6.318945366956541E-12</v>
      </c>
    </row>
    <row r="15" spans="1:8" x14ac:dyDescent="0.2">
      <c r="A15" s="24">
        <f>'erf Compare'!A15</f>
        <v>4.7000000000000046</v>
      </c>
      <c r="B15" s="5">
        <f>'erf Compare'!C15-'erf Compare'!B15</f>
        <v>1.3481438188023276E-12</v>
      </c>
      <c r="C15" s="5">
        <f>'erf Compare'!D15-'erf Compare'!B15</f>
        <v>1.3481438188023276E-12</v>
      </c>
      <c r="D15" s="5">
        <f>'erf Compare'!E15-'erf Compare'!B15</f>
        <v>-3.0251912086498578E-11</v>
      </c>
      <c r="E15" s="5">
        <f>'erf Compare'!F15-'erf Compare'!B15</f>
        <v>-2.3098916923647295E-7</v>
      </c>
      <c r="F15" s="5">
        <f>'erf Compare'!G15-'erf Compare'!B15</f>
        <v>1.1873835248366049E-12</v>
      </c>
      <c r="G15" s="5">
        <f>'erf Compare'!H15-'erf Compare'!B15</f>
        <v>-1.0230521985121754E-9</v>
      </c>
      <c r="H15" s="5">
        <f>'erf Compare'!I15-'erf Compare'!B15</f>
        <v>-1.5033418954146782E-11</v>
      </c>
    </row>
    <row r="16" spans="1:8" x14ac:dyDescent="0.2">
      <c r="A16" s="24">
        <f>'erf Compare'!A16</f>
        <v>4.600000000000005</v>
      </c>
      <c r="B16" s="5">
        <f>'erf Compare'!C16-'erf Compare'!B16</f>
        <v>3.6407543646532758E-12</v>
      </c>
      <c r="C16" s="5">
        <f>'erf Compare'!D16-'erf Compare'!B16</f>
        <v>3.6407543646532758E-12</v>
      </c>
      <c r="D16" s="5">
        <f>'erf Compare'!E16-'erf Compare'!B16</f>
        <v>-7.7156170341652341E-11</v>
      </c>
      <c r="E16" s="5">
        <f>'erf Compare'!F16-'erf Compare'!B16</f>
        <v>-3.145584793751155E-7</v>
      </c>
      <c r="F16" s="5">
        <f>'erf Compare'!G16-'erf Compare'!B16</f>
        <v>3.2576163988551343E-12</v>
      </c>
      <c r="G16" s="5">
        <f>'erf Compare'!H16-'erf Compare'!B16</f>
        <v>-2.1728976395962718E-9</v>
      </c>
      <c r="H16" s="5">
        <f>'erf Compare'!I16-'erf Compare'!B16</f>
        <v>-3.4950708993619628E-11</v>
      </c>
    </row>
    <row r="17" spans="1:8" x14ac:dyDescent="0.2">
      <c r="A17" s="24">
        <f>'erf Compare'!A17</f>
        <v>4.5000000000000053</v>
      </c>
      <c r="B17" s="5">
        <f>'erf Compare'!C17-'erf Compare'!B17</f>
        <v>9.6503915969492482E-12</v>
      </c>
      <c r="C17" s="5">
        <f>'erf Compare'!D17-'erf Compare'!B17</f>
        <v>9.6503915969492482E-12</v>
      </c>
      <c r="D17" s="5">
        <f>'erf Compare'!E17-'erf Compare'!B17</f>
        <v>-1.9301182874187361E-10</v>
      </c>
      <c r="E17" s="5">
        <f>'erf Compare'!F17-'erf Compare'!B17</f>
        <v>-4.3046317632633446E-7</v>
      </c>
      <c r="F17" s="5">
        <f>'erf Compare'!G17-'erf Compare'!B17</f>
        <v>8.7578833074530849E-12</v>
      </c>
      <c r="G17" s="5">
        <f>'erf Compare'!H17-'erf Compare'!B17</f>
        <v>-4.5459116471135985E-9</v>
      </c>
      <c r="H17" s="5">
        <f>'erf Compare'!I17-'erf Compare'!B17</f>
        <v>-7.9356410331854477E-11</v>
      </c>
    </row>
    <row r="18" spans="1:8" x14ac:dyDescent="0.2">
      <c r="A18" s="24">
        <f>'erf Compare'!A18</f>
        <v>4.4000000000000057</v>
      </c>
      <c r="B18" s="5">
        <f>'erf Compare'!C18-'erf Compare'!B18</f>
        <v>2.5108470858015153E-11</v>
      </c>
      <c r="C18" s="5">
        <f>'erf Compare'!D18-'erf Compare'!B18</f>
        <v>2.5108581880317615E-11</v>
      </c>
      <c r="D18" s="5">
        <f>'erf Compare'!E18-'erf Compare'!B18</f>
        <v>-4.7359816068848204E-10</v>
      </c>
      <c r="E18" s="5">
        <f>'erf Compare'!F18-'erf Compare'!B18</f>
        <v>-5.919786140173855E-7</v>
      </c>
      <c r="F18" s="5">
        <f>'erf Compare'!G18-'erf Compare'!B18</f>
        <v>2.3076873745253579E-11</v>
      </c>
      <c r="G18" s="5">
        <f>'erf Compare'!H18-'erf Compare'!B18</f>
        <v>-9.3663025113599474E-9</v>
      </c>
      <c r="H18" s="5">
        <f>'erf Compare'!I18-'erf Compare'!B18</f>
        <v>-1.7583989819769386E-10</v>
      </c>
    </row>
    <row r="19" spans="1:8" x14ac:dyDescent="0.2">
      <c r="A19" s="24">
        <f>'erf Compare'!A19</f>
        <v>4.300000000000006</v>
      </c>
      <c r="B19" s="5">
        <f>'erf Compare'!C19-'erf Compare'!B19</f>
        <v>6.4128924393003217E-11</v>
      </c>
      <c r="C19" s="5">
        <f>'erf Compare'!D19-'erf Compare'!B19</f>
        <v>6.412903541530568E-11</v>
      </c>
      <c r="D19" s="5">
        <f>'erf Compare'!E19-'erf Compare'!B19</f>
        <v>-1.1399032828762756E-9</v>
      </c>
      <c r="E19" s="5">
        <f>'erf Compare'!F19-'erf Compare'!B19</f>
        <v>-8.1809178686942374E-7</v>
      </c>
      <c r="F19" s="5">
        <f>'erf Compare'!G19-'erf Compare'!B19</f>
        <v>5.9611426905803455E-11</v>
      </c>
      <c r="G19" s="5">
        <f>'erf Compare'!H19-'erf Compare'!B19</f>
        <v>-1.9001958118103346E-8</v>
      </c>
      <c r="H19" s="5">
        <f>'erf Compare'!I19-'erf Compare'!B19</f>
        <v>-3.7989145162953264E-10</v>
      </c>
    </row>
    <row r="20" spans="1:8" x14ac:dyDescent="0.2">
      <c r="A20" s="24">
        <f>'erf Compare'!A20</f>
        <v>4.2000000000000064</v>
      </c>
      <c r="B20" s="5">
        <f>'erf Compare'!C20-'erf Compare'!B20</f>
        <v>1.6079448883488112E-10</v>
      </c>
      <c r="C20" s="5">
        <f>'erf Compare'!D20-'erf Compare'!B20</f>
        <v>1.6079471087948605E-10</v>
      </c>
      <c r="D20" s="5">
        <f>'erf Compare'!E20-'erf Compare'!B20</f>
        <v>-2.6913962170027617E-9</v>
      </c>
      <c r="E20" s="5">
        <f>'erf Compare'!F20-'erf Compare'!B20</f>
        <v>-1.1360199264620618E-6</v>
      </c>
      <c r="F20" s="5">
        <f>'erf Compare'!G20-'erf Compare'!B20</f>
        <v>1.5098455818929324E-10</v>
      </c>
      <c r="G20" s="5">
        <f>'erf Compare'!H20-'erf Compare'!B20</f>
        <v>-3.7950798281727316E-8</v>
      </c>
      <c r="H20" s="5">
        <f>'erf Compare'!I20-'erf Compare'!B20</f>
        <v>-7.9927076068742053E-10</v>
      </c>
    </row>
    <row r="21" spans="1:8" x14ac:dyDescent="0.2">
      <c r="A21" s="24">
        <f>'erf Compare'!A21</f>
        <v>4.1000000000000068</v>
      </c>
      <c r="B21" s="5">
        <f>'erf Compare'!C21-'erf Compare'!B21</f>
        <v>3.9582648270197751E-10</v>
      </c>
      <c r="C21" s="5">
        <f>'erf Compare'!D21-'erf Compare'!B21</f>
        <v>3.9582703781348982E-10</v>
      </c>
      <c r="D21" s="5">
        <f>'erf Compare'!E21-'erf Compare'!B21</f>
        <v>-6.2338851858356747E-9</v>
      </c>
      <c r="E21" s="5">
        <f>'erf Compare'!F21-'erf Compare'!B21</f>
        <v>-1.5848198259282853E-6</v>
      </c>
      <c r="F21" s="5">
        <f>'erf Compare'!G21-'erf Compare'!B21</f>
        <v>3.7502811967016214E-10</v>
      </c>
      <c r="G21" s="5">
        <f>'erf Compare'!H21-'erf Compare'!B21</f>
        <v>-7.4599587618351393E-8</v>
      </c>
      <c r="H21" s="5">
        <f>'erf Compare'!I21-'erf Compare'!B21</f>
        <v>-1.6350970577505564E-9</v>
      </c>
    </row>
    <row r="22" spans="1:8" x14ac:dyDescent="0.2">
      <c r="A22" s="24">
        <f>'erf Compare'!A22</f>
        <v>4.0000000000000071</v>
      </c>
      <c r="B22" s="5">
        <f>'erf Compare'!C22-'erf Compare'!B22</f>
        <v>9.567271419541612E-10</v>
      </c>
      <c r="C22" s="5">
        <f>'erf Compare'!D22-'erf Compare'!B22</f>
        <v>9.5672825217718582E-10</v>
      </c>
      <c r="D22" s="5">
        <f>'erf Compare'!E22-'erf Compare'!B22</f>
        <v>-1.4165480455297086E-8</v>
      </c>
      <c r="E22" s="5">
        <f>'erf Compare'!F22-'erf Compare'!B22</f>
        <v>-2.2205110024042796E-6</v>
      </c>
      <c r="F22" s="5">
        <f>'erf Compare'!G22-'erf Compare'!B22</f>
        <v>9.1368923538226454E-10</v>
      </c>
      <c r="G22" s="5">
        <f>'erf Compare'!H22-'erf Compare'!B22</f>
        <v>-1.442898797110459E-7</v>
      </c>
      <c r="H22" s="5">
        <f>'erf Compare'!I22-'erf Compare'!B22</f>
        <v>-3.2455911291862094E-9</v>
      </c>
    </row>
    <row r="23" spans="1:8" x14ac:dyDescent="0.2">
      <c r="A23" s="24">
        <f>'erf Compare'!A23</f>
        <v>3.900000000000007</v>
      </c>
      <c r="B23" s="5">
        <f>'erf Compare'!C23-'erf Compare'!B23</f>
        <v>2.270684973382231E-9</v>
      </c>
      <c r="C23" s="5">
        <f>'erf Compare'!D23-'erf Compare'!B23</f>
        <v>2.2706870828059778E-9</v>
      </c>
      <c r="D23" s="5">
        <f>'erf Compare'!E23-'erf Compare'!B23</f>
        <v>-3.1580181025780973E-8</v>
      </c>
      <c r="E23" s="5">
        <f>'erf Compare'!F23-'erf Compare'!B23</f>
        <v>-3.1232443552520195E-6</v>
      </c>
      <c r="F23" s="5">
        <f>'erf Compare'!G23-'erf Compare'!B23</f>
        <v>2.1837933683599431E-9</v>
      </c>
      <c r="G23" s="5">
        <f>'erf Compare'!H23-'erf Compare'!B23</f>
        <v>-2.7453619577677557E-7</v>
      </c>
      <c r="H23" s="5">
        <f>'erf Compare'!I23-'erf Compare'!B23</f>
        <v>-6.2325768990234565E-9</v>
      </c>
    </row>
    <row r="24" spans="1:8" x14ac:dyDescent="0.2">
      <c r="A24" s="24">
        <f>'erf Compare'!A24</f>
        <v>3.8000000000000069</v>
      </c>
      <c r="B24" s="5">
        <f>'erf Compare'!C24-'erf Compare'!B24</f>
        <v>5.2923666560289462E-9</v>
      </c>
      <c r="C24" s="5">
        <f>'erf Compare'!D24-'erf Compare'!B24</f>
        <v>5.2923703197649274E-9</v>
      </c>
      <c r="D24" s="5">
        <f>'erf Compare'!E24-'erf Compare'!B24</f>
        <v>-6.9076027675585294E-8</v>
      </c>
      <c r="E24" s="5">
        <f>'erf Compare'!F24-'erf Compare'!B24</f>
        <v>-4.4071288294311728E-6</v>
      </c>
      <c r="F24" s="5">
        <f>'erf Compare'!G24-'erf Compare'!B24</f>
        <v>5.1212714069492904E-9</v>
      </c>
      <c r="G24" s="5">
        <f>'erf Compare'!H24-'erf Compare'!B24</f>
        <v>-5.1368400455498175E-7</v>
      </c>
      <c r="H24" s="5">
        <f>'erf Compare'!I24-'erf Compare'!B24</f>
        <v>-1.1529412202726519E-8</v>
      </c>
    </row>
    <row r="25" spans="1:8" x14ac:dyDescent="0.2">
      <c r="A25" s="24">
        <f>'erf Compare'!A25</f>
        <v>3.7000000000000068</v>
      </c>
      <c r="B25" s="5">
        <f>'erf Compare'!C25-'erf Compare'!B25</f>
        <v>1.2114596881218631E-8</v>
      </c>
      <c r="C25" s="5">
        <f>'erf Compare'!D25-'erf Compare'!B25</f>
        <v>1.2114602654378359E-8</v>
      </c>
      <c r="D25" s="5">
        <f>'erf Compare'!E25-'erf Compare'!B25</f>
        <v>-1.4824731275897562E-7</v>
      </c>
      <c r="E25" s="5">
        <f>'erf Compare'!F25-'erf Compare'!B25</f>
        <v>-6.2333133309389055E-6</v>
      </c>
      <c r="F25" s="5">
        <f>'erf Compare'!G25-'erf Compare'!B25</f>
        <v>1.1786171927319344E-8</v>
      </c>
      <c r="G25" s="5">
        <f>'erf Compare'!H25-'erf Compare'!B25</f>
        <v>-9.4488680069115816E-7</v>
      </c>
      <c r="H25" s="5">
        <f>'erf Compare'!I25-'erf Compare'!B25</f>
        <v>-2.0410964696182532E-8</v>
      </c>
    </row>
    <row r="26" spans="1:8" x14ac:dyDescent="0.2">
      <c r="A26" s="24">
        <f>'erf Compare'!A26</f>
        <v>3.6000000000000068</v>
      </c>
      <c r="B26" s="5">
        <f>'erf Compare'!C26-'erf Compare'!B26</f>
        <v>2.7238244770799724E-8</v>
      </c>
      <c r="C26" s="5">
        <f>'erf Compare'!D26-'erf Compare'!B26</f>
        <v>2.7238252098271687E-8</v>
      </c>
      <c r="D26" s="5">
        <f>'erf Compare'!E26-'erf Compare'!B26</f>
        <v>-3.1218235108099179E-7</v>
      </c>
      <c r="E26" s="5">
        <f>'erf Compare'!F26-'erf Compare'!B26</f>
        <v>-8.8266814568527252E-6</v>
      </c>
      <c r="F26" s="5">
        <f>'erf Compare'!G26-'erf Compare'!B26</f>
        <v>2.6623983795381889E-8</v>
      </c>
      <c r="G26" s="5">
        <f>'erf Compare'!H26-'erf Compare'!B26</f>
        <v>-1.7080053266171902E-6</v>
      </c>
      <c r="H26" s="5">
        <f>'erf Compare'!I26-'erf Compare'!B26</f>
        <v>-3.4209707178156634E-8</v>
      </c>
    </row>
    <row r="27" spans="1:8" x14ac:dyDescent="0.2">
      <c r="A27" s="24">
        <f>'erf Compare'!A27</f>
        <v>3.5000000000000067</v>
      </c>
      <c r="B27" s="5">
        <f>'erf Compare'!C27-'erf Compare'!B27</f>
        <v>6.0160195602954047E-8</v>
      </c>
      <c r="C27" s="5">
        <f>'erf Compare'!D27-'erf Compare'!B27</f>
        <v>6.0160200376913053E-8</v>
      </c>
      <c r="D27" s="5">
        <f>'erf Compare'!E27-'erf Compare'!B27</f>
        <v>-6.450663599943951E-7</v>
      </c>
      <c r="E27" s="5">
        <f>'erf Compare'!F27-'erf Compare'!B27</f>
        <v>-1.249583150020328E-5</v>
      </c>
      <c r="F27" s="5">
        <f>'erf Compare'!G27-'erf Compare'!B27</f>
        <v>5.9041431965667357E-8</v>
      </c>
      <c r="G27" s="5">
        <f>'erf Compare'!H27-'erf Compare'!B27</f>
        <v>-3.0327958486786599E-6</v>
      </c>
      <c r="H27" s="5">
        <f>'erf Compare'!I27-'erf Compare'!B27</f>
        <v>-5.3227826923851751E-8</v>
      </c>
    </row>
    <row r="28" spans="1:8" x14ac:dyDescent="0.2">
      <c r="A28" s="24">
        <f>'erf Compare'!A28</f>
        <v>3.4000000000000066</v>
      </c>
      <c r="B28" s="5">
        <f>'erf Compare'!C28-'erf Compare'!B28</f>
        <v>1.3054263214851147E-7</v>
      </c>
      <c r="C28" s="5">
        <f>'erf Compare'!D28-'erf Compare'!B28</f>
        <v>1.3054261904787978E-7</v>
      </c>
      <c r="D28" s="5">
        <f>'erf Compare'!E28-'erf Compare'!B28</f>
        <v>-1.3079273719629469E-6</v>
      </c>
      <c r="E28" s="5">
        <f>'erf Compare'!F28-'erf Compare'!B28</f>
        <v>-1.7654530005795088E-5</v>
      </c>
      <c r="F28" s="5">
        <f>'erf Compare'!G28-'erf Compare'!B28</f>
        <v>1.285597087674617E-7</v>
      </c>
      <c r="G28" s="5">
        <f>'erf Compare'!H28-'erf Compare'!B28</f>
        <v>-5.287328571412786E-6</v>
      </c>
      <c r="H28" s="5">
        <f>'erf Compare'!I28-'erf Compare'!B28</f>
        <v>-7.3740787032150479E-8</v>
      </c>
    </row>
    <row r="29" spans="1:8" x14ac:dyDescent="0.2">
      <c r="A29" s="24">
        <f>'erf Compare'!A29</f>
        <v>3.3000000000000065</v>
      </c>
      <c r="B29" s="5">
        <f>'erf Compare'!C29-'erf Compare'!B29</f>
        <v>-2.0872192862952943E-13</v>
      </c>
      <c r="C29" s="5">
        <f>'erf Compare'!D29-'erf Compare'!B29</f>
        <v>-2.808864252301646E-13</v>
      </c>
      <c r="D29" s="5">
        <f>'erf Compare'!E29-'erf Compare'!B29</f>
        <v>-2.8805878293791665E-6</v>
      </c>
      <c r="E29" s="5">
        <f>'erf Compare'!F29-'erf Compare'!B29</f>
        <v>-2.5118350436947878E-5</v>
      </c>
      <c r="F29" s="5">
        <f>'erf Compare'!G29-'erf Compare'!B29</f>
        <v>-3.4178383456762162E-9</v>
      </c>
      <c r="G29" s="5">
        <f>'erf Compare'!H29-'erf Compare'!B29</f>
        <v>-9.3238363421122017E-6</v>
      </c>
      <c r="H29" s="5">
        <f>'erf Compare'!I29-'erf Compare'!B29</f>
        <v>-3.5918054064332239E-7</v>
      </c>
    </row>
    <row r="30" spans="1:8" x14ac:dyDescent="0.2">
      <c r="A30" s="24">
        <f>'erf Compare'!A30</f>
        <v>3.2000000000000064</v>
      </c>
      <c r="B30" s="5">
        <f>'erf Compare'!C30-'erf Compare'!B30</f>
        <v>8.0935258495173912E-14</v>
      </c>
      <c r="C30" s="5">
        <f>'erf Compare'!D30-'erf Compare'!B30</f>
        <v>-1.4943601911454607E-13</v>
      </c>
      <c r="D30" s="5">
        <f>'erf Compare'!E30-'erf Compare'!B30</f>
        <v>-5.6636116519959145E-6</v>
      </c>
      <c r="E30" s="5">
        <f>'erf Compare'!F30-'erf Compare'!B30</f>
        <v>-3.5301861690206771E-5</v>
      </c>
      <c r="F30" s="5">
        <f>'erf Compare'!G30-'erf Compare'!B30</f>
        <v>-5.7227506067292211E-9</v>
      </c>
      <c r="G30" s="5">
        <f>'erf Compare'!H30-'erf Compare'!B30</f>
        <v>-1.5759180009400353E-5</v>
      </c>
      <c r="H30" s="5">
        <f>'erf Compare'!I30-'erf Compare'!B30</f>
        <v>-6.1600898138003402E-7</v>
      </c>
    </row>
    <row r="31" spans="1:8" x14ac:dyDescent="0.2">
      <c r="A31" s="24">
        <f>'erf Compare'!A31</f>
        <v>3.1000000000000063</v>
      </c>
      <c r="B31" s="5">
        <f>'erf Compare'!C31-'erf Compare'!B31</f>
        <v>-2.1538326677728037E-14</v>
      </c>
      <c r="C31" s="5">
        <f>'erf Compare'!D31-'erf Compare'!B31</f>
        <v>-6.2727600891321345E-13</v>
      </c>
      <c r="D31" s="5">
        <f>'erf Compare'!E31-'erf Compare'!B31</f>
        <v>-1.0933485801167819E-5</v>
      </c>
      <c r="E31" s="5">
        <f>'erf Compare'!F31-'erf Compare'!B31</f>
        <v>-4.926273170235973E-5</v>
      </c>
      <c r="F31" s="5">
        <f>'erf Compare'!G31-'erf Compare'!B31</f>
        <v>-9.3006526924455102E-9</v>
      </c>
      <c r="G31" s="5">
        <f>'erf Compare'!H31-'erf Compare'!B31</f>
        <v>-2.6151669475948935E-5</v>
      </c>
      <c r="H31" s="5">
        <f>'erf Compare'!I31-'erf Compare'!B31</f>
        <v>-1.0299300450267168E-6</v>
      </c>
    </row>
    <row r="32" spans="1:8" x14ac:dyDescent="0.2">
      <c r="A32" s="24">
        <f>'erf Compare'!A32</f>
        <v>3.0000000000000062</v>
      </c>
      <c r="B32" s="5">
        <f>'erf Compare'!C32-'erf Compare'!B32</f>
        <v>-1.7763568394002505E-14</v>
      </c>
      <c r="C32" s="5">
        <f>'erf Compare'!D32-'erf Compare'!B32</f>
        <v>-1.4406253967536031E-12</v>
      </c>
      <c r="D32" s="5">
        <f>'erf Compare'!E32-'erf Compare'!B32</f>
        <v>-2.0724929113202784E-5</v>
      </c>
      <c r="E32" s="5">
        <f>'erf Compare'!F32-'erf Compare'!B32</f>
        <v>-6.8093085694331812E-5</v>
      </c>
      <c r="F32" s="5">
        <f>'erf Compare'!G32-'erf Compare'!B32</f>
        <v>-1.4651916901975426E-8</v>
      </c>
      <c r="G32" s="5">
        <f>'erf Compare'!H32-'erf Compare'!B32</f>
        <v>-4.259283132745928E-5</v>
      </c>
      <c r="H32" s="5">
        <f>'erf Compare'!I32-'erf Compare'!B32</f>
        <v>-1.6775997061513337E-6</v>
      </c>
    </row>
    <row r="33" spans="1:8" x14ac:dyDescent="0.2">
      <c r="A33" s="24">
        <f>'erf Compare'!A33</f>
        <v>2.9000000000000061</v>
      </c>
      <c r="B33" s="5">
        <f>'erf Compare'!C33-'erf Compare'!B33</f>
        <v>-9.4368957093138306E-15</v>
      </c>
      <c r="C33" s="5">
        <f>'erf Compare'!D33-'erf Compare'!B33</f>
        <v>-3.0859759192480851E-12</v>
      </c>
      <c r="D33" s="5">
        <f>'erf Compare'!E33-'erf Compare'!B33</f>
        <v>-3.8575168511578717E-5</v>
      </c>
      <c r="E33" s="5">
        <f>'erf Compare'!F33-'erf Compare'!B33</f>
        <v>-9.2983149138525789E-5</v>
      </c>
      <c r="F33" s="5">
        <f>'erf Compare'!G33-'erf Compare'!B33</f>
        <v>-2.2341513084001008E-8</v>
      </c>
      <c r="G33" s="5">
        <f>'erf Compare'!H33-'erf Compare'!B33</f>
        <v>-6.8057918778396953E-5</v>
      </c>
      <c r="H33" s="5">
        <f>'erf Compare'!I33-'erf Compare'!B33</f>
        <v>-2.6600991587244494E-6</v>
      </c>
    </row>
    <row r="34" spans="1:8" x14ac:dyDescent="0.2">
      <c r="A34" s="24">
        <f>'erf Compare'!A34</f>
        <v>2.800000000000006</v>
      </c>
      <c r="B34" s="5">
        <f>'erf Compare'!C34-'erf Compare'!B34</f>
        <v>4.3298697960381105E-15</v>
      </c>
      <c r="C34" s="5">
        <f>'erf Compare'!D34-'erf Compare'!B34</f>
        <v>-6.2015947932536619E-12</v>
      </c>
      <c r="D34" s="5">
        <f>'erf Compare'!E34-'erf Compare'!B34</f>
        <v>-7.0502996402987961E-5</v>
      </c>
      <c r="E34" s="5">
        <f>'erf Compare'!F34-'erf Compare'!B34</f>
        <v>-1.250745037690848E-4</v>
      </c>
      <c r="F34" s="5">
        <f>'erf Compare'!G34-'erf Compare'!B34</f>
        <v>-3.2914275416295879E-8</v>
      </c>
      <c r="G34" s="5">
        <f>'erf Compare'!H34-'erf Compare'!B34</f>
        <v>-1.0664663067239122E-4</v>
      </c>
      <c r="H34" s="5">
        <f>'erf Compare'!I34-'erf Compare'!B34</f>
        <v>-4.102508618486489E-6</v>
      </c>
    </row>
    <row r="35" spans="1:8" x14ac:dyDescent="0.2">
      <c r="A35" s="24">
        <f>'erf Compare'!A35</f>
        <v>2.700000000000006</v>
      </c>
      <c r="B35" s="5">
        <f>'erf Compare'!C35-'erf Compare'!B35</f>
        <v>1.0325074129013956E-14</v>
      </c>
      <c r="C35" s="5">
        <f>'erf Compare'!D35-'erf Compare'!B35</f>
        <v>-1.1732947946541117E-11</v>
      </c>
      <c r="D35" s="5">
        <f>'erf Compare'!E35-'erf Compare'!B35</f>
        <v>-1.2652867815909907E-4</v>
      </c>
      <c r="E35" s="5">
        <f>'erf Compare'!F35-'erf Compare'!B35</f>
        <v>-1.6520161799959965E-4</v>
      </c>
      <c r="F35" s="5">
        <f>'erf Compare'!G35-'erf Compare'!B35</f>
        <v>-4.674534503923411E-8</v>
      </c>
      <c r="G35" s="5">
        <f>'erf Compare'!H35-'erf Compare'!B35</f>
        <v>-1.6381300947743149E-4</v>
      </c>
      <c r="H35" s="5">
        <f>'erf Compare'!I35-'erf Compare'!B35</f>
        <v>-6.147340951945246E-6</v>
      </c>
    </row>
    <row r="36" spans="1:8" x14ac:dyDescent="0.2">
      <c r="A36" s="24">
        <f>'erf Compare'!A36</f>
        <v>2.6000000000000059</v>
      </c>
      <c r="B36" s="5">
        <f>'erf Compare'!C36-'erf Compare'!B36</f>
        <v>0</v>
      </c>
      <c r="C36" s="5">
        <f>'erf Compare'!D36-'erf Compare'!B36</f>
        <v>-2.0853874183046628E-11</v>
      </c>
      <c r="D36" s="5">
        <f>'erf Compare'!E36-'erf Compare'!B36</f>
        <v>-2.2296632074048084E-4</v>
      </c>
      <c r="E36" s="5">
        <f>'erf Compare'!F36-'erf Compare'!B36</f>
        <v>-2.134958343958937E-4</v>
      </c>
      <c r="F36" s="5">
        <f>'erf Compare'!G36-'erf Compare'!B36</f>
        <v>-6.3818251239133872E-8</v>
      </c>
      <c r="G36" s="5">
        <f>'erf Compare'!H36-'erf Compare'!B36</f>
        <v>-2.4653077704350768E-4</v>
      </c>
      <c r="H36" s="5">
        <f>'erf Compare'!I36-'erf Compare'!B36</f>
        <v>-8.9385505294137246E-6</v>
      </c>
    </row>
    <row r="37" spans="1:8" x14ac:dyDescent="0.2">
      <c r="A37" s="24">
        <f>'erf Compare'!A37</f>
        <v>2.5000000000000058</v>
      </c>
      <c r="B37" s="5">
        <f>'erf Compare'!C37-'erf Compare'!B37</f>
        <v>-1.5543122344752192E-15</v>
      </c>
      <c r="C37" s="5">
        <f>'erf Compare'!D37-'erf Compare'!B37</f>
        <v>-3.4603986343029192E-11</v>
      </c>
      <c r="D37" s="5">
        <f>'erf Compare'!E37-'erf Compare'!B37</f>
        <v>-3.8577543247197976E-4</v>
      </c>
      <c r="E37" s="5">
        <f>'erf Compare'!F37-'erf Compare'!B37</f>
        <v>-2.6884821034600659E-4</v>
      </c>
      <c r="F37" s="5">
        <f>'erf Compare'!G37-'erf Compare'!B37</f>
        <v>-8.3445950704863492E-8</v>
      </c>
      <c r="G37" s="5">
        <f>'erf Compare'!H37-'erf Compare'!B37</f>
        <v>-3.6331447824722307E-4</v>
      </c>
      <c r="H37" s="5">
        <f>'erf Compare'!I37-'erf Compare'!B37</f>
        <v>-1.2593051392895127E-5</v>
      </c>
    </row>
    <row r="38" spans="1:8" x14ac:dyDescent="0.2">
      <c r="A38" s="24">
        <f>'erf Compare'!A38</f>
        <v>2.4000000000000057</v>
      </c>
      <c r="B38" s="5">
        <f>'erf Compare'!C38-'erf Compare'!B38</f>
        <v>-2.55351295663786E-15</v>
      </c>
      <c r="C38" s="5">
        <f>'erf Compare'!D38-'erf Compare'!B38</f>
        <v>-5.3093751617439011E-11</v>
      </c>
      <c r="D38" s="5">
        <f>'erf Compare'!E38-'erf Compare'!B38</f>
        <v>-6.5529662985697179E-4</v>
      </c>
      <c r="E38" s="5">
        <f>'erf Compare'!F38-'erf Compare'!B38</f>
        <v>-3.2827381283417889E-4</v>
      </c>
      <c r="F38" s="5">
        <f>'erf Compare'!G38-'erf Compare'!B38</f>
        <v>-1.039853523288059E-7</v>
      </c>
      <c r="G38" s="5">
        <f>'erf Compare'!H38-'erf Compare'!B38</f>
        <v>-5.2399145338521969E-4</v>
      </c>
      <c r="H38" s="5">
        <f>'erf Compare'!I38-'erf Compare'!B38</f>
        <v>-1.715816089775668E-5</v>
      </c>
    </row>
    <row r="39" spans="1:8" x14ac:dyDescent="0.2">
      <c r="A39" s="24">
        <f>'erf Compare'!A39</f>
        <v>2.3000000000000056</v>
      </c>
      <c r="B39" s="5">
        <f>'erf Compare'!C39-'erf Compare'!B39</f>
        <v>0</v>
      </c>
      <c r="C39" s="5">
        <f>'erf Compare'!D39-'erf Compare'!B39</f>
        <v>-7.3690720192587378E-11</v>
      </c>
      <c r="D39" s="5">
        <f>'erf Compare'!E39-'erf Compare'!B39</f>
        <v>-1.0926908392464574E-3</v>
      </c>
      <c r="E39" s="5">
        <f>'erf Compare'!F39-'erf Compare'!B39</f>
        <v>-3.8629533111367298E-4</v>
      </c>
      <c r="F39" s="5">
        <f>'erf Compare'!G39-'erf Compare'!B39</f>
        <v>-1.2264032700493033E-7</v>
      </c>
      <c r="G39" s="5">
        <f>'erf Compare'!H39-'erf Compare'!B39</f>
        <v>-7.3910224818407588E-4</v>
      </c>
      <c r="H39" s="5">
        <f>'erf Compare'!I39-'erf Compare'!B39</f>
        <v>-2.2556647687688169E-5</v>
      </c>
    </row>
    <row r="40" spans="1:8" x14ac:dyDescent="0.2">
      <c r="A40" s="24">
        <f>'erf Compare'!A40</f>
        <v>2.2000000000000055</v>
      </c>
      <c r="B40" s="5">
        <f>'erf Compare'!C40-'erf Compare'!B40</f>
        <v>0</v>
      </c>
      <c r="C40" s="5">
        <f>'erf Compare'!D40-'erf Compare'!B40</f>
        <v>-8.8015039700906073E-11</v>
      </c>
      <c r="D40" s="5">
        <f>'erf Compare'!E40-'erf Compare'!B40</f>
        <v>-1.7883113970821318E-3</v>
      </c>
      <c r="E40" s="5">
        <f>'erf Compare'!F40-'erf Compare'!B40</f>
        <v>-4.3456431175359356E-4</v>
      </c>
      <c r="F40" s="5">
        <f>'erf Compare'!G40-'erf Compare'!B40</f>
        <v>-1.3549082955588432E-7</v>
      </c>
      <c r="G40" s="5">
        <f>'erf Compare'!H40-'erf Compare'!B40</f>
        <v>-1.0188081480394517E-3</v>
      </c>
      <c r="H40" s="5">
        <f>'erf Compare'!I40-'erf Compare'!B40</f>
        <v>-2.8526331998346421E-5</v>
      </c>
    </row>
    <row r="41" spans="1:8" x14ac:dyDescent="0.2">
      <c r="A41" s="24">
        <f>'erf Compare'!A41</f>
        <v>2.1000000000000054</v>
      </c>
      <c r="B41" s="5">
        <f>'erf Compare'!C41-'erf Compare'!B41</f>
        <v>0</v>
      </c>
      <c r="C41" s="5">
        <f>'erf Compare'!D41-'erf Compare'!B41</f>
        <v>-7.7510775575717616E-11</v>
      </c>
      <c r="D41" s="5">
        <f>'erf Compare'!E41-'erf Compare'!B41</f>
        <v>-2.8720096478466184E-3</v>
      </c>
      <c r="E41" s="5">
        <f>'erf Compare'!F41-'erf Compare'!B41</f>
        <v>-4.6204251048487244E-4</v>
      </c>
      <c r="F41" s="5">
        <f>'erf Compare'!G41-'erf Compare'!B41</f>
        <v>-1.3790290964710294E-7</v>
      </c>
      <c r="G41" s="5">
        <f>'erf Compare'!H41-'erf Compare'!B41</f>
        <v>-1.3712167650540286E-3</v>
      </c>
      <c r="H41" s="5">
        <f>'erf Compare'!I41-'erf Compare'!B41</f>
        <v>-3.4568040955917922E-5</v>
      </c>
    </row>
    <row r="42" spans="1:8" x14ac:dyDescent="0.2">
      <c r="A42" s="24">
        <f>'erf Compare'!A42</f>
        <v>2.0000000000000053</v>
      </c>
      <c r="B42" s="5">
        <f>'erf Compare'!C42-'erf Compare'!B42</f>
        <v>-9.9920072216264089E-16</v>
      </c>
      <c r="C42" s="5">
        <f>'erf Compare'!D42-'erf Compare'!B42</f>
        <v>-8.2877038565243311E-12</v>
      </c>
      <c r="D42" s="5">
        <f>'erf Compare'!E42-'erf Compare'!B42</f>
        <v>-4.5249423964430768E-3</v>
      </c>
      <c r="E42" s="5">
        <f>'erf Compare'!F42-'erf Compare'!B42</f>
        <v>-4.5612640637837654E-4</v>
      </c>
      <c r="F42" s="5">
        <f>'erf Compare'!G42-'erf Compare'!B42</f>
        <v>-1.2543773486584087E-7</v>
      </c>
      <c r="G42" s="5">
        <f>'erf Compare'!H42-'erf Compare'!B42</f>
        <v>-1.8001123238624572E-3</v>
      </c>
      <c r="H42" s="5">
        <f>'erf Compare'!I42-'erf Compare'!B42</f>
        <v>-3.9922742651743448E-5</v>
      </c>
    </row>
    <row r="43" spans="1:8" x14ac:dyDescent="0.2">
      <c r="A43" s="24">
        <f>'erf Compare'!A43</f>
        <v>1.9000000000000052</v>
      </c>
      <c r="B43" s="5">
        <f>'erf Compare'!C43-'erf Compare'!B43</f>
        <v>0</v>
      </c>
      <c r="C43" s="5">
        <f>'erf Compare'!D43-'erf Compare'!B43</f>
        <v>1.7265067153715563E-10</v>
      </c>
      <c r="D43" s="5">
        <f>'erf Compare'!E43-'erf Compare'!B43</f>
        <v>-6.9917506955859965E-3</v>
      </c>
      <c r="E43" s="5">
        <f>'erf Compare'!F43-'erf Compare'!B43</f>
        <v>-4.0503957597315399E-4</v>
      </c>
      <c r="F43" s="5">
        <f>'erf Compare'!G43-'erf Compare'!B43</f>
        <v>-9.5258617216487096E-8</v>
      </c>
      <c r="G43" s="5">
        <f>'erf Compare'!H43-'erf Compare'!B43</f>
        <v>-2.3022043198864806E-3</v>
      </c>
      <c r="H43" s="5">
        <f>'erf Compare'!I43-'erf Compare'!B43</f>
        <v>-4.3603257462665468E-5</v>
      </c>
    </row>
    <row r="44" spans="1:8" x14ac:dyDescent="0.2">
      <c r="A44" s="24">
        <f>'erf Compare'!A44</f>
        <v>1.8000000000000052</v>
      </c>
      <c r="B44" s="5">
        <f>'erf Compare'!C44-'erf Compare'!B44</f>
        <v>0</v>
      </c>
      <c r="C44" s="5">
        <f>'erf Compare'!D44-'erf Compare'!B44</f>
        <v>5.3524840115670713E-10</v>
      </c>
      <c r="D44" s="5">
        <f>'erf Compare'!E44-'erf Compare'!B44</f>
        <v>-1.0590974248795293E-2</v>
      </c>
      <c r="E44" s="5">
        <f>'erf Compare'!F44-'erf Compare'!B44</f>
        <v>-3.0155213413796123E-4</v>
      </c>
      <c r="F44" s="5">
        <f>'erf Compare'!G44-'erf Compare'!B44</f>
        <v>-4.7824204041369001E-8</v>
      </c>
      <c r="G44" s="5">
        <f>'erf Compare'!H44-'erf Compare'!B44</f>
        <v>-2.8641845289731904E-3</v>
      </c>
      <c r="H44" s="5">
        <f>'erf Compare'!I44-'erf Compare'!B44</f>
        <v>-4.4504477996309966E-5</v>
      </c>
    </row>
    <row r="45" spans="1:8" x14ac:dyDescent="0.2">
      <c r="A45" s="24">
        <f>'erf Compare'!A45</f>
        <v>1.7000000000000051</v>
      </c>
      <c r="B45" s="5">
        <f>'erf Compare'!C45-'erf Compare'!B45</f>
        <v>0</v>
      </c>
      <c r="C45" s="5">
        <f>'erf Compare'!D45-'erf Compare'!B45</f>
        <v>1.1508597408393939E-9</v>
      </c>
      <c r="D45" s="5">
        <f>'erf Compare'!E45-'erf Compare'!B45</f>
        <v>-1.5720272884516273E-2</v>
      </c>
      <c r="E45" s="5">
        <f>'erf Compare'!F45-'erf Compare'!B45</f>
        <v>-1.475551363924188E-4</v>
      </c>
      <c r="F45" s="5">
        <f>'erf Compare'!G45-'erf Compare'!B45</f>
        <v>1.1616831163685504E-8</v>
      </c>
      <c r="G45" s="5">
        <f>'erf Compare'!H45-'erf Compare'!B45</f>
        <v>-3.4600903700534591E-3</v>
      </c>
      <c r="H45" s="5">
        <f>'erf Compare'!I45-'erf Compare'!B45</f>
        <v>-4.1604772904157983E-5</v>
      </c>
    </row>
    <row r="46" spans="1:8" x14ac:dyDescent="0.2">
      <c r="A46" s="24">
        <f>'erf Compare'!A46</f>
        <v>1.600000000000005</v>
      </c>
      <c r="B46" s="5">
        <f>'erf Compare'!C46-'erf Compare'!B46</f>
        <v>0</v>
      </c>
      <c r="C46" s="5">
        <f>'erf Compare'!D46-'erf Compare'!B46</f>
        <v>2.0540793510548383E-9</v>
      </c>
      <c r="D46" s="5">
        <f>'erf Compare'!E46-'erf Compare'!B46</f>
        <v>-2.2851569590956577E-2</v>
      </c>
      <c r="E46" s="5">
        <f>'erf Compare'!F46-'erf Compare'!B46</f>
        <v>4.1736290876004389E-5</v>
      </c>
      <c r="F46" s="5">
        <f>'erf Compare'!G46-'erf Compare'!B46</f>
        <v>7.2461645572730049E-8</v>
      </c>
      <c r="G46" s="5">
        <f>'erf Compare'!H46-'erf Compare'!B46</f>
        <v>-4.0496751149199373E-3</v>
      </c>
      <c r="H46" s="5">
        <f>'erf Compare'!I46-'erf Compare'!B46</f>
        <v>-3.4247857790381531E-5</v>
      </c>
    </row>
    <row r="47" spans="1:8" x14ac:dyDescent="0.2">
      <c r="A47" s="24">
        <f>'erf Compare'!A47</f>
        <v>1.5000000000000049</v>
      </c>
      <c r="B47" s="5">
        <f>'erf Compare'!C47-'erf Compare'!B47</f>
        <v>0</v>
      </c>
      <c r="C47" s="5">
        <f>'erf Compare'!D47-'erf Compare'!B47</f>
        <v>3.1751640205968101E-9</v>
      </c>
      <c r="D47" s="5">
        <f>'erf Compare'!E47-'erf Compare'!B47</f>
        <v>-3.2509887025096496E-2</v>
      </c>
      <c r="E47" s="5">
        <f>'erf Compare'!F47-'erf Compare'!B47</f>
        <v>2.3593008570432783E-4</v>
      </c>
      <c r="F47" s="5">
        <f>'erf Compare'!G47-'erf Compare'!B47</f>
        <v>1.1992766080215489E-7</v>
      </c>
      <c r="G47" s="5">
        <f>'erf Compare'!H47-'erf Compare'!B47</f>
        <v>-4.5786251003769873E-3</v>
      </c>
      <c r="H47" s="5">
        <f>'erf Compare'!I47-'erf Compare'!B47</f>
        <v>-2.2460022661707768E-5</v>
      </c>
    </row>
    <row r="48" spans="1:8" x14ac:dyDescent="0.2">
      <c r="A48" s="24">
        <f>'erf Compare'!A48</f>
        <v>1.4000000000000048</v>
      </c>
      <c r="B48" s="5">
        <f>'erf Compare'!C48-'erf Compare'!B48</f>
        <v>0</v>
      </c>
      <c r="C48" s="5">
        <f>'erf Compare'!D48-'erf Compare'!B48</f>
        <v>4.2485299722727632E-9</v>
      </c>
      <c r="D48" s="5">
        <f>'erf Compare'!E48-'erf Compare'!B48</f>
        <v>-4.5228891676797445E-2</v>
      </c>
      <c r="E48" s="5">
        <f>'erf Compare'!F48-'erf Compare'!B48</f>
        <v>3.9225048805102691E-4</v>
      </c>
      <c r="F48" s="5">
        <f>'erf Compare'!G48-'erf Compare'!B48</f>
        <v>1.3850586633168405E-7</v>
      </c>
      <c r="G48" s="5">
        <f>'erf Compare'!H48-'erf Compare'!B48</f>
        <v>-4.9814692879691647E-3</v>
      </c>
      <c r="H48" s="5">
        <f>'erf Compare'!I48-'erf Compare'!B48</f>
        <v>-7.2188344427681628E-6</v>
      </c>
    </row>
    <row r="49" spans="1:8" x14ac:dyDescent="0.2">
      <c r="A49" s="24">
        <f>'erf Compare'!A49</f>
        <v>1.3000000000000047</v>
      </c>
      <c r="B49" s="5">
        <f>'erf Compare'!C49-'erf Compare'!B49</f>
        <v>0</v>
      </c>
      <c r="C49" s="5">
        <f>'erf Compare'!D49-'erf Compare'!B49</f>
        <v>4.7306083494902396E-9</v>
      </c>
      <c r="D49" s="5">
        <f>'erf Compare'!E49-'erf Compare'!B49</f>
        <v>-6.1476644351700083E-2</v>
      </c>
      <c r="E49" s="5">
        <f>'erf Compare'!F49-'erf Compare'!B49</f>
        <v>4.6461136868158892E-4</v>
      </c>
      <c r="F49" s="5">
        <f>'erf Compare'!G49-'erf Compare'!B49</f>
        <v>1.1749789918802378E-7</v>
      </c>
      <c r="G49" s="5">
        <f>'erf Compare'!H49-'erf Compare'!B49</f>
        <v>-5.1878244873164725E-3</v>
      </c>
      <c r="H49" s="5">
        <f>'erf Compare'!I49-'erf Compare'!B49</f>
        <v>9.4406756555587279E-6</v>
      </c>
    </row>
    <row r="50" spans="1:8" x14ac:dyDescent="0.2">
      <c r="A50" s="24">
        <f>'erf Compare'!A50</f>
        <v>1.2000000000000046</v>
      </c>
      <c r="B50" s="5">
        <f>'erf Compare'!C50-'erf Compare'!B50</f>
        <v>0</v>
      </c>
      <c r="C50" s="5">
        <f>'erf Compare'!D50-'erf Compare'!B50</f>
        <v>3.8058020068731935E-9</v>
      </c>
      <c r="D50" s="5">
        <f>'erf Compare'!E50-'erf Compare'!B50</f>
        <v>-8.1547542810973872E-2</v>
      </c>
      <c r="E50" s="5">
        <f>'erf Compare'!F50-'erf Compare'!B50</f>
        <v>4.1859514501152439E-4</v>
      </c>
      <c r="F50" s="5">
        <f>'erf Compare'!G50-'erf Compare'!B50</f>
        <v>5.7276576814757618E-8</v>
      </c>
      <c r="G50" s="5">
        <f>'erf Compare'!H50-'erf Compare'!B50</f>
        <v>-5.1321568079122359E-3</v>
      </c>
      <c r="H50" s="5">
        <f>'erf Compare'!I50-'erf Compare'!B50</f>
        <v>2.4599715004236522E-5</v>
      </c>
    </row>
    <row r="51" spans="1:8" x14ac:dyDescent="0.2">
      <c r="A51" s="24">
        <f>'erf Compare'!A51</f>
        <v>1.1000000000000045</v>
      </c>
      <c r="B51" s="5">
        <f>'erf Compare'!C51-'erf Compare'!B51</f>
        <v>0</v>
      </c>
      <c r="C51" s="5">
        <f>'erf Compare'!D51-'erf Compare'!B51</f>
        <v>6.0968030624053426E-10</v>
      </c>
      <c r="D51" s="5">
        <f>'erf Compare'!E51-'erf Compare'!B51</f>
        <v>-0.1054215987943482</v>
      </c>
      <c r="E51" s="5">
        <f>'erf Compare'!F51-'erf Compare'!B51</f>
        <v>2.4881135900911566E-4</v>
      </c>
      <c r="F51" s="5">
        <f>'erf Compare'!G51-'erf Compare'!B51</f>
        <v>-2.6370486350124622E-8</v>
      </c>
      <c r="G51" s="5">
        <f>'erf Compare'!H51-'erf Compare'!B51</f>
        <v>-4.7665066580653281E-3</v>
      </c>
      <c r="H51" s="5">
        <f>'erf Compare'!I51-'erf Compare'!B51</f>
        <v>3.4984967583806537E-5</v>
      </c>
    </row>
    <row r="52" spans="1:8" x14ac:dyDescent="0.2">
      <c r="A52" s="24">
        <f>'erf Compare'!A52</f>
        <v>1.0000000000000044</v>
      </c>
      <c r="B52" s="5">
        <f>'erf Compare'!C52-'erf Compare'!B52</f>
        <v>0</v>
      </c>
      <c r="C52" s="5">
        <f>'erf Compare'!D52-'erf Compare'!B52</f>
        <v>-5.1897084407670491E-9</v>
      </c>
      <c r="D52" s="5">
        <f>'erf Compare'!E52-'erf Compare'!B52</f>
        <v>-0.13260026901934596</v>
      </c>
      <c r="E52" s="5">
        <f>'erf Compare'!F52-'erf Compare'!B52</f>
        <v>-8.1295575256046249E-6</v>
      </c>
      <c r="F52" s="5">
        <f>'erf Compare'!G52-'erf Compare'!B52</f>
        <v>-1.0320212517900273E-7</v>
      </c>
      <c r="G52" s="5">
        <f>'erf Compare'!H52-'erf Compare'!B52</f>
        <v>-4.0746776597623269E-3</v>
      </c>
      <c r="H52" s="5">
        <f>'erf Compare'!I52-'erf Compare'!B52</f>
        <v>3.783154339853656E-5</v>
      </c>
    </row>
    <row r="53" spans="1:8" x14ac:dyDescent="0.2">
      <c r="A53" s="24">
        <f>'erf Compare'!A53</f>
        <v>0.90000000000000446</v>
      </c>
      <c r="B53" s="5">
        <f>'erf Compare'!C53-'erf Compare'!B53</f>
        <v>0</v>
      </c>
      <c r="C53" s="5">
        <f>'erf Compare'!D53-'erf Compare'!B53</f>
        <v>-1.2430239282323896E-8</v>
      </c>
      <c r="D53" s="5">
        <f>'erf Compare'!E53-'erf Compare'!B53</f>
        <v>-0.16193849384870374</v>
      </c>
      <c r="E53" s="5">
        <f>'erf Compare'!F53-'erf Compare'!B53</f>
        <v>-2.7334982569038324E-4</v>
      </c>
      <c r="F53" s="5">
        <f>'erf Compare'!G53-'erf Compare'!B53</f>
        <v>-1.3750916461052753E-7</v>
      </c>
      <c r="G53" s="5">
        <f>'erf Compare'!H53-'erf Compare'!B53</f>
        <v>-3.0853659334368899E-3</v>
      </c>
      <c r="H53" s="5">
        <f>'erf Compare'!I53-'erf Compare'!B53</f>
        <v>3.1911833400566358E-5</v>
      </c>
    </row>
    <row r="54" spans="1:8" x14ac:dyDescent="0.2">
      <c r="A54" s="24">
        <f>'erf Compare'!A54</f>
        <v>0.80000000000000449</v>
      </c>
      <c r="B54" s="5">
        <f>'erf Compare'!C54-'erf Compare'!B54</f>
        <v>0</v>
      </c>
      <c r="C54" s="5">
        <f>'erf Compare'!D54-'erf Compare'!B54</f>
        <v>-1.7473856916971897E-8</v>
      </c>
      <c r="D54" s="5">
        <f>'erf Compare'!E54-'erf Compare'!B54</f>
        <v>-0.19150365038741235</v>
      </c>
      <c r="E54" s="5">
        <f>'erf Compare'!F54-'erf Compare'!B54</f>
        <v>-4.4456432852046923E-4</v>
      </c>
      <c r="F54" s="5">
        <f>'erf Compare'!G54-'erf Compare'!B54</f>
        <v>-1.0496546887228675E-7</v>
      </c>
      <c r="G54" s="5">
        <f>'erf Compare'!H54-'erf Compare'!B54</f>
        <v>-1.8808179377798329E-3</v>
      </c>
      <c r="H54" s="5">
        <f>'erf Compare'!I54-'erf Compare'!B54</f>
        <v>1.8401874998352774E-5</v>
      </c>
    </row>
    <row r="55" spans="1:8" x14ac:dyDescent="0.2">
      <c r="A55" s="24">
        <f>'erf Compare'!A55</f>
        <v>0.70000000000000451</v>
      </c>
      <c r="B55" s="5">
        <f>'erf Compare'!C55-'erf Compare'!B55</f>
        <v>0</v>
      </c>
      <c r="C55" s="5">
        <f>'erf Compare'!D55-'erf Compare'!B55</f>
        <v>-1.4293515149255143E-8</v>
      </c>
      <c r="D55" s="5">
        <f>'erf Compare'!E55-'erf Compare'!B55</f>
        <v>-0.21850078103133874</v>
      </c>
      <c r="E55" s="5">
        <f>'erf Compare'!F55-'erf Compare'!B55</f>
        <v>-4.343308091457887E-4</v>
      </c>
      <c r="F55" s="5">
        <f>'erf Compare'!G55-'erf Compare'!B55</f>
        <v>-1.1981315939380011E-8</v>
      </c>
      <c r="G55" s="5">
        <f>'erf Compare'!H55-'erf Compare'!B55</f>
        <v>-5.9711380099947142E-4</v>
      </c>
      <c r="H55" s="5">
        <f>'erf Compare'!I55-'erf Compare'!B55</f>
        <v>1.1451467049061748E-6</v>
      </c>
    </row>
    <row r="56" spans="1:8" x14ac:dyDescent="0.2">
      <c r="A56" s="24">
        <f>'erf Compare'!A56</f>
        <v>0.60000000000000453</v>
      </c>
      <c r="B56" s="5">
        <f>'erf Compare'!C56-'erf Compare'!B56</f>
        <v>0</v>
      </c>
      <c r="C56" s="5">
        <f>'erf Compare'!D56-'erf Compare'!B56</f>
        <v>2.4673804110975084E-9</v>
      </c>
      <c r="D56" s="5">
        <f>'erf Compare'!E56-'erf Compare'!B56</f>
        <v>-0.23930580049316741</v>
      </c>
      <c r="E56" s="5">
        <f>'erf Compare'!F56-'erf Compare'!B56</f>
        <v>-2.1846065090647127E-4</v>
      </c>
      <c r="F56" s="5">
        <f>'erf Compare'!G56-'erf Compare'!B56</f>
        <v>9.4001510797525611E-8</v>
      </c>
      <c r="G56" s="5">
        <f>'erf Compare'!H56-'erf Compare'!B56</f>
        <v>5.8766152942979488E-4</v>
      </c>
      <c r="H56" s="5">
        <f>'erf Compare'!I56-'erf Compare'!B56</f>
        <v>-1.4103756446948168E-5</v>
      </c>
    </row>
    <row r="57" spans="1:8" x14ac:dyDescent="0.2">
      <c r="A57" s="24">
        <f>'erf Compare'!A57</f>
        <v>0.50000000000000455</v>
      </c>
      <c r="B57" s="5">
        <f>'erf Compare'!C57-'erf Compare'!B57</f>
        <v>0</v>
      </c>
      <c r="C57" s="5">
        <f>'erf Compare'!D57-'erf Compare'!B57</f>
        <v>2.9910195764593084E-8</v>
      </c>
      <c r="D57" s="5">
        <f>'erf Compare'!E57-'erf Compare'!B57</f>
        <v>-0.24964063402864833</v>
      </c>
      <c r="E57" s="5">
        <f>'erf Compare'!F57-'erf Compare'!B57</f>
        <v>1.2494950416652717E-4</v>
      </c>
      <c r="F57" s="5">
        <f>'erf Compare'!G57-'erf Compare'!B57</f>
        <v>1.3849169999691213E-7</v>
      </c>
      <c r="G57" s="5">
        <f>'erf Compare'!H57-'erf Compare'!B57</f>
        <v>1.4800842628572841E-3</v>
      </c>
      <c r="H57" s="5">
        <f>'erf Compare'!I57-'erf Compare'!B57</f>
        <v>-2.1630644286285694E-5</v>
      </c>
    </row>
    <row r="58" spans="1:8" x14ac:dyDescent="0.2">
      <c r="A58" s="24">
        <f>'erf Compare'!A58</f>
        <v>0.40000000000000457</v>
      </c>
      <c r="B58" s="5">
        <f>'erf Compare'!C58-'erf Compare'!B58</f>
        <v>0</v>
      </c>
      <c r="C58" s="5">
        <f>'erf Compare'!D58-'erf Compare'!B58</f>
        <v>4.7852289186689489E-8</v>
      </c>
      <c r="D58" s="5">
        <f>'erf Compare'!E58-'erf Compare'!B58</f>
        <v>-0.24490432964541381</v>
      </c>
      <c r="E58" s="5">
        <f>'erf Compare'!F58-'erf Compare'!B58</f>
        <v>4.1330748731943645E-4</v>
      </c>
      <c r="F58" s="5">
        <f>'erf Compare'!G58-'erf Compare'!B58</f>
        <v>6.8420615895181669E-8</v>
      </c>
      <c r="G58" s="5">
        <f>'erf Compare'!H58-'erf Compare'!B58</f>
        <v>1.9137077644679201E-3</v>
      </c>
      <c r="H58" s="5">
        <f>'erf Compare'!I58-'erf Compare'!B58</f>
        <v>-1.8568706186827821E-5</v>
      </c>
    </row>
    <row r="59" spans="1:8" x14ac:dyDescent="0.2">
      <c r="A59" s="24">
        <f>'erf Compare'!A59</f>
        <v>0.3000000000000046</v>
      </c>
      <c r="B59" s="5">
        <f>'erf Compare'!C59-'erf Compare'!B59</f>
        <v>0</v>
      </c>
      <c r="C59" s="5">
        <f>'erf Compare'!D59-'erf Compare'!B59</f>
        <v>2.4644458418432436E-8</v>
      </c>
      <c r="D59" s="5">
        <f>'erf Compare'!E59-'erf Compare'!B59</f>
        <v>-0.22064342714573176</v>
      </c>
      <c r="E59" s="5">
        <f>'erf Compare'!F59-'erf Compare'!B59</f>
        <v>4.2424357312415006E-4</v>
      </c>
      <c r="F59" s="5">
        <f>'erf Compare'!G59-'erf Compare'!B59</f>
        <v>-7.6730115539103139E-8</v>
      </c>
      <c r="G59" s="5">
        <f>'erf Compare'!H59-'erf Compare'!B59</f>
        <v>1.805170307726478E-3</v>
      </c>
      <c r="H59" s="5">
        <f>'erf Compare'!I59-'erf Compare'!B59</f>
        <v>-7.4538404417623383E-6</v>
      </c>
    </row>
    <row r="60" spans="1:8" x14ac:dyDescent="0.2">
      <c r="A60" s="24">
        <f>'erf Compare'!A60</f>
        <v>0.20000000000000459</v>
      </c>
      <c r="B60" s="5">
        <f>'erf Compare'!C60-'erf Compare'!B60</f>
        <v>0</v>
      </c>
      <c r="C60" s="5">
        <f>'erf Compare'!D60-'erf Compare'!B60</f>
        <v>-2.9881435159584413E-8</v>
      </c>
      <c r="D60" s="5">
        <f>'erf Compare'!E60-'erf Compare'!B60</f>
        <v>-0.17310889879494701</v>
      </c>
      <c r="E60" s="5">
        <f>'erf Compare'!F60-'erf Compare'!B60</f>
        <v>5.2875802379281911E-5</v>
      </c>
      <c r="F60" s="5">
        <f>'erf Compare'!G60-'erf Compare'!B60</f>
        <v>-1.3135216272996963E-7</v>
      </c>
      <c r="G60" s="5">
        <f>'erf Compare'!H60-'erf Compare'!B60</f>
        <v>1.2191562275783441E-3</v>
      </c>
      <c r="H60" s="5">
        <f>'erf Compare'!I60-'erf Compare'!B60</f>
        <v>3.4751402555044386E-6</v>
      </c>
    </row>
    <row r="61" spans="1:8" x14ac:dyDescent="0.2">
      <c r="A61" s="24">
        <f>'erf Compare'!A61</f>
        <v>0.10000000000000459</v>
      </c>
      <c r="B61" s="5">
        <f>'erf Compare'!C61-'erf Compare'!B61</f>
        <v>0</v>
      </c>
      <c r="C61" s="5">
        <f>'erf Compare'!D61-'erf Compare'!B61</f>
        <v>1.275228987684951E-8</v>
      </c>
      <c r="D61" s="5">
        <f>'erf Compare'!E61-'erf Compare'!B61</f>
        <v>-9.981519458479983E-2</v>
      </c>
      <c r="E61" s="5">
        <f>'erf Compare'!F61-'erf Compare'!B61</f>
        <v>-4.2578501095992538E-4</v>
      </c>
      <c r="F61" s="5">
        <f>'erf Compare'!G61-'erf Compare'!B61</f>
        <v>4.9603910867723755E-8</v>
      </c>
      <c r="G61" s="5">
        <f>'erf Compare'!H61-'erf Compare'!B61</f>
        <v>4.3431178375007151E-4</v>
      </c>
      <c r="H61" s="5">
        <f>'erf Compare'!I61-'erf Compare'!B61</f>
        <v>5.0246957737920539E-6</v>
      </c>
    </row>
    <row r="62" spans="1:8" x14ac:dyDescent="0.2">
      <c r="A62" s="24">
        <f>'erf Compare'!A62</f>
        <v>4.5796699765787707E-15</v>
      </c>
      <c r="B62" s="5">
        <f>'erf Compare'!C62-'erf Compare'!B62</f>
        <v>0</v>
      </c>
      <c r="C62" s="5">
        <f>'erf Compare'!D62-'erf Compare'!B62</f>
        <v>-3.0000000544387967E-8</v>
      </c>
      <c r="D62" s="5">
        <f>'erf Compare'!E62-'erf Compare'!B62</f>
        <v>-5.1676041937442816E-15</v>
      </c>
      <c r="E62" s="5">
        <f>'erf Compare'!F62-'erf Compare'!B62</f>
        <v>1.6146632445646982E-16</v>
      </c>
      <c r="F62" s="5">
        <f>'erf Compare'!G62-'erf Compare'!B62</f>
        <v>1.0000002134153539E-9</v>
      </c>
      <c r="G62" s="5">
        <f>'erf Compare'!H62-'erf Compare'!B62</f>
        <v>5.0444021993954163E-17</v>
      </c>
      <c r="H62" s="5">
        <f>'erf Compare'!I62-'erf Compare'!B62</f>
        <v>-2.6629199942609133E-17</v>
      </c>
    </row>
    <row r="63" spans="1:8" s="7" customFormat="1" x14ac:dyDescent="0.2">
      <c r="A63" s="25">
        <f>'erf Compare'!A63</f>
        <v>-9.9999999999995426E-2</v>
      </c>
      <c r="B63" s="7">
        <f>'erf Compare'!C63-'erf Compare'!B63</f>
        <v>0</v>
      </c>
      <c r="C63" s="5">
        <f>'erf Compare'!D63-'erf Compare'!B63</f>
        <v>-1.27522900017496E-8</v>
      </c>
      <c r="D63" s="7">
        <f>'erf Compare'!E63-'erf Compare'!B63</f>
        <v>9.9815194584791933E-2</v>
      </c>
      <c r="E63" s="7">
        <f>'erf Compare'!F63-'erf Compare'!B63</f>
        <v>4.2578501095968946E-4</v>
      </c>
      <c r="F63" s="7">
        <f>'erf Compare'!G63-'erf Compare'!B63</f>
        <v>-4.9603910812212604E-8</v>
      </c>
      <c r="G63" s="7">
        <f>'erf Compare'!H63-'erf Compare'!B63</f>
        <v>-4.3431178374997437E-4</v>
      </c>
      <c r="H63" s="5">
        <f>'erf Compare'!I63-'erf Compare'!B63</f>
        <v>-5.0246957737642983E-6</v>
      </c>
    </row>
    <row r="64" spans="1:8" x14ac:dyDescent="0.2">
      <c r="A64" s="24">
        <f>'erf Compare'!A64</f>
        <v>-0.19999999999999543</v>
      </c>
      <c r="B64" s="5">
        <f>'erf Compare'!C64-'erf Compare'!B64</f>
        <v>0</v>
      </c>
      <c r="C64" s="5">
        <f>'erf Compare'!D64-'erf Compare'!B64</f>
        <v>2.9881435104073262E-8</v>
      </c>
      <c r="D64" s="5">
        <f>'erf Compare'!E64-'erf Compare'!B64</f>
        <v>0.17310889879494151</v>
      </c>
      <c r="E64" s="5">
        <f>'erf Compare'!F64-'erf Compare'!B64</f>
        <v>-5.2875802379448444E-5</v>
      </c>
      <c r="F64" s="5">
        <f>'erf Compare'!G64-'erf Compare'!B64</f>
        <v>1.3135216278548079E-7</v>
      </c>
      <c r="G64" s="5">
        <f>'erf Compare'!H64-'erf Compare'!B64</f>
        <v>-1.2191562275782886E-3</v>
      </c>
      <c r="H64" s="5">
        <f>'erf Compare'!I64-'erf Compare'!B64</f>
        <v>-3.4751402555321942E-6</v>
      </c>
    </row>
    <row r="65" spans="1:8" x14ac:dyDescent="0.2">
      <c r="A65" s="24">
        <f>'erf Compare'!A65</f>
        <v>-0.29999999999999544</v>
      </c>
      <c r="B65" s="5">
        <f>'erf Compare'!C65-'erf Compare'!B65</f>
        <v>0</v>
      </c>
      <c r="C65" s="5">
        <f>'erf Compare'!D65-'erf Compare'!B65</f>
        <v>-2.4644458473943587E-8</v>
      </c>
      <c r="D65" s="5">
        <f>'erf Compare'!E65-'erf Compare'!B65</f>
        <v>0.2206434271457286</v>
      </c>
      <c r="E65" s="5">
        <f>'erf Compare'!F65-'erf Compare'!B65</f>
        <v>-4.2424357312442762E-4</v>
      </c>
      <c r="F65" s="5">
        <f>'erf Compare'!G65-'erf Compare'!B65</f>
        <v>7.6730115983192348E-8</v>
      </c>
      <c r="G65" s="5">
        <f>'erf Compare'!H65-'erf Compare'!B65</f>
        <v>-1.8051703077264225E-3</v>
      </c>
      <c r="H65" s="5">
        <f>'erf Compare'!I65-'erf Compare'!B65</f>
        <v>7.4538404417623383E-6</v>
      </c>
    </row>
    <row r="66" spans="1:8" x14ac:dyDescent="0.2">
      <c r="A66" s="24">
        <f>'erf Compare'!A66</f>
        <v>-0.39999999999999547</v>
      </c>
      <c r="B66" s="5">
        <f>'erf Compare'!C66-'erf Compare'!B66</f>
        <v>0</v>
      </c>
      <c r="C66" s="5">
        <f>'erf Compare'!D66-'erf Compare'!B66</f>
        <v>-4.7852289131178338E-8</v>
      </c>
      <c r="D66" s="5">
        <f>'erf Compare'!E66-'erf Compare'!B66</f>
        <v>0.24490432964541264</v>
      </c>
      <c r="E66" s="5">
        <f>'erf Compare'!F66-'erf Compare'!B66</f>
        <v>-4.1330748731938094E-4</v>
      </c>
      <c r="F66" s="5">
        <f>'erf Compare'!G66-'erf Compare'!B66</f>
        <v>-6.8420615784159367E-8</v>
      </c>
      <c r="G66" s="5">
        <f>'erf Compare'!H66-'erf Compare'!B66</f>
        <v>-1.9137077644679756E-3</v>
      </c>
      <c r="H66" s="5">
        <f>'erf Compare'!I66-'erf Compare'!B66</f>
        <v>1.8568706186938844E-5</v>
      </c>
    </row>
    <row r="67" spans="1:8" x14ac:dyDescent="0.2">
      <c r="A67" s="24">
        <f>'erf Compare'!A67</f>
        <v>-0.49999999999999545</v>
      </c>
      <c r="B67" s="5">
        <f>'erf Compare'!C67-'erf Compare'!B67</f>
        <v>0</v>
      </c>
      <c r="C67" s="5">
        <f>'erf Compare'!D67-'erf Compare'!B67</f>
        <v>-2.9910195764593084E-8</v>
      </c>
      <c r="D67" s="5">
        <f>'erf Compare'!E67-'erf Compare'!B67</f>
        <v>0.24964063402864867</v>
      </c>
      <c r="E67" s="5">
        <f>'erf Compare'!F67-'erf Compare'!B67</f>
        <v>-1.2494950416674921E-4</v>
      </c>
      <c r="F67" s="5">
        <f>'erf Compare'!G67-'erf Compare'!B67</f>
        <v>-1.3849170010793443E-7</v>
      </c>
      <c r="G67" s="5">
        <f>'erf Compare'!H67-'erf Compare'!B67</f>
        <v>-1.4800842628573951E-3</v>
      </c>
      <c r="H67" s="5">
        <f>'erf Compare'!I67-'erf Compare'!B67</f>
        <v>2.1630644286396716E-5</v>
      </c>
    </row>
    <row r="68" spans="1:8" x14ac:dyDescent="0.2">
      <c r="A68" s="24">
        <f>'erf Compare'!A68</f>
        <v>-0.59999999999999543</v>
      </c>
      <c r="B68" s="5">
        <f>'erf Compare'!C68-'erf Compare'!B68</f>
        <v>0</v>
      </c>
      <c r="C68" s="5">
        <f>'erf Compare'!D68-'erf Compare'!B68</f>
        <v>-2.4673805221198108E-9</v>
      </c>
      <c r="D68" s="5">
        <f>'erf Compare'!E68-'erf Compare'!B68</f>
        <v>0.23930580049316874</v>
      </c>
      <c r="E68" s="5">
        <f>'erf Compare'!F68-'erf Compare'!B68</f>
        <v>2.184606509061382E-4</v>
      </c>
      <c r="F68" s="5">
        <f>'erf Compare'!G68-'erf Compare'!B68</f>
        <v>-9.4001510908547914E-8</v>
      </c>
      <c r="G68" s="5">
        <f>'erf Compare'!H68-'erf Compare'!B68</f>
        <v>-5.8766152943012795E-4</v>
      </c>
      <c r="H68" s="5">
        <f>'erf Compare'!I68-'erf Compare'!B68</f>
        <v>1.4103756446726123E-5</v>
      </c>
    </row>
    <row r="69" spans="1:8" x14ac:dyDescent="0.2">
      <c r="A69" s="24">
        <f>'erf Compare'!A69</f>
        <v>-0.6999999999999954</v>
      </c>
      <c r="B69" s="5">
        <f>'erf Compare'!C69-'erf Compare'!B69</f>
        <v>0</v>
      </c>
      <c r="C69" s="5">
        <f>'erf Compare'!D69-'erf Compare'!B69</f>
        <v>1.4293515149255143E-8</v>
      </c>
      <c r="D69" s="5">
        <f>'erf Compare'!E69-'erf Compare'!B69</f>
        <v>0.21850078103134096</v>
      </c>
      <c r="E69" s="5">
        <f>'erf Compare'!F69-'erf Compare'!B69</f>
        <v>4.343308091457887E-4</v>
      </c>
      <c r="F69" s="5">
        <f>'erf Compare'!G69-'erf Compare'!B69</f>
        <v>1.1981315828357708E-8</v>
      </c>
      <c r="G69" s="5">
        <f>'erf Compare'!H69-'erf Compare'!B69</f>
        <v>5.971138009993604E-4</v>
      </c>
      <c r="H69" s="5">
        <f>'erf Compare'!I69-'erf Compare'!B69</f>
        <v>-1.1451467049061748E-6</v>
      </c>
    </row>
    <row r="70" spans="1:8" x14ac:dyDescent="0.2">
      <c r="A70" s="24">
        <f>'erf Compare'!A70</f>
        <v>-0.79999999999999538</v>
      </c>
      <c r="B70" s="5">
        <f>'erf Compare'!C70-'erf Compare'!B70</f>
        <v>0</v>
      </c>
      <c r="C70" s="5">
        <f>'erf Compare'!D70-'erf Compare'!B70</f>
        <v>1.7473856694927292E-8</v>
      </c>
      <c r="D70" s="5">
        <f>'erf Compare'!E70-'erf Compare'!B70</f>
        <v>0.1915036503874149</v>
      </c>
      <c r="E70" s="5">
        <f>'erf Compare'!F70-'erf Compare'!B70</f>
        <v>4.4456432852035821E-4</v>
      </c>
      <c r="F70" s="5">
        <f>'erf Compare'!G70-'erf Compare'!B70</f>
        <v>1.0496546876126445E-7</v>
      </c>
      <c r="G70" s="5">
        <f>'erf Compare'!H70-'erf Compare'!B70</f>
        <v>1.8808179377797218E-3</v>
      </c>
      <c r="H70" s="5">
        <f>'erf Compare'!I70-'erf Compare'!B70</f>
        <v>-1.8401874998352774E-5</v>
      </c>
    </row>
    <row r="71" spans="1:8" x14ac:dyDescent="0.2">
      <c r="A71" s="24">
        <f>'erf Compare'!A71</f>
        <v>-0.89999999999999536</v>
      </c>
      <c r="B71" s="5">
        <f>'erf Compare'!C71-'erf Compare'!B71</f>
        <v>0</v>
      </c>
      <c r="C71" s="5">
        <f>'erf Compare'!D71-'erf Compare'!B71</f>
        <v>1.2430239504368501E-8</v>
      </c>
      <c r="D71" s="5">
        <f>'erf Compare'!E71-'erf Compare'!B71</f>
        <v>0.16193849384870651</v>
      </c>
      <c r="E71" s="5">
        <f>'erf Compare'!F71-'erf Compare'!B71</f>
        <v>2.7334982569060529E-4</v>
      </c>
      <c r="F71" s="5">
        <f>'erf Compare'!G71-'erf Compare'!B71</f>
        <v>1.3750916483257214E-7</v>
      </c>
      <c r="G71" s="5">
        <f>'erf Compare'!H71-'erf Compare'!B71</f>
        <v>3.0853659334370009E-3</v>
      </c>
      <c r="H71" s="5">
        <f>'erf Compare'!I71-'erf Compare'!B71</f>
        <v>-3.1911833400455336E-5</v>
      </c>
    </row>
    <row r="72" spans="1:8" x14ac:dyDescent="0.2">
      <c r="A72" s="24">
        <f>'erf Compare'!A72</f>
        <v>-0.99999999999999534</v>
      </c>
      <c r="B72" s="5">
        <f>'erf Compare'!C72-'erf Compare'!B72</f>
        <v>0</v>
      </c>
      <c r="C72" s="5">
        <f>'erf Compare'!D72-'erf Compare'!B72</f>
        <v>5.1897084407670491E-9</v>
      </c>
      <c r="D72" s="5">
        <f>'erf Compare'!E72-'erf Compare'!B72</f>
        <v>0.13260026901934863</v>
      </c>
      <c r="E72" s="5">
        <f>'erf Compare'!F72-'erf Compare'!B72</f>
        <v>8.1295575256046249E-6</v>
      </c>
      <c r="F72" s="5">
        <f>'erf Compare'!G72-'erf Compare'!B72</f>
        <v>1.0320212517900273E-7</v>
      </c>
      <c r="G72" s="5">
        <f>'erf Compare'!H72-'erf Compare'!B72</f>
        <v>4.0746776597622159E-3</v>
      </c>
      <c r="H72" s="5">
        <f>'erf Compare'!I72-'erf Compare'!B72</f>
        <v>-3.783154339853656E-5</v>
      </c>
    </row>
    <row r="73" spans="1:8" x14ac:dyDescent="0.2">
      <c r="A73" s="24">
        <f>'erf Compare'!A73</f>
        <v>-1.0999999999999954</v>
      </c>
      <c r="B73" s="5">
        <f>'erf Compare'!C73-'erf Compare'!B73</f>
        <v>0</v>
      </c>
      <c r="C73" s="5">
        <f>'erf Compare'!D73-'erf Compare'!B73</f>
        <v>-6.096801952182318E-10</v>
      </c>
      <c r="D73" s="5">
        <f>'erf Compare'!E73-'erf Compare'!B73</f>
        <v>0.10542159879435076</v>
      </c>
      <c r="E73" s="5">
        <f>'erf Compare'!F73-'erf Compare'!B73</f>
        <v>-2.4881135900900464E-4</v>
      </c>
      <c r="F73" s="5">
        <f>'erf Compare'!G73-'erf Compare'!B73</f>
        <v>2.6370486461146925E-8</v>
      </c>
      <c r="G73" s="5">
        <f>'erf Compare'!H73-'erf Compare'!B73</f>
        <v>4.7665066580654392E-3</v>
      </c>
      <c r="H73" s="5">
        <f>'erf Compare'!I73-'erf Compare'!B73</f>
        <v>-3.4984967583584492E-5</v>
      </c>
    </row>
    <row r="74" spans="1:8" x14ac:dyDescent="0.2">
      <c r="A74" s="24">
        <f>'erf Compare'!A74</f>
        <v>-1.1999999999999955</v>
      </c>
      <c r="B74" s="5">
        <f>'erf Compare'!C74-'erf Compare'!B74</f>
        <v>0</v>
      </c>
      <c r="C74" s="5">
        <f>'erf Compare'!D74-'erf Compare'!B74</f>
        <v>-3.805801895850891E-9</v>
      </c>
      <c r="D74" s="5">
        <f>'erf Compare'!E74-'erf Compare'!B74</f>
        <v>8.1547542810975981E-2</v>
      </c>
      <c r="E74" s="5">
        <f>'erf Compare'!F74-'erf Compare'!B74</f>
        <v>-4.1859514501141337E-4</v>
      </c>
      <c r="F74" s="5">
        <f>'erf Compare'!G74-'erf Compare'!B74</f>
        <v>-5.7276576703735316E-8</v>
      </c>
      <c r="G74" s="5">
        <f>'erf Compare'!H74-'erf Compare'!B74</f>
        <v>5.1321568079122359E-3</v>
      </c>
      <c r="H74" s="5">
        <f>'erf Compare'!I74-'erf Compare'!B74</f>
        <v>-2.45997150041255E-5</v>
      </c>
    </row>
    <row r="75" spans="1:8" x14ac:dyDescent="0.2">
      <c r="A75" s="24">
        <f>'erf Compare'!A75</f>
        <v>-1.2999999999999956</v>
      </c>
      <c r="B75" s="5">
        <f>'erf Compare'!C75-'erf Compare'!B75</f>
        <v>0</v>
      </c>
      <c r="C75" s="5">
        <f>'erf Compare'!D75-'erf Compare'!B75</f>
        <v>-4.7306081274456346E-9</v>
      </c>
      <c r="D75" s="5">
        <f>'erf Compare'!E75-'erf Compare'!B75</f>
        <v>6.147664435170197E-2</v>
      </c>
      <c r="E75" s="5">
        <f>'erf Compare'!F75-'erf Compare'!B75</f>
        <v>-4.6461136868136688E-4</v>
      </c>
      <c r="F75" s="5">
        <f>'erf Compare'!G75-'erf Compare'!B75</f>
        <v>-1.1749789896597918E-7</v>
      </c>
      <c r="G75" s="5">
        <f>'erf Compare'!H75-'erf Compare'!B75</f>
        <v>5.1878244873166945E-3</v>
      </c>
      <c r="H75" s="5">
        <f>'erf Compare'!I75-'erf Compare'!B75</f>
        <v>-9.4406756553366833E-6</v>
      </c>
    </row>
    <row r="76" spans="1:8" x14ac:dyDescent="0.2">
      <c r="A76" s="24">
        <f>'erf Compare'!A76</f>
        <v>-1.3999999999999957</v>
      </c>
      <c r="B76" s="5">
        <f>'erf Compare'!C76-'erf Compare'!B76</f>
        <v>0</v>
      </c>
      <c r="C76" s="5">
        <f>'erf Compare'!D76-'erf Compare'!B76</f>
        <v>-4.2485298612504607E-9</v>
      </c>
      <c r="D76" s="5">
        <f>'erf Compare'!E76-'erf Compare'!B76</f>
        <v>4.5228891676798888E-2</v>
      </c>
      <c r="E76" s="5">
        <f>'erf Compare'!F76-'erf Compare'!B76</f>
        <v>-3.9225048805091589E-4</v>
      </c>
      <c r="F76" s="5">
        <f>'erf Compare'!G76-'erf Compare'!B76</f>
        <v>-1.3850586622066174E-7</v>
      </c>
      <c r="G76" s="5">
        <f>'erf Compare'!H76-'erf Compare'!B76</f>
        <v>4.9814692879693867E-3</v>
      </c>
      <c r="H76" s="5">
        <f>'erf Compare'!I76-'erf Compare'!B76</f>
        <v>7.2188344428791851E-6</v>
      </c>
    </row>
    <row r="77" spans="1:8" x14ac:dyDescent="0.2">
      <c r="A77" s="24">
        <f>'erf Compare'!A77</f>
        <v>-1.4999999999999958</v>
      </c>
      <c r="B77" s="5">
        <f>'erf Compare'!C77-'erf Compare'!B77</f>
        <v>0</v>
      </c>
      <c r="C77" s="5">
        <f>'erf Compare'!D77-'erf Compare'!B77</f>
        <v>-3.1751641316191126E-9</v>
      </c>
      <c r="D77" s="5">
        <f>'erf Compare'!E77-'erf Compare'!B77</f>
        <v>3.2509887025097384E-2</v>
      </c>
      <c r="E77" s="5">
        <f>'erf Compare'!F77-'erf Compare'!B77</f>
        <v>-2.3593008570454987E-4</v>
      </c>
      <c r="F77" s="5">
        <f>'erf Compare'!G77-'erf Compare'!B77</f>
        <v>-1.1992766091317719E-7</v>
      </c>
      <c r="G77" s="5">
        <f>'erf Compare'!H77-'erf Compare'!B77</f>
        <v>4.5786251003768763E-3</v>
      </c>
      <c r="H77" s="5">
        <f>'erf Compare'!I77-'erf Compare'!B77</f>
        <v>2.2460022661485723E-5</v>
      </c>
    </row>
    <row r="78" spans="1:8" x14ac:dyDescent="0.2">
      <c r="A78" s="24">
        <f>'erf Compare'!A78</f>
        <v>-1.5999999999999959</v>
      </c>
      <c r="B78" s="5">
        <f>'erf Compare'!C78-'erf Compare'!B78</f>
        <v>0</v>
      </c>
      <c r="C78" s="5">
        <f>'erf Compare'!D78-'erf Compare'!B78</f>
        <v>-2.0540791290102334E-9</v>
      </c>
      <c r="D78" s="5">
        <f>'erf Compare'!E78-'erf Compare'!B78</f>
        <v>2.2851569590957688E-2</v>
      </c>
      <c r="E78" s="5">
        <f>'erf Compare'!F78-'erf Compare'!B78</f>
        <v>-4.1736290875782345E-5</v>
      </c>
      <c r="F78" s="5">
        <f>'erf Compare'!G78-'erf Compare'!B78</f>
        <v>-7.2461645350685444E-8</v>
      </c>
      <c r="G78" s="5">
        <f>'erf Compare'!H78-'erf Compare'!B78</f>
        <v>4.0496751149201593E-3</v>
      </c>
      <c r="H78" s="5">
        <f>'erf Compare'!I78-'erf Compare'!B78</f>
        <v>3.4247857790603575E-5</v>
      </c>
    </row>
    <row r="79" spans="1:8" x14ac:dyDescent="0.2">
      <c r="A79" s="24">
        <f>'erf Compare'!A79</f>
        <v>-1.699999999999996</v>
      </c>
      <c r="B79" s="5">
        <f>'erf Compare'!C79-'erf Compare'!B79</f>
        <v>0</v>
      </c>
      <c r="C79" s="5">
        <f>'erf Compare'!D79-'erf Compare'!B79</f>
        <v>-1.1508596298170914E-9</v>
      </c>
      <c r="D79" s="5">
        <f>'erf Compare'!E79-'erf Compare'!B79</f>
        <v>1.5720272884516939E-2</v>
      </c>
      <c r="E79" s="5">
        <f>'erf Compare'!F79-'erf Compare'!B79</f>
        <v>1.4755513639252982E-4</v>
      </c>
      <c r="F79" s="5">
        <f>'erf Compare'!G79-'erf Compare'!B79</f>
        <v>-1.1616831052663201E-8</v>
      </c>
      <c r="G79" s="5">
        <f>'erf Compare'!H79-'erf Compare'!B79</f>
        <v>3.4600903700535701E-3</v>
      </c>
      <c r="H79" s="5">
        <f>'erf Compare'!I79-'erf Compare'!B79</f>
        <v>4.1604772904269005E-5</v>
      </c>
    </row>
    <row r="80" spans="1:8" x14ac:dyDescent="0.2">
      <c r="A80" s="24">
        <f>'erf Compare'!A80</f>
        <v>-1.799999999999996</v>
      </c>
      <c r="B80" s="5">
        <f>'erf Compare'!C80-'erf Compare'!B80</f>
        <v>0</v>
      </c>
      <c r="C80" s="5">
        <f>'erf Compare'!D80-'erf Compare'!B80</f>
        <v>-5.3524751297828743E-10</v>
      </c>
      <c r="D80" s="5">
        <f>'erf Compare'!E80-'erf Compare'!B80</f>
        <v>1.0590974248796514E-2</v>
      </c>
      <c r="E80" s="5">
        <f>'erf Compare'!F80-'erf Compare'!B80</f>
        <v>3.0155213413873838E-4</v>
      </c>
      <c r="F80" s="5">
        <f>'erf Compare'!G80-'erf Compare'!B80</f>
        <v>4.782420492954742E-8</v>
      </c>
      <c r="G80" s="5">
        <f>'erf Compare'!H80-'erf Compare'!B80</f>
        <v>2.8641845289740786E-3</v>
      </c>
      <c r="H80" s="5">
        <f>'erf Compare'!I80-'erf Compare'!B80</f>
        <v>4.4504477997087122E-5</v>
      </c>
    </row>
    <row r="81" spans="1:8" x14ac:dyDescent="0.2">
      <c r="A81" s="24">
        <f>'erf Compare'!A81</f>
        <v>-1.8999999999999961</v>
      </c>
      <c r="B81" s="5">
        <f>'erf Compare'!C81-'erf Compare'!B81</f>
        <v>0</v>
      </c>
      <c r="C81" s="5">
        <f>'erf Compare'!D81-'erf Compare'!B81</f>
        <v>-1.7265056051485317E-10</v>
      </c>
      <c r="D81" s="5">
        <f>'erf Compare'!E81-'erf Compare'!B81</f>
        <v>6.9917506955864406E-3</v>
      </c>
      <c r="E81" s="5">
        <f>'erf Compare'!F81-'erf Compare'!B81</f>
        <v>4.0503957597326501E-4</v>
      </c>
      <c r="F81" s="5">
        <f>'erf Compare'!G81-'erf Compare'!B81</f>
        <v>9.5258617438531701E-8</v>
      </c>
      <c r="G81" s="5">
        <f>'erf Compare'!H81-'erf Compare'!B81</f>
        <v>2.3022043198867026E-3</v>
      </c>
      <c r="H81" s="5">
        <f>'erf Compare'!I81-'erf Compare'!B81</f>
        <v>4.360325746277649E-5</v>
      </c>
    </row>
    <row r="82" spans="1:8" x14ac:dyDescent="0.2">
      <c r="A82" s="24">
        <f>'erf Compare'!A82</f>
        <v>-1.9999999999999962</v>
      </c>
      <c r="B82" s="5">
        <f>'erf Compare'!C82-'erf Compare'!B82</f>
        <v>1.2212453270876722E-15</v>
      </c>
      <c r="C82" s="5">
        <f>'erf Compare'!D82-'erf Compare'!B82</f>
        <v>8.2879259011292561E-12</v>
      </c>
      <c r="D82" s="5">
        <f>'erf Compare'!E82-'erf Compare'!B82</f>
        <v>4.5249423964435209E-3</v>
      </c>
      <c r="E82" s="5">
        <f>'erf Compare'!F82-'erf Compare'!B82</f>
        <v>4.5612640637859858E-4</v>
      </c>
      <c r="F82" s="5">
        <f>'erf Compare'!G82-'erf Compare'!B82</f>
        <v>1.2543773497686317E-7</v>
      </c>
      <c r="G82" s="5">
        <f>'erf Compare'!H82-'erf Compare'!B82</f>
        <v>1.8001123238626793E-3</v>
      </c>
      <c r="H82" s="5">
        <f>'erf Compare'!I82-'erf Compare'!B82</f>
        <v>3.9922742651965493E-5</v>
      </c>
    </row>
    <row r="83" spans="1:8" x14ac:dyDescent="0.2">
      <c r="A83" s="24">
        <f>'erf Compare'!A83</f>
        <v>-2.0999999999999961</v>
      </c>
      <c r="B83" s="5">
        <f>'erf Compare'!C83-'erf Compare'!B83</f>
        <v>8.8817841970012523E-16</v>
      </c>
      <c r="C83" s="5">
        <f>'erf Compare'!D83-'erf Compare'!B83</f>
        <v>7.7510886598020079E-11</v>
      </c>
      <c r="D83" s="5">
        <f>'erf Compare'!E83-'erf Compare'!B83</f>
        <v>2.8720096478468404E-3</v>
      </c>
      <c r="E83" s="5">
        <f>'erf Compare'!F83-'erf Compare'!B83</f>
        <v>4.6204251048498346E-4</v>
      </c>
      <c r="F83" s="5">
        <f>'erf Compare'!G83-'erf Compare'!B83</f>
        <v>1.3790290986914755E-7</v>
      </c>
      <c r="G83" s="5">
        <f>'erf Compare'!H83-'erf Compare'!B83</f>
        <v>1.3712167650541396E-3</v>
      </c>
      <c r="H83" s="5">
        <f>'erf Compare'!I83-'erf Compare'!B83</f>
        <v>3.4568040956028945E-5</v>
      </c>
    </row>
    <row r="84" spans="1:8" x14ac:dyDescent="0.2">
      <c r="A84" s="24">
        <f>'erf Compare'!A84</f>
        <v>-2.1999999999999962</v>
      </c>
      <c r="B84" s="5">
        <f>'erf Compare'!C84-'erf Compare'!B84</f>
        <v>0</v>
      </c>
      <c r="C84" s="5">
        <f>'erf Compare'!D84-'erf Compare'!B84</f>
        <v>8.801626094623316E-11</v>
      </c>
      <c r="D84" s="5">
        <f>'erf Compare'!E84-'erf Compare'!B84</f>
        <v>1.7883113970833531E-3</v>
      </c>
      <c r="E84" s="5">
        <f>'erf Compare'!F84-'erf Compare'!B84</f>
        <v>4.345643117548148E-4</v>
      </c>
      <c r="F84" s="5">
        <f>'erf Compare'!G84-'erf Compare'!B84</f>
        <v>1.3549083066610734E-7</v>
      </c>
      <c r="G84" s="5">
        <f>'erf Compare'!H84-'erf Compare'!B84</f>
        <v>1.018808148040673E-3</v>
      </c>
      <c r="H84" s="5">
        <f>'erf Compare'!I84-'erf Compare'!B84</f>
        <v>2.8526331999456644E-5</v>
      </c>
    </row>
    <row r="85" spans="1:8" x14ac:dyDescent="0.2">
      <c r="A85" s="24">
        <f>'erf Compare'!A85</f>
        <v>-2.2999999999999963</v>
      </c>
      <c r="B85" s="5">
        <f>'erf Compare'!C85-'erf Compare'!B85</f>
        <v>2.886579864025407E-15</v>
      </c>
      <c r="C85" s="5">
        <f>'erf Compare'!D85-'erf Compare'!B85</f>
        <v>7.3693939839358791E-11</v>
      </c>
      <c r="D85" s="5">
        <f>'erf Compare'!E85-'erf Compare'!B85</f>
        <v>1.092690839249788E-3</v>
      </c>
      <c r="E85" s="5">
        <f>'erf Compare'!F85-'erf Compare'!B85</f>
        <v>3.8629533111689263E-4</v>
      </c>
      <c r="F85" s="5">
        <f>'erf Compare'!G85-'erf Compare'!B85</f>
        <v>1.226403303355994E-7</v>
      </c>
      <c r="G85" s="5">
        <f>'erf Compare'!H85-'erf Compare'!B85</f>
        <v>7.3910224818740655E-4</v>
      </c>
      <c r="H85" s="5">
        <f>'erf Compare'!I85-'erf Compare'!B85</f>
        <v>2.2556647691018838E-5</v>
      </c>
    </row>
    <row r="86" spans="1:8" x14ac:dyDescent="0.2">
      <c r="A86" s="24">
        <f>'erf Compare'!A86</f>
        <v>-2.3999999999999964</v>
      </c>
      <c r="B86" s="5">
        <f>'erf Compare'!C86-'erf Compare'!B86</f>
        <v>-2.2204460492503131E-15</v>
      </c>
      <c r="C86" s="5">
        <f>'erf Compare'!D86-'erf Compare'!B86</f>
        <v>5.3088977658433123E-11</v>
      </c>
      <c r="D86" s="5">
        <f>'erf Compare'!E86-'erf Compare'!B86</f>
        <v>6.5529662985230885E-4</v>
      </c>
      <c r="E86" s="5">
        <f>'erf Compare'!F86-'erf Compare'!B86</f>
        <v>3.2827381282940493E-4</v>
      </c>
      <c r="F86" s="5">
        <f>'erf Compare'!G86-'erf Compare'!B86</f>
        <v>1.039853475548469E-7</v>
      </c>
      <c r="G86" s="5">
        <f>'erf Compare'!H86-'erf Compare'!B86</f>
        <v>5.2399145338044573E-4</v>
      </c>
      <c r="H86" s="5">
        <f>'erf Compare'!I86-'erf Compare'!B86</f>
        <v>1.7158160892982721E-5</v>
      </c>
    </row>
    <row r="87" spans="1:8" x14ac:dyDescent="0.2">
      <c r="A87" s="24">
        <f>'erf Compare'!A87</f>
        <v>-2.4999999999999964</v>
      </c>
      <c r="B87" s="5">
        <f>'erf Compare'!C87-'erf Compare'!B87</f>
        <v>2.3314683517128287E-15</v>
      </c>
      <c r="C87" s="5">
        <f>'erf Compare'!D87-'erf Compare'!B87</f>
        <v>3.4604763499146429E-11</v>
      </c>
      <c r="D87" s="5">
        <f>'erf Compare'!E87-'erf Compare'!B87</f>
        <v>3.8577543247275692E-4</v>
      </c>
      <c r="E87" s="5">
        <f>'erf Compare'!F87-'erf Compare'!B87</f>
        <v>2.6884821034667272E-4</v>
      </c>
      <c r="F87" s="5">
        <f>'erf Compare'!G87-'erf Compare'!B87</f>
        <v>8.3445951370997307E-8</v>
      </c>
      <c r="G87" s="5">
        <f>'erf Compare'!H87-'erf Compare'!B87</f>
        <v>3.6331447824788921E-4</v>
      </c>
      <c r="H87" s="5">
        <f>'erf Compare'!I87-'erf Compare'!B87</f>
        <v>1.2593051393561261E-5</v>
      </c>
    </row>
    <row r="88" spans="1:8" x14ac:dyDescent="0.2">
      <c r="A88" s="24">
        <f>'erf Compare'!A88</f>
        <v>-2.5999999999999965</v>
      </c>
      <c r="B88" s="5">
        <f>'erf Compare'!C88-'erf Compare'!B88</f>
        <v>-4.1078251911130792E-15</v>
      </c>
      <c r="C88" s="5">
        <f>'erf Compare'!D88-'erf Compare'!B88</f>
        <v>2.0849322268645665E-11</v>
      </c>
      <c r="D88" s="5">
        <f>'erf Compare'!E88-'erf Compare'!B88</f>
        <v>2.2296632073592892E-4</v>
      </c>
      <c r="E88" s="5">
        <f>'erf Compare'!F88-'erf Compare'!B88</f>
        <v>2.1349583439134179E-4</v>
      </c>
      <c r="F88" s="5">
        <f>'erf Compare'!G88-'erf Compare'!B88</f>
        <v>6.3818246687219471E-8</v>
      </c>
      <c r="G88" s="5">
        <f>'erf Compare'!H88-'erf Compare'!B88</f>
        <v>2.4653077703895576E-4</v>
      </c>
      <c r="H88" s="5">
        <f>'erf Compare'!I88-'erf Compare'!B88</f>
        <v>8.9385505248618102E-6</v>
      </c>
    </row>
    <row r="89" spans="1:8" x14ac:dyDescent="0.2">
      <c r="A89" s="24">
        <f>'erf Compare'!A89</f>
        <v>-2.6999999999999966</v>
      </c>
      <c r="B89" s="5">
        <f>'erf Compare'!C89-'erf Compare'!B89</f>
        <v>-1.4432899320127035E-14</v>
      </c>
      <c r="C89" s="5">
        <f>'erf Compare'!D89-'erf Compare'!B89</f>
        <v>1.1728840121350004E-11</v>
      </c>
      <c r="D89" s="5">
        <f>'erf Compare'!E89-'erf Compare'!B89</f>
        <v>1.2652867815499125E-4</v>
      </c>
      <c r="E89" s="5">
        <f>'erf Compare'!F89-'erf Compare'!B89</f>
        <v>1.6520161799549182E-4</v>
      </c>
      <c r="F89" s="5">
        <f>'erf Compare'!G89-'erf Compare'!B89</f>
        <v>4.6745340931408919E-8</v>
      </c>
      <c r="G89" s="5">
        <f>'erf Compare'!H89-'erf Compare'!B89</f>
        <v>1.6381300947332367E-4</v>
      </c>
      <c r="H89" s="5">
        <f>'erf Compare'!I89-'erf Compare'!B89</f>
        <v>6.1473409478374208E-6</v>
      </c>
    </row>
    <row r="90" spans="1:8" x14ac:dyDescent="0.2">
      <c r="A90" s="24">
        <f>'erf Compare'!A90</f>
        <v>-2.7999999999999967</v>
      </c>
      <c r="B90" s="5">
        <f>'erf Compare'!C90-'erf Compare'!B90</f>
        <v>2.298161660974074E-14</v>
      </c>
      <c r="C90" s="5">
        <f>'erf Compare'!D90-'erf Compare'!B90</f>
        <v>6.2290173019619033E-12</v>
      </c>
      <c r="D90" s="5">
        <f>'erf Compare'!E90-'erf Compare'!B90</f>
        <v>7.0502996430299447E-5</v>
      </c>
      <c r="E90" s="5">
        <f>'erf Compare'!F90-'erf Compare'!B90</f>
        <v>1.2507450379639629E-4</v>
      </c>
      <c r="F90" s="5">
        <f>'erf Compare'!G90-'erf Compare'!B90</f>
        <v>3.2914302727782285E-8</v>
      </c>
      <c r="G90" s="5">
        <f>'erf Compare'!H90-'erf Compare'!B90</f>
        <v>1.066466306997027E-4</v>
      </c>
      <c r="H90" s="5">
        <f>'erf Compare'!I90-'erf Compare'!B90</f>
        <v>4.1025086457979754E-6</v>
      </c>
    </row>
    <row r="91" spans="1:8" x14ac:dyDescent="0.2">
      <c r="A91" s="24">
        <f>'erf Compare'!A91</f>
        <v>-2.8999999999999968</v>
      </c>
      <c r="B91" s="5">
        <f>'erf Compare'!C91-'erf Compare'!B91</f>
        <v>2.8976820942716586E-14</v>
      </c>
      <c r="C91" s="5">
        <f>'erf Compare'!D91-'erf Compare'!B91</f>
        <v>3.1055158444814879E-12</v>
      </c>
      <c r="D91" s="5">
        <f>'erf Compare'!E91-'erf Compare'!B91</f>
        <v>3.8575168531118642E-5</v>
      </c>
      <c r="E91" s="5">
        <f>'erf Compare'!F91-'erf Compare'!B91</f>
        <v>9.2983149158065714E-5</v>
      </c>
      <c r="F91" s="5">
        <f>'erf Compare'!G91-'erf Compare'!B91</f>
        <v>2.2341532623926241E-8</v>
      </c>
      <c r="G91" s="5">
        <f>'erf Compare'!H91-'erf Compare'!B91</f>
        <v>6.8057918797936878E-5</v>
      </c>
      <c r="H91" s="5">
        <f>'erf Compare'!I91-'erf Compare'!B91</f>
        <v>2.6600991782643746E-6</v>
      </c>
    </row>
    <row r="92" spans="1:8" x14ac:dyDescent="0.2">
      <c r="A92" s="24">
        <f>'erf Compare'!A92</f>
        <v>-2.9999999999999969</v>
      </c>
      <c r="B92" s="5">
        <f>'erf Compare'!C92-'erf Compare'!B92</f>
        <v>1.3433698597964394E-14</v>
      </c>
      <c r="C92" s="5">
        <f>'erf Compare'!D92-'erf Compare'!B92</f>
        <v>1.436295526957565E-12</v>
      </c>
      <c r="D92" s="5">
        <f>'erf Compare'!E92-'erf Compare'!B92</f>
        <v>2.0724929108872914E-5</v>
      </c>
      <c r="E92" s="5">
        <f>'erf Compare'!F92-'erf Compare'!B92</f>
        <v>6.8093085690001942E-5</v>
      </c>
      <c r="F92" s="5">
        <f>'erf Compare'!G92-'erf Compare'!B92</f>
        <v>1.465191257210563E-8</v>
      </c>
      <c r="G92" s="5">
        <f>'erf Compare'!H92-'erf Compare'!B92</f>
        <v>4.259283132312941E-5</v>
      </c>
      <c r="H92" s="5">
        <f>'erf Compare'!I92-'erf Compare'!B92</f>
        <v>1.6775997018214639E-6</v>
      </c>
    </row>
    <row r="93" spans="1:8" x14ac:dyDescent="0.2">
      <c r="A93" s="24">
        <f>'erf Compare'!A93</f>
        <v>-3.099999999999997</v>
      </c>
      <c r="B93" s="5">
        <f>'erf Compare'!C93-'erf Compare'!B93</f>
        <v>-9.9142916099026479E-14</v>
      </c>
      <c r="C93" s="5">
        <f>'erf Compare'!D93-'erf Compare'!B93</f>
        <v>5.0659476613645893E-13</v>
      </c>
      <c r="D93" s="5">
        <f>'erf Compare'!E93-'erf Compare'!B93</f>
        <v>1.0933485680486577E-5</v>
      </c>
      <c r="E93" s="5">
        <f>'erf Compare'!F93-'erf Compare'!B93</f>
        <v>4.9262731581678487E-5</v>
      </c>
      <c r="F93" s="5">
        <f>'erf Compare'!G93-'erf Compare'!B93</f>
        <v>9.3005320112027334E-9</v>
      </c>
      <c r="G93" s="5">
        <f>'erf Compare'!H93-'erf Compare'!B93</f>
        <v>2.6151669355267693E-5</v>
      </c>
      <c r="H93" s="5">
        <f>'erf Compare'!I93-'erf Compare'!B93</f>
        <v>1.029929924345474E-6</v>
      </c>
    </row>
    <row r="94" spans="1:8" x14ac:dyDescent="0.2">
      <c r="A94" s="24">
        <f>'erf Compare'!A94</f>
        <v>-3.1999999999999971</v>
      </c>
      <c r="B94" s="5">
        <f>'erf Compare'!C94-'erf Compare'!B94</f>
        <v>-2.177147351289932E-13</v>
      </c>
      <c r="C94" s="5">
        <f>'erf Compare'!D94-'erf Compare'!B94</f>
        <v>1.2656542480726785E-14</v>
      </c>
      <c r="D94" s="5">
        <f>'erf Compare'!E94-'erf Compare'!B94</f>
        <v>5.6636115152164379E-6</v>
      </c>
      <c r="E94" s="5">
        <f>'erf Compare'!F94-'erf Compare'!B94</f>
        <v>3.5301861553427294E-5</v>
      </c>
      <c r="F94" s="5">
        <f>'erf Compare'!G94-'erf Compare'!B94</f>
        <v>5.7226138272525873E-9</v>
      </c>
      <c r="G94" s="5">
        <f>'erf Compare'!H94-'erf Compare'!B94</f>
        <v>1.5759179872620876E-5</v>
      </c>
      <c r="H94" s="5">
        <f>'erf Compare'!I94-'erf Compare'!B94</f>
        <v>6.1600884460055738E-7</v>
      </c>
    </row>
    <row r="95" spans="1:8" x14ac:dyDescent="0.2">
      <c r="A95" s="24">
        <f>'erf Compare'!A95</f>
        <v>-3.2999999999999972</v>
      </c>
      <c r="B95" s="5">
        <f>'erf Compare'!C95-'erf Compare'!B95</f>
        <v>3.4128255776977312E-13</v>
      </c>
      <c r="C95" s="5">
        <f>'erf Compare'!D95-'erf Compare'!B95</f>
        <v>4.134470543704083E-13</v>
      </c>
      <c r="D95" s="5">
        <f>'erf Compare'!E95-'erf Compare'!B95</f>
        <v>2.8805879619397956E-6</v>
      </c>
      <c r="E95" s="5">
        <f>'erf Compare'!F95-'erf Compare'!B95</f>
        <v>2.5118350569508507E-5</v>
      </c>
      <c r="F95" s="5">
        <f>'erf Compare'!G95-'erf Compare'!B95</f>
        <v>3.4179709063053565E-9</v>
      </c>
      <c r="G95" s="5">
        <f>'erf Compare'!H95-'erf Compare'!B95</f>
        <v>9.3238364746728308E-6</v>
      </c>
      <c r="H95" s="5">
        <f>'erf Compare'!I95-'erf Compare'!B95</f>
        <v>3.5918067320395153E-7</v>
      </c>
    </row>
    <row r="96" spans="1:8" x14ac:dyDescent="0.2">
      <c r="A96" s="24">
        <f>'erf Compare'!A96</f>
        <v>-3.3999999999999972</v>
      </c>
      <c r="B96" s="5">
        <f>'erf Compare'!C96-'erf Compare'!B96</f>
        <v>3.5860203695392556E-14</v>
      </c>
      <c r="C96" s="5">
        <f>'erf Compare'!D96-'erf Compare'!B96</f>
        <v>4.8960835385969403E-14</v>
      </c>
      <c r="D96" s="5">
        <f>'erf Compare'!E96-'erf Compare'!B96</f>
        <v>1.4384700399716621E-6</v>
      </c>
      <c r="E96" s="5">
        <f>'erf Compare'!F96-'erf Compare'!B96</f>
        <v>1.7785072673803803E-5</v>
      </c>
      <c r="F96" s="5">
        <f>'erf Compare'!G96-'erf Compare'!B96</f>
        <v>1.982959241253468E-9</v>
      </c>
      <c r="G96" s="5">
        <f>'erf Compare'!H96-'erf Compare'!B96</f>
        <v>5.4178712394215012E-6</v>
      </c>
      <c r="H96" s="5">
        <f>'erf Compare'!I96-'erf Compare'!B96</f>
        <v>2.0428345504086565E-7</v>
      </c>
    </row>
    <row r="97" spans="1:8" x14ac:dyDescent="0.2">
      <c r="A97" s="24">
        <f>'erf Compare'!A97</f>
        <v>-3.4999999999999973</v>
      </c>
      <c r="B97" s="5">
        <f>'erf Compare'!C97-'erf Compare'!B97</f>
        <v>-6.0160195602954047E-8</v>
      </c>
      <c r="C97" s="5">
        <f>'erf Compare'!D97-'erf Compare'!B97</f>
        <v>-6.0160200376913053E-8</v>
      </c>
      <c r="D97" s="5">
        <f>'erf Compare'!E97-'erf Compare'!B97</f>
        <v>6.450663599943951E-7</v>
      </c>
      <c r="E97" s="5">
        <f>'erf Compare'!F97-'erf Compare'!B97</f>
        <v>1.249583150020328E-5</v>
      </c>
      <c r="F97" s="5">
        <f>'erf Compare'!G97-'erf Compare'!B97</f>
        <v>-5.9041431965667357E-8</v>
      </c>
      <c r="G97" s="5">
        <f>'erf Compare'!H97-'erf Compare'!B97</f>
        <v>3.0327958486786599E-6</v>
      </c>
      <c r="H97" s="5">
        <f>'erf Compare'!I97-'erf Compare'!B97</f>
        <v>5.3227826923851751E-8</v>
      </c>
    </row>
    <row r="98" spans="1:8" x14ac:dyDescent="0.2">
      <c r="A98" s="24">
        <f>'erf Compare'!A98</f>
        <v>-3.5999999999999974</v>
      </c>
      <c r="B98" s="5">
        <f>'erf Compare'!C98-'erf Compare'!B98</f>
        <v>-2.7238244770799724E-8</v>
      </c>
      <c r="C98" s="5">
        <f>'erf Compare'!D98-'erf Compare'!B98</f>
        <v>-2.7238252098271687E-8</v>
      </c>
      <c r="D98" s="5">
        <f>'erf Compare'!E98-'erf Compare'!B98</f>
        <v>3.1218235108099179E-7</v>
      </c>
      <c r="E98" s="5">
        <f>'erf Compare'!F98-'erf Compare'!B98</f>
        <v>8.8266814568527252E-6</v>
      </c>
      <c r="F98" s="5">
        <f>'erf Compare'!G98-'erf Compare'!B98</f>
        <v>-2.6623983795381889E-8</v>
      </c>
      <c r="G98" s="5">
        <f>'erf Compare'!H98-'erf Compare'!B98</f>
        <v>1.7080053266171902E-6</v>
      </c>
      <c r="H98" s="5">
        <f>'erf Compare'!I98-'erf Compare'!B98</f>
        <v>3.4209707178156634E-8</v>
      </c>
    </row>
    <row r="99" spans="1:8" x14ac:dyDescent="0.2">
      <c r="A99" s="24">
        <f>'erf Compare'!A99</f>
        <v>-3.6999999999999975</v>
      </c>
      <c r="B99" s="5">
        <f>'erf Compare'!C99-'erf Compare'!B99</f>
        <v>-1.2114596881218631E-8</v>
      </c>
      <c r="C99" s="5">
        <f>'erf Compare'!D99-'erf Compare'!B99</f>
        <v>-1.2114602654378359E-8</v>
      </c>
      <c r="D99" s="5">
        <f>'erf Compare'!E99-'erf Compare'!B99</f>
        <v>1.4824731275897562E-7</v>
      </c>
      <c r="E99" s="5">
        <f>'erf Compare'!F99-'erf Compare'!B99</f>
        <v>6.2333133309389055E-6</v>
      </c>
      <c r="F99" s="5">
        <f>'erf Compare'!G99-'erf Compare'!B99</f>
        <v>-1.1786171927319344E-8</v>
      </c>
      <c r="G99" s="5">
        <f>'erf Compare'!H99-'erf Compare'!B99</f>
        <v>9.4488680069115816E-7</v>
      </c>
      <c r="H99" s="5">
        <f>'erf Compare'!I99-'erf Compare'!B99</f>
        <v>2.0410964696182532E-8</v>
      </c>
    </row>
    <row r="100" spans="1:8" x14ac:dyDescent="0.2">
      <c r="A100" s="24">
        <f>'erf Compare'!A100</f>
        <v>-3.7999999999999976</v>
      </c>
      <c r="B100" s="5">
        <f>'erf Compare'!C100-'erf Compare'!B100</f>
        <v>-5.2923666560289462E-9</v>
      </c>
      <c r="C100" s="5">
        <f>'erf Compare'!D100-'erf Compare'!B100</f>
        <v>-5.2923703197649274E-9</v>
      </c>
      <c r="D100" s="5">
        <f>'erf Compare'!E100-'erf Compare'!B100</f>
        <v>6.9076027675585294E-8</v>
      </c>
      <c r="E100" s="5">
        <f>'erf Compare'!F100-'erf Compare'!B100</f>
        <v>4.4071288294311728E-6</v>
      </c>
      <c r="F100" s="5">
        <f>'erf Compare'!G100-'erf Compare'!B100</f>
        <v>-5.1212714069492904E-9</v>
      </c>
      <c r="G100" s="5">
        <f>'erf Compare'!H100-'erf Compare'!B100</f>
        <v>5.1368400455498175E-7</v>
      </c>
      <c r="H100" s="5">
        <f>'erf Compare'!I100-'erf Compare'!B100</f>
        <v>1.1529412202726519E-8</v>
      </c>
    </row>
    <row r="101" spans="1:8" x14ac:dyDescent="0.2">
      <c r="A101" s="24">
        <f>'erf Compare'!A101</f>
        <v>-3.8999999999999977</v>
      </c>
      <c r="B101" s="5">
        <f>'erf Compare'!C101-'erf Compare'!B101</f>
        <v>-2.270684973382231E-9</v>
      </c>
      <c r="C101" s="5">
        <f>'erf Compare'!D101-'erf Compare'!B101</f>
        <v>-2.2706870828059778E-9</v>
      </c>
      <c r="D101" s="5">
        <f>'erf Compare'!E101-'erf Compare'!B101</f>
        <v>3.1580181025780973E-8</v>
      </c>
      <c r="E101" s="5">
        <f>'erf Compare'!F101-'erf Compare'!B101</f>
        <v>3.1232443552520195E-6</v>
      </c>
      <c r="F101" s="5">
        <f>'erf Compare'!G101-'erf Compare'!B101</f>
        <v>-2.1837933683599431E-9</v>
      </c>
      <c r="G101" s="5">
        <f>'erf Compare'!H101-'erf Compare'!B101</f>
        <v>2.7453619577677557E-7</v>
      </c>
      <c r="H101" s="5">
        <f>'erf Compare'!I101-'erf Compare'!B101</f>
        <v>6.2325768990234565E-9</v>
      </c>
    </row>
    <row r="102" spans="1:8" x14ac:dyDescent="0.2">
      <c r="A102" s="24">
        <f>'erf Compare'!A102</f>
        <v>-3.9999999999999978</v>
      </c>
      <c r="B102" s="5">
        <f>'erf Compare'!C102-'erf Compare'!B102</f>
        <v>-9.567271419541612E-10</v>
      </c>
      <c r="C102" s="5">
        <f>'erf Compare'!D102-'erf Compare'!B102</f>
        <v>-9.5672825217718582E-10</v>
      </c>
      <c r="D102" s="5">
        <f>'erf Compare'!E102-'erf Compare'!B102</f>
        <v>1.4165480455297086E-8</v>
      </c>
      <c r="E102" s="5">
        <f>'erf Compare'!F102-'erf Compare'!B102</f>
        <v>2.2205110024042796E-6</v>
      </c>
      <c r="F102" s="5">
        <f>'erf Compare'!G102-'erf Compare'!B102</f>
        <v>-9.1368923538226454E-10</v>
      </c>
      <c r="G102" s="5">
        <f>'erf Compare'!H102-'erf Compare'!B102</f>
        <v>1.442898797110459E-7</v>
      </c>
      <c r="H102" s="5">
        <f>'erf Compare'!I102-'erf Compare'!B102</f>
        <v>3.2455911291862094E-9</v>
      </c>
    </row>
    <row r="103" spans="1:8" x14ac:dyDescent="0.2">
      <c r="A103" s="24">
        <f>'erf Compare'!A103</f>
        <v>-4.0999999999999979</v>
      </c>
      <c r="B103" s="5">
        <f>'erf Compare'!C103-'erf Compare'!B103</f>
        <v>-3.9582648270197751E-10</v>
      </c>
      <c r="C103" s="5">
        <f>'erf Compare'!D103-'erf Compare'!B103</f>
        <v>-3.9582703781348982E-10</v>
      </c>
      <c r="D103" s="5">
        <f>'erf Compare'!E103-'erf Compare'!B103</f>
        <v>6.2338851858356747E-9</v>
      </c>
      <c r="E103" s="5">
        <f>'erf Compare'!F103-'erf Compare'!B103</f>
        <v>1.5848198259282853E-6</v>
      </c>
      <c r="F103" s="5">
        <f>'erf Compare'!G103-'erf Compare'!B103</f>
        <v>-3.7502811967016214E-10</v>
      </c>
      <c r="G103" s="5">
        <f>'erf Compare'!H103-'erf Compare'!B103</f>
        <v>7.4599587618351393E-8</v>
      </c>
      <c r="H103" s="5">
        <f>'erf Compare'!I103-'erf Compare'!B103</f>
        <v>1.6350970577505564E-9</v>
      </c>
    </row>
    <row r="104" spans="1:8" x14ac:dyDescent="0.2">
      <c r="A104" s="24">
        <f>'erf Compare'!A104</f>
        <v>-4.1999999999999975</v>
      </c>
      <c r="B104" s="5">
        <f>'erf Compare'!C104-'erf Compare'!B104</f>
        <v>-1.6079448883488112E-10</v>
      </c>
      <c r="C104" s="5">
        <f>'erf Compare'!D104-'erf Compare'!B104</f>
        <v>-1.6079471087948605E-10</v>
      </c>
      <c r="D104" s="5">
        <f>'erf Compare'!E104-'erf Compare'!B104</f>
        <v>2.6913962170027617E-9</v>
      </c>
      <c r="E104" s="5">
        <f>'erf Compare'!F104-'erf Compare'!B104</f>
        <v>1.1360199264620618E-6</v>
      </c>
      <c r="F104" s="5">
        <f>'erf Compare'!G104-'erf Compare'!B104</f>
        <v>-1.5098455818929324E-10</v>
      </c>
      <c r="G104" s="5">
        <f>'erf Compare'!H104-'erf Compare'!B104</f>
        <v>3.7950798281727316E-8</v>
      </c>
      <c r="H104" s="5">
        <f>'erf Compare'!I104-'erf Compare'!B104</f>
        <v>7.9927076068742053E-10</v>
      </c>
    </row>
    <row r="105" spans="1:8" x14ac:dyDescent="0.2">
      <c r="A105" s="24">
        <f>'erf Compare'!A105</f>
        <v>-4.2999999999999972</v>
      </c>
      <c r="B105" s="5">
        <f>'erf Compare'!C105-'erf Compare'!B105</f>
        <v>-6.4128924393003217E-11</v>
      </c>
      <c r="C105" s="5">
        <f>'erf Compare'!D105-'erf Compare'!B105</f>
        <v>-6.412903541530568E-11</v>
      </c>
      <c r="D105" s="5">
        <f>'erf Compare'!E105-'erf Compare'!B105</f>
        <v>1.1399032828762756E-9</v>
      </c>
      <c r="E105" s="5">
        <f>'erf Compare'!F105-'erf Compare'!B105</f>
        <v>8.1809178686942374E-7</v>
      </c>
      <c r="F105" s="5">
        <f>'erf Compare'!G105-'erf Compare'!B105</f>
        <v>-5.9611426905803455E-11</v>
      </c>
      <c r="G105" s="5">
        <f>'erf Compare'!H105-'erf Compare'!B105</f>
        <v>1.9001958118103346E-8</v>
      </c>
      <c r="H105" s="5">
        <f>'erf Compare'!I105-'erf Compare'!B105</f>
        <v>3.7989145162953264E-10</v>
      </c>
    </row>
    <row r="106" spans="1:8" x14ac:dyDescent="0.2">
      <c r="A106" s="24">
        <f>'erf Compare'!A106</f>
        <v>-4.3999999999999968</v>
      </c>
      <c r="B106" s="5">
        <f>'erf Compare'!C106-'erf Compare'!B106</f>
        <v>-2.5108470858015153E-11</v>
      </c>
      <c r="C106" s="5">
        <f>'erf Compare'!D106-'erf Compare'!B106</f>
        <v>-2.5108581880317615E-11</v>
      </c>
      <c r="D106" s="5">
        <f>'erf Compare'!E106-'erf Compare'!B106</f>
        <v>4.7359816068848204E-10</v>
      </c>
      <c r="E106" s="5">
        <f>'erf Compare'!F106-'erf Compare'!B106</f>
        <v>5.919786140173855E-7</v>
      </c>
      <c r="F106" s="5">
        <f>'erf Compare'!G106-'erf Compare'!B106</f>
        <v>-2.3076873745253579E-11</v>
      </c>
      <c r="G106" s="5">
        <f>'erf Compare'!H106-'erf Compare'!B106</f>
        <v>9.3663025113599474E-9</v>
      </c>
      <c r="H106" s="5">
        <f>'erf Compare'!I106-'erf Compare'!B106</f>
        <v>1.7583989819769386E-10</v>
      </c>
    </row>
    <row r="107" spans="1:8" x14ac:dyDescent="0.2">
      <c r="A107" s="24">
        <f>'erf Compare'!A107</f>
        <v>-4.4999999999999964</v>
      </c>
      <c r="B107" s="5">
        <f>'erf Compare'!C107-'erf Compare'!B107</f>
        <v>-9.6503915969492482E-12</v>
      </c>
      <c r="C107" s="5">
        <f>'erf Compare'!D107-'erf Compare'!B107</f>
        <v>-9.6503915969492482E-12</v>
      </c>
      <c r="D107" s="5">
        <f>'erf Compare'!E107-'erf Compare'!B107</f>
        <v>1.9301182874187361E-10</v>
      </c>
      <c r="E107" s="5">
        <f>'erf Compare'!F107-'erf Compare'!B107</f>
        <v>4.3046317632633446E-7</v>
      </c>
      <c r="F107" s="5">
        <f>'erf Compare'!G107-'erf Compare'!B107</f>
        <v>-8.7578833074530849E-12</v>
      </c>
      <c r="G107" s="5">
        <f>'erf Compare'!H107-'erf Compare'!B107</f>
        <v>4.5459116471135985E-9</v>
      </c>
      <c r="H107" s="5">
        <f>'erf Compare'!I107-'erf Compare'!B107</f>
        <v>7.9356410331854477E-11</v>
      </c>
    </row>
    <row r="108" spans="1:8" x14ac:dyDescent="0.2">
      <c r="A108" s="24">
        <f>'erf Compare'!A108</f>
        <v>-4.5999999999999961</v>
      </c>
      <c r="B108" s="5">
        <f>'erf Compare'!C108-'erf Compare'!B108</f>
        <v>-3.6407543646532758E-12</v>
      </c>
      <c r="C108" s="5">
        <f>'erf Compare'!D108-'erf Compare'!B108</f>
        <v>-3.6407543646532758E-12</v>
      </c>
      <c r="D108" s="5">
        <f>'erf Compare'!E108-'erf Compare'!B108</f>
        <v>7.7156170341652341E-11</v>
      </c>
      <c r="E108" s="5">
        <f>'erf Compare'!F108-'erf Compare'!B108</f>
        <v>3.145584793751155E-7</v>
      </c>
      <c r="F108" s="5">
        <f>'erf Compare'!G108-'erf Compare'!B108</f>
        <v>-3.2576163988551343E-12</v>
      </c>
      <c r="G108" s="5">
        <f>'erf Compare'!H108-'erf Compare'!B108</f>
        <v>2.1728976395962718E-9</v>
      </c>
      <c r="H108" s="5">
        <f>'erf Compare'!I108-'erf Compare'!B108</f>
        <v>3.4950708993619628E-11</v>
      </c>
    </row>
    <row r="109" spans="1:8" x14ac:dyDescent="0.2">
      <c r="A109" s="24">
        <f>'erf Compare'!A109</f>
        <v>-4.6999999999999957</v>
      </c>
      <c r="B109" s="5">
        <f>'erf Compare'!C109-'erf Compare'!B109</f>
        <v>-1.3481438188023276E-12</v>
      </c>
      <c r="C109" s="5">
        <f>'erf Compare'!D109-'erf Compare'!B109</f>
        <v>-1.3481438188023276E-12</v>
      </c>
      <c r="D109" s="5">
        <f>'erf Compare'!E109-'erf Compare'!B109</f>
        <v>3.0251912086498578E-11</v>
      </c>
      <c r="E109" s="5">
        <f>'erf Compare'!F109-'erf Compare'!B109</f>
        <v>2.3098916923647295E-7</v>
      </c>
      <c r="F109" s="5">
        <f>'erf Compare'!G109-'erf Compare'!B109</f>
        <v>-1.1873835248366049E-12</v>
      </c>
      <c r="G109" s="5">
        <f>'erf Compare'!H109-'erf Compare'!B109</f>
        <v>1.0230521985121754E-9</v>
      </c>
      <c r="H109" s="5">
        <f>'erf Compare'!I109-'erf Compare'!B109</f>
        <v>1.5033418954146782E-11</v>
      </c>
    </row>
    <row r="110" spans="1:8" x14ac:dyDescent="0.2">
      <c r="A110" s="24">
        <f>'erf Compare'!A110</f>
        <v>-4.7999999999999954</v>
      </c>
      <c r="B110" s="5">
        <f>'erf Compare'!C110-'erf Compare'!B110</f>
        <v>-4.8994142076708158E-13</v>
      </c>
      <c r="C110" s="5">
        <f>'erf Compare'!D110-'erf Compare'!B110</f>
        <v>-4.8994142076708158E-13</v>
      </c>
      <c r="D110" s="5">
        <f>'erf Compare'!E110-'erf Compare'!B110</f>
        <v>1.1633471963534703E-11</v>
      </c>
      <c r="E110" s="5">
        <f>'erf Compare'!F110-'erf Compare'!B110</f>
        <v>1.7044438183067001E-7</v>
      </c>
      <c r="F110" s="5">
        <f>'erf Compare'!G110-'erf Compare'!B110</f>
        <v>-4.2399417310434728E-13</v>
      </c>
      <c r="G110" s="5">
        <f>'erf Compare'!H110-'erf Compare'!B110</f>
        <v>4.7453052598456225E-10</v>
      </c>
      <c r="H110" s="5">
        <f>'erf Compare'!I110-'erf Compare'!B110</f>
        <v>6.318945366956541E-12</v>
      </c>
    </row>
    <row r="111" spans="1:8" x14ac:dyDescent="0.2">
      <c r="A111" s="24">
        <f>'erf Compare'!A111</f>
        <v>-4.899999999999995</v>
      </c>
      <c r="B111" s="5">
        <f>'erf Compare'!C111-'erf Compare'!B111</f>
        <v>-1.7474910407599964E-13</v>
      </c>
      <c r="C111" s="5">
        <f>'erf Compare'!D111-'erf Compare'!B111</f>
        <v>-1.7474910407599964E-13</v>
      </c>
      <c r="D111" s="5">
        <f>'erf Compare'!E111-'erf Compare'!B111</f>
        <v>4.3876013933186186E-12</v>
      </c>
      <c r="E111" s="5">
        <f>'erf Compare'!F111-'erf Compare'!B111</f>
        <v>1.2636941526533718E-7</v>
      </c>
      <c r="F111" s="5">
        <f>'erf Compare'!G111-'erf Compare'!B111</f>
        <v>-1.4832579608992091E-13</v>
      </c>
      <c r="G111" s="5">
        <f>'erf Compare'!H111-'erf Compare'!B111</f>
        <v>2.1686985540725345E-10</v>
      </c>
      <c r="H111" s="5">
        <f>'erf Compare'!I111-'erf Compare'!B111</f>
        <v>2.5967006322957786E-12</v>
      </c>
    </row>
    <row r="112" spans="1:8" x14ac:dyDescent="0.2">
      <c r="A112" s="24">
        <f>'erf Compare'!A112</f>
        <v>-4.9999999999999947</v>
      </c>
      <c r="B112" s="5">
        <f>'erf Compare'!C112-'erf Compare'!B112</f>
        <v>-6.1173288656846125E-14</v>
      </c>
      <c r="C112" s="5">
        <f>'erf Compare'!D112-'erf Compare'!B112</f>
        <v>-6.1173288656846125E-14</v>
      </c>
      <c r="D112" s="5">
        <f>'erf Compare'!E112-'erf Compare'!B112</f>
        <v>1.6229240173970538E-12</v>
      </c>
      <c r="E112" s="5">
        <f>'erf Compare'!F112-'erf Compare'!B112</f>
        <v>9.4130736538744486E-8</v>
      </c>
      <c r="F112" s="5">
        <f>'erf Compare'!G112-'erf Compare'!B112</f>
        <v>-5.084821452783217E-14</v>
      </c>
      <c r="G112" s="5">
        <f>'erf Compare'!H112-'erf Compare'!B112</f>
        <v>9.7669206056139046E-11</v>
      </c>
      <c r="H112" s="5">
        <f>'erf Compare'!I112-'erf Compare'!B112</f>
        <v>1.0437206654501097E-12</v>
      </c>
    </row>
    <row r="113" spans="1:8" x14ac:dyDescent="0.2">
      <c r="A113" s="24">
        <f>'erf Compare'!A113</f>
        <v>-5.0999999999999943</v>
      </c>
      <c r="B113" s="5">
        <f>'erf Compare'!C113-'erf Compare'!B113</f>
        <v>-2.1094237467877974E-14</v>
      </c>
      <c r="C113" s="5">
        <f>'erf Compare'!D113-'erf Compare'!B113</f>
        <v>-2.1094237467877974E-14</v>
      </c>
      <c r="D113" s="5">
        <f>'erf Compare'!E113-'erf Compare'!B113</f>
        <v>5.88640247656258E-13</v>
      </c>
      <c r="E113" s="5">
        <f>'erf Compare'!F113-'erf Compare'!B113</f>
        <v>7.0438477384193732E-8</v>
      </c>
      <c r="F113" s="5">
        <f>'erf Compare'!G113-'erf Compare'!B113</f>
        <v>-1.7097434579227411E-14</v>
      </c>
      <c r="G113" s="5">
        <f>'erf Compare'!H113-'erf Compare'!B113</f>
        <v>4.3349768219513862E-11</v>
      </c>
      <c r="H113" s="5">
        <f>'erf Compare'!I113-'erf Compare'!B113</f>
        <v>4.1044945220392037E-13</v>
      </c>
    </row>
    <row r="114" spans="1:8" x14ac:dyDescent="0.2">
      <c r="A114" s="24">
        <f>'erf Compare'!A114</f>
        <v>-5.199999999999994</v>
      </c>
      <c r="B114" s="5">
        <f>'erf Compare'!C114-'erf Compare'!B114</f>
        <v>-7.1054273576010019E-15</v>
      </c>
      <c r="C114" s="5">
        <f>'erf Compare'!D114-'erf Compare'!B114</f>
        <v>-7.1054273576010019E-15</v>
      </c>
      <c r="D114" s="5">
        <f>'erf Compare'!E114-'erf Compare'!B114</f>
        <v>2.0938806244430452E-13</v>
      </c>
      <c r="E114" s="5">
        <f>'erf Compare'!F114-'erf Compare'!B114</f>
        <v>5.2946177442336761E-8</v>
      </c>
      <c r="F114" s="5">
        <f>'erf Compare'!G114-'erf Compare'!B114</f>
        <v>-5.6621374255882984E-15</v>
      </c>
      <c r="G114" s="5">
        <f>'erf Compare'!H114-'erf Compare'!B114</f>
        <v>1.8964052550529686E-11</v>
      </c>
      <c r="H114" s="5">
        <f>'erf Compare'!I114-'erf Compare'!B114</f>
        <v>1.5787371410169726E-13</v>
      </c>
    </row>
    <row r="115" spans="1:8" x14ac:dyDescent="0.2">
      <c r="A115" s="24">
        <f>'erf Compare'!A115</f>
        <v>-5.2999999999999936</v>
      </c>
      <c r="B115" s="5">
        <f>'erf Compare'!C115-'erf Compare'!B115</f>
        <v>-2.3314683517128287E-15</v>
      </c>
      <c r="C115" s="5">
        <f>'erf Compare'!D115-'erf Compare'!B115</f>
        <v>-2.3314683517128287E-15</v>
      </c>
      <c r="D115" s="5">
        <f>'erf Compare'!E115-'erf Compare'!B115</f>
        <v>7.30526750203353E-14</v>
      </c>
      <c r="E115" s="5">
        <f>'erf Compare'!F115-'erf Compare'!B115</f>
        <v>3.9972543164346064E-8</v>
      </c>
      <c r="F115" s="5">
        <f>'erf Compare'!G115-'erf Compare'!B115</f>
        <v>-1.7763568394002505E-15</v>
      </c>
      <c r="G115" s="5">
        <f>'erf Compare'!H115-'erf Compare'!B115</f>
        <v>8.1775697324815155E-12</v>
      </c>
      <c r="H115" s="5">
        <f>'erf Compare'!I115-'erf Compare'!B115</f>
        <v>5.9507954119908391E-14</v>
      </c>
    </row>
    <row r="116" spans="1:8" x14ac:dyDescent="0.2">
      <c r="A116" s="24">
        <f>'erf Compare'!A116</f>
        <v>-5.3999999999999932</v>
      </c>
      <c r="B116" s="5">
        <f>'erf Compare'!C116-'erf Compare'!B116</f>
        <v>0</v>
      </c>
      <c r="C116" s="5">
        <f>'erf Compare'!D116-'erf Compare'!B116</f>
        <v>0</v>
      </c>
      <c r="D116" s="5">
        <f>'erf Compare'!E116-'erf Compare'!B116</f>
        <v>2.4980018054066022E-14</v>
      </c>
      <c r="E116" s="5">
        <f>'erf Compare'!F116-'erf Compare'!B116</f>
        <v>3.0307330201040372E-8</v>
      </c>
      <c r="F116" s="5">
        <f>'erf Compare'!G116-'erf Compare'!B116</f>
        <v>0</v>
      </c>
      <c r="G116" s="5">
        <f>'erf Compare'!H116-'erf Compare'!B116</f>
        <v>3.4762193124038276E-12</v>
      </c>
      <c r="H116" s="5">
        <f>'erf Compare'!I116-'erf Compare'!B116</f>
        <v>2.1871393585115584E-14</v>
      </c>
    </row>
    <row r="117" spans="1:8" x14ac:dyDescent="0.2">
      <c r="A117" s="24">
        <f>'erf Compare'!A117</f>
        <v>-5.4999999999999929</v>
      </c>
      <c r="B117" s="5">
        <f>'erf Compare'!C117-'erf Compare'!B117</f>
        <v>0</v>
      </c>
      <c r="C117" s="5">
        <f>'erf Compare'!D117-'erf Compare'!B117</f>
        <v>0</v>
      </c>
      <c r="D117" s="5">
        <f>'erf Compare'!E117-'erf Compare'!B117</f>
        <v>8.4376949871511897E-15</v>
      </c>
      <c r="E117" s="5">
        <f>'erf Compare'!F117-'erf Compare'!B117</f>
        <v>2.3075374611103427E-8</v>
      </c>
      <c r="F117" s="5">
        <f>'erf Compare'!G117-'erf Compare'!B117</f>
        <v>0</v>
      </c>
      <c r="G117" s="5">
        <f>'erf Compare'!H117-'erf Compare'!B117</f>
        <v>1.4568346529131304E-12</v>
      </c>
      <c r="H117" s="5">
        <f>'erf Compare'!I117-'erf Compare'!B117</f>
        <v>7.9936057773011271E-15</v>
      </c>
    </row>
    <row r="118" spans="1:8" x14ac:dyDescent="0.2">
      <c r="A118" s="24">
        <f>'erf Compare'!A118</f>
        <v>-5.5999999999999925</v>
      </c>
      <c r="B118" s="5">
        <f>'erf Compare'!C118-'erf Compare'!B118</f>
        <v>0</v>
      </c>
      <c r="C118" s="5">
        <f>'erf Compare'!D118-'erf Compare'!B118</f>
        <v>0</v>
      </c>
      <c r="D118" s="5">
        <f>'erf Compare'!E118-'erf Compare'!B118</f>
        <v>2.7755575615628914E-15</v>
      </c>
      <c r="E118" s="5">
        <f>'erf Compare'!F118-'erf Compare'!B118</f>
        <v>1.7640949256936267E-8</v>
      </c>
      <c r="F118" s="5">
        <f>'erf Compare'!G118-'erf Compare'!B118</f>
        <v>0</v>
      </c>
      <c r="G118" s="5">
        <f>'erf Compare'!H118-'erf Compare'!B118</f>
        <v>6.0196292395175988E-13</v>
      </c>
      <c r="H118" s="5">
        <f>'erf Compare'!I118-'erf Compare'!B118</f>
        <v>2.7755575615628914E-15</v>
      </c>
    </row>
    <row r="119" spans="1:8" x14ac:dyDescent="0.2">
      <c r="A119" s="24">
        <f>'erf Compare'!A119</f>
        <v>-5.6999999999999922</v>
      </c>
      <c r="B119" s="5">
        <f>'erf Compare'!C119-'erf Compare'!B119</f>
        <v>0</v>
      </c>
      <c r="C119" s="5">
        <f>'erf Compare'!D119-'erf Compare'!B119</f>
        <v>0</v>
      </c>
      <c r="D119" s="5">
        <f>'erf Compare'!E119-'erf Compare'!B119</f>
        <v>8.8817841970012523E-16</v>
      </c>
      <c r="E119" s="5">
        <f>'erf Compare'!F119-'erf Compare'!B119</f>
        <v>1.3540192522754069E-8</v>
      </c>
      <c r="F119" s="5">
        <f>'erf Compare'!G119-'erf Compare'!B119</f>
        <v>0</v>
      </c>
      <c r="G119" s="5">
        <f>'erf Compare'!H119-'erf Compare'!B119</f>
        <v>2.4524826613969708E-13</v>
      </c>
      <c r="H119" s="5">
        <f>'erf Compare'!I119-'erf Compare'!B119</f>
        <v>9.9920072216264089E-16</v>
      </c>
    </row>
    <row r="120" spans="1:8" x14ac:dyDescent="0.2">
      <c r="A120" s="24">
        <f>'erf Compare'!A120</f>
        <v>-5.7999999999999918</v>
      </c>
      <c r="B120" s="5">
        <f>'erf Compare'!C120-'erf Compare'!B120</f>
        <v>0</v>
      </c>
      <c r="C120" s="5">
        <f>'erf Compare'!D120-'erf Compare'!B120</f>
        <v>0</v>
      </c>
      <c r="D120" s="5">
        <f>'erf Compare'!E120-'erf Compare'!B120</f>
        <v>0</v>
      </c>
      <c r="E120" s="5">
        <f>'erf Compare'!F120-'erf Compare'!B120</f>
        <v>1.0433157893174894E-8</v>
      </c>
      <c r="F120" s="5">
        <f>'erf Compare'!G120-'erf Compare'!B120</f>
        <v>0</v>
      </c>
      <c r="G120" s="5">
        <f>'erf Compare'!H120-'erf Compare'!B120</f>
        <v>9.8476782284251385E-14</v>
      </c>
      <c r="H120" s="5">
        <f>'erf Compare'!I120-'erf Compare'!B120</f>
        <v>0</v>
      </c>
    </row>
    <row r="121" spans="1:8" x14ac:dyDescent="0.2">
      <c r="A121" s="24">
        <f>'erf Compare'!A121</f>
        <v>-5.8999999999999915</v>
      </c>
      <c r="B121" s="5">
        <f>'erf Compare'!C121-'erf Compare'!B121</f>
        <v>0</v>
      </c>
      <c r="C121" s="5">
        <f>'erf Compare'!D121-'erf Compare'!B121</f>
        <v>0</v>
      </c>
      <c r="D121" s="5">
        <f>'erf Compare'!E121-'erf Compare'!B121</f>
        <v>0</v>
      </c>
      <c r="E121" s="5">
        <f>'erf Compare'!F121-'erf Compare'!B121</f>
        <v>8.069636292518112E-9</v>
      </c>
      <c r="F121" s="5">
        <f>'erf Compare'!G121-'erf Compare'!B121</f>
        <v>0</v>
      </c>
      <c r="G121" s="5">
        <f>'erf Compare'!H121-'erf Compare'!B121</f>
        <v>3.8968828164342995E-14</v>
      </c>
      <c r="H121" s="5">
        <f>'erf Compare'!I121-'erf Compare'!B121</f>
        <v>0</v>
      </c>
    </row>
    <row r="122" spans="1:8" x14ac:dyDescent="0.2">
      <c r="A122" s="24">
        <f>'erf Compare'!A122</f>
        <v>-5.9999999999999911</v>
      </c>
      <c r="B122" s="5">
        <f>'erf Compare'!C122-'erf Compare'!B122</f>
        <v>0</v>
      </c>
      <c r="C122" s="5">
        <f>'erf Compare'!D122-'erf Compare'!B122</f>
        <v>0</v>
      </c>
      <c r="D122" s="5">
        <f>'erf Compare'!E122-'erf Compare'!B122</f>
        <v>0</v>
      </c>
      <c r="E122" s="5">
        <f>'erf Compare'!F122-'erf Compare'!B122</f>
        <v>6.2646885456985046E-9</v>
      </c>
      <c r="F122" s="5">
        <f>'erf Compare'!G122-'erf Compare'!B122</f>
        <v>0</v>
      </c>
      <c r="G122" s="5">
        <f>'erf Compare'!H122-'erf Compare'!B122</f>
        <v>1.5210055437364645E-14</v>
      </c>
      <c r="H122" s="5">
        <f>'erf Compare'!I122-'erf Compare'!B122</f>
        <v>0</v>
      </c>
    </row>
    <row r="123" spans="1:8" x14ac:dyDescent="0.2">
      <c r="A123" s="24">
        <f>'erf Compare'!A123</f>
        <v>-6.0999999999999908</v>
      </c>
      <c r="B123" s="5">
        <f>'erf Compare'!C123-'erf Compare'!B123</f>
        <v>0</v>
      </c>
      <c r="C123" s="5">
        <f>'erf Compare'!D123-'erf Compare'!B123</f>
        <v>0</v>
      </c>
      <c r="D123" s="5">
        <f>'erf Compare'!E123-'erf Compare'!B123</f>
        <v>0</v>
      </c>
      <c r="E123" s="5">
        <f>'erf Compare'!F123-'erf Compare'!B123</f>
        <v>4.8810512298658182E-9</v>
      </c>
      <c r="F123" s="5">
        <f>'erf Compare'!G123-'erf Compare'!B123</f>
        <v>0</v>
      </c>
      <c r="G123" s="5">
        <f>'erf Compare'!H123-'erf Compare'!B123</f>
        <v>5.8841820305133297E-15</v>
      </c>
      <c r="H123" s="5">
        <f>'erf Compare'!I123-'erf Compare'!B123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0"/>
  <sheetViews>
    <sheetView workbookViewId="0">
      <selection activeCell="H4" sqref="H4"/>
    </sheetView>
  </sheetViews>
  <sheetFormatPr defaultRowHeight="12.75" x14ac:dyDescent="0.2"/>
  <cols>
    <col min="1" max="1" width="10.140625" customWidth="1"/>
    <col min="2" max="2" width="9.140625" hidden="1" customWidth="1"/>
    <col min="3" max="4" width="13.140625" bestFit="1" customWidth="1"/>
    <col min="5" max="5" width="12.42578125" bestFit="1" customWidth="1"/>
    <col min="6" max="10" width="13.140625" bestFit="1" customWidth="1"/>
  </cols>
  <sheetData>
    <row r="1" spans="1:10" x14ac:dyDescent="0.2">
      <c r="A1" s="17" t="s">
        <v>27</v>
      </c>
      <c r="C1" s="17" t="s">
        <v>28</v>
      </c>
    </row>
    <row r="2" spans="1:10" x14ac:dyDescent="0.2">
      <c r="A2" s="17" t="s">
        <v>13</v>
      </c>
      <c r="B2" s="16"/>
      <c r="C2" s="18">
        <v>1</v>
      </c>
    </row>
    <row r="3" spans="1:10" x14ac:dyDescent="0.2">
      <c r="A3" s="17" t="s">
        <v>14</v>
      </c>
      <c r="B3" s="16"/>
      <c r="C3" s="18">
        <v>10</v>
      </c>
    </row>
    <row r="4" spans="1:10" x14ac:dyDescent="0.2">
      <c r="A4" s="17" t="s">
        <v>15</v>
      </c>
      <c r="B4" s="16"/>
      <c r="C4" s="18">
        <v>1</v>
      </c>
    </row>
    <row r="5" spans="1:10" x14ac:dyDescent="0.2">
      <c r="A5" s="17" t="s">
        <v>16</v>
      </c>
      <c r="B5" s="16"/>
      <c r="C5" s="18">
        <v>0.1</v>
      </c>
    </row>
    <row r="6" spans="1:10" x14ac:dyDescent="0.2">
      <c r="A6" s="17" t="s">
        <v>17</v>
      </c>
      <c r="B6" s="16"/>
      <c r="C6" s="18">
        <v>1</v>
      </c>
    </row>
    <row r="8" spans="1:10" ht="13.5" thickBot="1" x14ac:dyDescent="0.25">
      <c r="A8" s="11" t="s">
        <v>18</v>
      </c>
      <c r="B8" s="12" t="s">
        <v>0</v>
      </c>
      <c r="C8" s="11" t="s">
        <v>3</v>
      </c>
      <c r="D8" s="11" t="s">
        <v>2</v>
      </c>
      <c r="E8" s="11" t="s">
        <v>22</v>
      </c>
      <c r="F8" s="11" t="s">
        <v>23</v>
      </c>
      <c r="G8" s="11" t="s">
        <v>5</v>
      </c>
      <c r="H8" s="11" t="s">
        <v>24</v>
      </c>
      <c r="I8" s="11" t="s">
        <v>9</v>
      </c>
      <c r="J8" s="11" t="s">
        <v>10</v>
      </c>
    </row>
    <row r="9" spans="1:10" x14ac:dyDescent="0.2">
      <c r="A9" s="10">
        <v>0</v>
      </c>
      <c r="B9">
        <f t="shared" ref="B9:B30" si="0">(Rf*A9-v*t)/(2*SQRT(a*v*t*Rf))</f>
        <v>-5</v>
      </c>
      <c r="C9" s="8">
        <f t="shared" ref="C9:C30" si="1">Co/2*(1-deverf(B9))</f>
        <v>0.99999999999920064</v>
      </c>
      <c r="D9" s="8">
        <f t="shared" ref="D9:D30" si="2">Co/2*(1-winierf(B9))</f>
        <v>0.99999999999838929</v>
      </c>
      <c r="E9" s="8">
        <f t="shared" ref="E9:E30" si="3">Co/2*(1-abra4(B9))</f>
        <v>0.99999995293383237</v>
      </c>
      <c r="F9" s="8">
        <f t="shared" ref="F9:F30" si="4">Co/2*(1-abra6(B9))</f>
        <v>0.99999999999922617</v>
      </c>
      <c r="G9" s="8">
        <f t="shared" ref="G9:G30" si="5">Co/2*(1-presserf(B9))</f>
        <v>0.99999999999923128</v>
      </c>
      <c r="H9" s="8">
        <f t="shared" ref="H9:H30" si="6">Co/2*(1-ERF(B9))</f>
        <v>0.99999999999923128</v>
      </c>
      <c r="I9" s="8">
        <f t="shared" ref="I9:I30" si="7">Co/2*(1-lether1(B9))</f>
        <v>0.99999999995036615</v>
      </c>
      <c r="J9" s="8">
        <f t="shared" ref="J9:J30" si="8">Co/2*(1-lether2(B9))</f>
        <v>0.99999999999867883</v>
      </c>
    </row>
    <row r="10" spans="1:10" x14ac:dyDescent="0.2">
      <c r="A10" s="10">
        <f>A9+1</f>
        <v>1</v>
      </c>
      <c r="B10">
        <f>(Rf*A10-v*t)/(2*SQRT(a*v*t*Rf))</f>
        <v>-4.5</v>
      </c>
      <c r="C10" s="9">
        <f>Co/2*(1-deverf(B10))</f>
        <v>0.99999999989686672</v>
      </c>
      <c r="D10" s="9">
        <f t="shared" si="2"/>
        <v>0.99999999980036081</v>
      </c>
      <c r="E10" s="9">
        <f t="shared" si="3"/>
        <v>0.99999978466527861</v>
      </c>
      <c r="F10" s="9">
        <f t="shared" si="4"/>
        <v>0.99999999990124566</v>
      </c>
      <c r="G10" s="9">
        <f t="shared" si="5"/>
        <v>0.99999999990169197</v>
      </c>
      <c r="H10" s="9">
        <f t="shared" si="6"/>
        <v>0.99999999990169197</v>
      </c>
      <c r="I10" s="9">
        <f t="shared" si="7"/>
        <v>0.9999999976239109</v>
      </c>
      <c r="J10" s="9">
        <f t="shared" si="8"/>
        <v>0.99999999985718857</v>
      </c>
    </row>
    <row r="11" spans="1:10" x14ac:dyDescent="0.2">
      <c r="A11" s="10">
        <f t="shared" ref="A11:A30" si="9">A10+1</f>
        <v>2</v>
      </c>
      <c r="B11">
        <f t="shared" si="0"/>
        <v>-4</v>
      </c>
      <c r="C11" s="9">
        <f t="shared" si="1"/>
        <v>0.99999999181300747</v>
      </c>
      <c r="D11" s="9">
        <f t="shared" si="2"/>
        <v>0.99999998473026719</v>
      </c>
      <c r="E11" s="9">
        <f t="shared" si="3"/>
        <v>0.99999888155750627</v>
      </c>
      <c r="F11" s="9">
        <f t="shared" si="4"/>
        <v>0.99999999226985214</v>
      </c>
      <c r="G11" s="9">
        <f t="shared" si="5"/>
        <v>0.9999999922913716</v>
      </c>
      <c r="H11" s="9">
        <f t="shared" si="6"/>
        <v>0.99999999229137104</v>
      </c>
      <c r="I11" s="9">
        <f t="shared" si="7"/>
        <v>0.99999991966806756</v>
      </c>
      <c r="J11" s="9">
        <f t="shared" si="8"/>
        <v>0.99999999019021191</v>
      </c>
    </row>
    <row r="12" spans="1:10" x14ac:dyDescent="0.2">
      <c r="A12" s="10">
        <f t="shared" si="9"/>
        <v>3</v>
      </c>
      <c r="B12">
        <f t="shared" si="0"/>
        <v>-3.5</v>
      </c>
      <c r="C12" s="9">
        <f t="shared" si="1"/>
        <v>0.99999959837071595</v>
      </c>
      <c r="D12" s="9">
        <f t="shared" si="2"/>
        <v>0.99999927583753601</v>
      </c>
      <c r="E12" s="9">
        <f t="shared" si="3"/>
        <v>0.99999335045496585</v>
      </c>
      <c r="F12" s="9">
        <f t="shared" si="4"/>
        <v>0.99999962789143204</v>
      </c>
      <c r="G12" s="9">
        <f t="shared" si="5"/>
        <v>0.99999962845081614</v>
      </c>
      <c r="H12" s="9">
        <f t="shared" si="6"/>
        <v>0.9999996284508138</v>
      </c>
      <c r="I12" s="9">
        <f t="shared" si="7"/>
        <v>0.99999808197279161</v>
      </c>
      <c r="J12" s="9">
        <f t="shared" si="8"/>
        <v>0.99999957175680254</v>
      </c>
    </row>
    <row r="13" spans="1:10" x14ac:dyDescent="0.2">
      <c r="A13" s="10">
        <f t="shared" si="9"/>
        <v>4</v>
      </c>
      <c r="B13">
        <f t="shared" si="0"/>
        <v>-3</v>
      </c>
      <c r="C13" s="9">
        <f t="shared" si="1"/>
        <v>0.99998895475151217</v>
      </c>
      <c r="D13" s="9">
        <f t="shared" si="2"/>
        <v>0.99997859228695296</v>
      </c>
      <c r="E13" s="9">
        <f t="shared" si="3"/>
        <v>0.9999549082086624</v>
      </c>
      <c r="F13" s="9">
        <f t="shared" si="4"/>
        <v>0.99998894742555111</v>
      </c>
      <c r="G13" s="9">
        <f t="shared" si="5"/>
        <v>0.99998895475078919</v>
      </c>
      <c r="H13" s="9">
        <f t="shared" si="6"/>
        <v>0.99998895475150062</v>
      </c>
      <c r="I13" s="9">
        <f t="shared" si="7"/>
        <v>0.99996765833584589</v>
      </c>
      <c r="J13" s="9">
        <f t="shared" si="8"/>
        <v>0.99998811595165649</v>
      </c>
    </row>
    <row r="14" spans="1:10" x14ac:dyDescent="0.2">
      <c r="A14" s="10">
        <f t="shared" si="9"/>
        <v>5</v>
      </c>
      <c r="B14">
        <f t="shared" si="0"/>
        <v>-2.5</v>
      </c>
      <c r="C14" s="9">
        <f t="shared" si="1"/>
        <v>0.99979652399127894</v>
      </c>
      <c r="D14" s="9">
        <f t="shared" si="2"/>
        <v>0.99960363627504234</v>
      </c>
      <c r="E14" s="9">
        <f t="shared" si="3"/>
        <v>0.99966209988610533</v>
      </c>
      <c r="F14" s="9">
        <f t="shared" si="4"/>
        <v>0.99979648226830298</v>
      </c>
      <c r="G14" s="9">
        <f t="shared" si="5"/>
        <v>0.99979652397397634</v>
      </c>
      <c r="H14" s="9">
        <f t="shared" si="6"/>
        <v>0.9997965239912775</v>
      </c>
      <c r="I14" s="9">
        <f t="shared" si="7"/>
        <v>0.99961486675215472</v>
      </c>
      <c r="J14" s="9">
        <f t="shared" si="8"/>
        <v>0.99979022746558188</v>
      </c>
    </row>
    <row r="15" spans="1:10" x14ac:dyDescent="0.2">
      <c r="A15" s="10">
        <f t="shared" si="9"/>
        <v>6</v>
      </c>
      <c r="B15">
        <f t="shared" si="0"/>
        <v>-2</v>
      </c>
      <c r="C15" s="9">
        <f t="shared" si="1"/>
        <v>0.99766113250947686</v>
      </c>
      <c r="D15" s="9">
        <f t="shared" si="2"/>
        <v>0.99539866131125532</v>
      </c>
      <c r="E15" s="9">
        <f t="shared" si="3"/>
        <v>0.99743306930628761</v>
      </c>
      <c r="F15" s="9">
        <f t="shared" si="4"/>
        <v>0.99766106979060942</v>
      </c>
      <c r="G15" s="9">
        <f t="shared" si="5"/>
        <v>0.99766113250533306</v>
      </c>
      <c r="H15" s="9">
        <f t="shared" si="6"/>
        <v>0.99766113250947641</v>
      </c>
      <c r="I15" s="9">
        <f t="shared" si="7"/>
        <v>0.99676107634754563</v>
      </c>
      <c r="J15" s="9">
        <f t="shared" si="8"/>
        <v>0.99764117113815098</v>
      </c>
    </row>
    <row r="16" spans="1:10" x14ac:dyDescent="0.2">
      <c r="A16" s="10">
        <f t="shared" si="9"/>
        <v>7</v>
      </c>
      <c r="B16">
        <f t="shared" si="0"/>
        <v>-1.5</v>
      </c>
      <c r="C16" s="9">
        <f t="shared" si="1"/>
        <v>0.9830525732376556</v>
      </c>
      <c r="D16" s="9">
        <f t="shared" si="2"/>
        <v>0.96679762972510708</v>
      </c>
      <c r="E16" s="9">
        <f t="shared" si="3"/>
        <v>0.98317053828050782</v>
      </c>
      <c r="F16" s="9">
        <f t="shared" si="4"/>
        <v>0.98305263320148595</v>
      </c>
      <c r="G16" s="9">
        <f t="shared" si="5"/>
        <v>0.98305257482523767</v>
      </c>
      <c r="H16" s="9">
        <f t="shared" si="6"/>
        <v>0.98305257323765538</v>
      </c>
      <c r="I16" s="9">
        <f t="shared" si="7"/>
        <v>0.98076326068746711</v>
      </c>
      <c r="J16" s="9">
        <f t="shared" si="8"/>
        <v>0.98304134322632475</v>
      </c>
    </row>
    <row r="17" spans="1:10" x14ac:dyDescent="0.2">
      <c r="A17" s="10">
        <f t="shared" si="9"/>
        <v>8</v>
      </c>
      <c r="B17">
        <f t="shared" si="0"/>
        <v>-1</v>
      </c>
      <c r="C17" s="9">
        <f t="shared" si="1"/>
        <v>0.92135039647485761</v>
      </c>
      <c r="D17" s="9">
        <f t="shared" si="2"/>
        <v>0.85505026196518397</v>
      </c>
      <c r="E17" s="9">
        <f t="shared" si="3"/>
        <v>0.92134633169609481</v>
      </c>
      <c r="F17" s="9">
        <f t="shared" si="4"/>
        <v>0.92135034487379497</v>
      </c>
      <c r="G17" s="9">
        <f t="shared" si="5"/>
        <v>0.92135039388000339</v>
      </c>
      <c r="H17" s="9">
        <f t="shared" si="6"/>
        <v>0.9213503964748575</v>
      </c>
      <c r="I17" s="9">
        <f t="shared" si="7"/>
        <v>0.91931305764497639</v>
      </c>
      <c r="J17" s="9">
        <f t="shared" si="8"/>
        <v>0.92136931224655683</v>
      </c>
    </row>
    <row r="18" spans="1:10" x14ac:dyDescent="0.2">
      <c r="A18" s="10">
        <f t="shared" si="9"/>
        <v>9</v>
      </c>
      <c r="B18">
        <f t="shared" si="0"/>
        <v>-0.5</v>
      </c>
      <c r="C18" s="9">
        <f t="shared" si="1"/>
        <v>0.76024993890652337</v>
      </c>
      <c r="D18" s="9">
        <f t="shared" si="2"/>
        <v>0.6354296218921992</v>
      </c>
      <c r="E18" s="9">
        <f t="shared" si="3"/>
        <v>0.76031241365860669</v>
      </c>
      <c r="F18" s="9">
        <f t="shared" si="4"/>
        <v>0.76025000815237342</v>
      </c>
      <c r="G18" s="9">
        <f t="shared" si="5"/>
        <v>0.76024995386162131</v>
      </c>
      <c r="H18" s="9">
        <f t="shared" si="6"/>
        <v>0.76024993890652326</v>
      </c>
      <c r="I18" s="9">
        <f t="shared" si="7"/>
        <v>0.76098998103795212</v>
      </c>
      <c r="J18" s="9">
        <f t="shared" si="8"/>
        <v>0.76023912358438017</v>
      </c>
    </row>
    <row r="19" spans="1:10" x14ac:dyDescent="0.2">
      <c r="A19" s="10">
        <f t="shared" si="9"/>
        <v>10</v>
      </c>
      <c r="B19">
        <f t="shared" si="0"/>
        <v>0</v>
      </c>
      <c r="C19" s="9">
        <f t="shared" si="1"/>
        <v>0.5</v>
      </c>
      <c r="D19" s="9">
        <f t="shared" si="2"/>
        <v>0.5</v>
      </c>
      <c r="E19" s="9">
        <f t="shared" si="3"/>
        <v>0.5</v>
      </c>
      <c r="F19" s="9">
        <f t="shared" si="4"/>
        <v>0.5</v>
      </c>
      <c r="G19" s="9">
        <f t="shared" si="5"/>
        <v>0.50000001500000024</v>
      </c>
      <c r="H19" s="9">
        <f t="shared" si="6"/>
        <v>0.5</v>
      </c>
      <c r="I19" s="9">
        <f t="shared" si="7"/>
        <v>0.5</v>
      </c>
      <c r="J19" s="9">
        <f t="shared" si="8"/>
        <v>0.5</v>
      </c>
    </row>
    <row r="20" spans="1:10" x14ac:dyDescent="0.2">
      <c r="A20" s="10">
        <f t="shared" si="9"/>
        <v>11</v>
      </c>
      <c r="B20">
        <f t="shared" si="0"/>
        <v>0.5</v>
      </c>
      <c r="C20" s="9">
        <f t="shared" si="1"/>
        <v>0.23975006109347663</v>
      </c>
      <c r="D20" s="9">
        <f t="shared" si="2"/>
        <v>0.3645703781078008</v>
      </c>
      <c r="E20" s="9">
        <f t="shared" si="3"/>
        <v>0.23968758634139331</v>
      </c>
      <c r="F20" s="9">
        <f t="shared" si="4"/>
        <v>0.23974999184762658</v>
      </c>
      <c r="G20" s="9">
        <f t="shared" si="5"/>
        <v>0.23975004613837869</v>
      </c>
      <c r="H20" s="9">
        <f t="shared" si="6"/>
        <v>0.23975006109347674</v>
      </c>
      <c r="I20" s="9">
        <f t="shared" si="7"/>
        <v>0.23901001896204793</v>
      </c>
      <c r="J20" s="9">
        <f t="shared" si="8"/>
        <v>0.23976087641561977</v>
      </c>
    </row>
    <row r="21" spans="1:10" x14ac:dyDescent="0.2">
      <c r="A21" s="10">
        <f t="shared" si="9"/>
        <v>12</v>
      </c>
      <c r="B21">
        <f t="shared" si="0"/>
        <v>1</v>
      </c>
      <c r="C21" s="9">
        <f t="shared" si="1"/>
        <v>7.8649603525142386E-2</v>
      </c>
      <c r="D21" s="9">
        <f t="shared" si="2"/>
        <v>0.14494973803481603</v>
      </c>
      <c r="E21" s="9">
        <f t="shared" si="3"/>
        <v>7.8653668303905189E-2</v>
      </c>
      <c r="F21" s="9">
        <f t="shared" si="4"/>
        <v>7.8649655126205031E-2</v>
      </c>
      <c r="G21" s="9">
        <f t="shared" si="5"/>
        <v>7.8649606119996607E-2</v>
      </c>
      <c r="H21" s="9">
        <f t="shared" si="6"/>
        <v>7.8649603525142553E-2</v>
      </c>
      <c r="I21" s="9">
        <f t="shared" si="7"/>
        <v>8.0686942355023605E-2</v>
      </c>
      <c r="J21" s="9">
        <f t="shared" si="8"/>
        <v>7.8630687753443174E-2</v>
      </c>
    </row>
    <row r="22" spans="1:10" x14ac:dyDescent="0.2">
      <c r="A22" s="10">
        <f t="shared" si="9"/>
        <v>13</v>
      </c>
      <c r="B22">
        <f t="shared" si="0"/>
        <v>1.5</v>
      </c>
      <c r="C22" s="9">
        <f t="shared" si="1"/>
        <v>1.6947426762344397E-2</v>
      </c>
      <c r="D22" s="9">
        <f t="shared" si="2"/>
        <v>3.3202370274892923E-2</v>
      </c>
      <c r="E22" s="9">
        <f t="shared" si="3"/>
        <v>1.6829461719492234E-2</v>
      </c>
      <c r="F22" s="9">
        <f t="shared" si="4"/>
        <v>1.6947366798513996E-2</v>
      </c>
      <c r="G22" s="9">
        <f t="shared" si="5"/>
        <v>1.6947425174762387E-2</v>
      </c>
      <c r="H22" s="9">
        <f t="shared" si="6"/>
        <v>1.694742676234462E-2</v>
      </c>
      <c r="I22" s="9">
        <f t="shared" si="7"/>
        <v>1.9236739312532891E-2</v>
      </c>
      <c r="J22" s="9">
        <f t="shared" si="8"/>
        <v>1.6958656773675251E-2</v>
      </c>
    </row>
    <row r="23" spans="1:10" x14ac:dyDescent="0.2">
      <c r="A23" s="10">
        <f t="shared" si="9"/>
        <v>14</v>
      </c>
      <c r="B23">
        <f t="shared" si="0"/>
        <v>2</v>
      </c>
      <c r="C23" s="9">
        <f t="shared" si="1"/>
        <v>2.3388674905231999E-3</v>
      </c>
      <c r="D23" s="9">
        <f t="shared" si="2"/>
        <v>4.6013386887447383E-3</v>
      </c>
      <c r="E23" s="9">
        <f t="shared" si="3"/>
        <v>2.5669306937123326E-3</v>
      </c>
      <c r="F23" s="9">
        <f t="shared" si="4"/>
        <v>2.3389302093905773E-3</v>
      </c>
      <c r="G23" s="9">
        <f t="shared" si="5"/>
        <v>2.3388674946669963E-3</v>
      </c>
      <c r="H23" s="9">
        <f t="shared" si="6"/>
        <v>2.338867490523644E-3</v>
      </c>
      <c r="I23" s="9">
        <f t="shared" si="7"/>
        <v>3.238923652454373E-3</v>
      </c>
      <c r="J23" s="9">
        <f t="shared" si="8"/>
        <v>2.3588288618490161E-3</v>
      </c>
    </row>
    <row r="24" spans="1:10" x14ac:dyDescent="0.2">
      <c r="A24" s="10">
        <f t="shared" si="9"/>
        <v>15</v>
      </c>
      <c r="B24">
        <f t="shared" si="0"/>
        <v>2.5</v>
      </c>
      <c r="C24" s="9">
        <f t="shared" si="1"/>
        <v>2.0347600872105964E-4</v>
      </c>
      <c r="D24" s="9">
        <f t="shared" si="2"/>
        <v>3.9636372495766015E-4</v>
      </c>
      <c r="E24" s="9">
        <f t="shared" si="3"/>
        <v>3.3790011389467356E-4</v>
      </c>
      <c r="F24" s="9">
        <f t="shared" si="4"/>
        <v>2.035177316970227E-4</v>
      </c>
      <c r="G24" s="9">
        <f t="shared" si="5"/>
        <v>2.0347602602371895E-4</v>
      </c>
      <c r="H24" s="9">
        <f t="shared" si="6"/>
        <v>2.0347600872250293E-4</v>
      </c>
      <c r="I24" s="9">
        <f t="shared" si="7"/>
        <v>3.851332478452818E-4</v>
      </c>
      <c r="J24" s="9">
        <f t="shared" si="8"/>
        <v>2.0977253441811783E-4</v>
      </c>
    </row>
    <row r="25" spans="1:10" x14ac:dyDescent="0.2">
      <c r="A25" s="10">
        <f t="shared" si="9"/>
        <v>16</v>
      </c>
      <c r="B25">
        <f t="shared" si="0"/>
        <v>3</v>
      </c>
      <c r="C25" s="9">
        <f t="shared" si="1"/>
        <v>1.1045248487773218E-5</v>
      </c>
      <c r="D25" s="9">
        <f t="shared" si="2"/>
        <v>2.1407713047039145E-5</v>
      </c>
      <c r="E25" s="9">
        <f t="shared" si="3"/>
        <v>4.5091791337603659E-5</v>
      </c>
      <c r="F25" s="9">
        <f t="shared" si="4"/>
        <v>1.1052574448888741E-5</v>
      </c>
      <c r="G25" s="9">
        <f t="shared" si="5"/>
        <v>1.1045249210750452E-5</v>
      </c>
      <c r="H25" s="9">
        <f t="shared" si="6"/>
        <v>1.1045248499319538E-5</v>
      </c>
      <c r="I25" s="9">
        <f t="shared" si="7"/>
        <v>3.2341664154167393E-5</v>
      </c>
      <c r="J25" s="9">
        <f t="shared" si="8"/>
        <v>1.188404834351342E-5</v>
      </c>
    </row>
    <row r="26" spans="1:10" x14ac:dyDescent="0.2">
      <c r="A26" s="10">
        <f t="shared" si="9"/>
        <v>17</v>
      </c>
      <c r="B26">
        <f t="shared" si="0"/>
        <v>3.5</v>
      </c>
      <c r="C26" s="9">
        <f t="shared" si="1"/>
        <v>4.0162928399700704E-7</v>
      </c>
      <c r="D26" s="9">
        <f t="shared" si="2"/>
        <v>7.2416246399420459E-7</v>
      </c>
      <c r="E26" s="9">
        <f t="shared" si="3"/>
        <v>6.6495450340986473E-6</v>
      </c>
      <c r="F26" s="9">
        <f t="shared" si="4"/>
        <v>3.7210856801417336E-7</v>
      </c>
      <c r="G26" s="9">
        <f t="shared" si="5"/>
        <v>3.7154918380855051E-7</v>
      </c>
      <c r="H26" s="9">
        <f t="shared" si="6"/>
        <v>3.7154918619553001E-7</v>
      </c>
      <c r="I26" s="9">
        <f t="shared" si="7"/>
        <v>1.918027208336337E-6</v>
      </c>
      <c r="J26" s="9">
        <f t="shared" si="8"/>
        <v>4.2824319745893291E-7</v>
      </c>
    </row>
    <row r="27" spans="1:10" x14ac:dyDescent="0.2">
      <c r="A27" s="10">
        <f t="shared" si="9"/>
        <v>18</v>
      </c>
      <c r="B27">
        <f t="shared" si="0"/>
        <v>4</v>
      </c>
      <c r="C27" s="9">
        <f t="shared" si="1"/>
        <v>8.1869925283584166E-9</v>
      </c>
      <c r="D27" s="9">
        <f t="shared" si="2"/>
        <v>1.526973275600696E-8</v>
      </c>
      <c r="E27" s="9">
        <f t="shared" si="3"/>
        <v>1.1184424937304982E-6</v>
      </c>
      <c r="F27" s="9">
        <f t="shared" si="4"/>
        <v>7.7301479106672843E-9</v>
      </c>
      <c r="G27" s="9">
        <f t="shared" si="5"/>
        <v>7.7086284022698237E-9</v>
      </c>
      <c r="H27" s="9">
        <f t="shared" si="6"/>
        <v>7.708628957381336E-9</v>
      </c>
      <c r="I27" s="9">
        <f t="shared" si="7"/>
        <v>8.0331932383881366E-8</v>
      </c>
      <c r="J27" s="9">
        <f t="shared" si="8"/>
        <v>9.8097880929515213E-9</v>
      </c>
    </row>
    <row r="28" spans="1:10" x14ac:dyDescent="0.2">
      <c r="A28" s="10">
        <f t="shared" si="9"/>
        <v>19</v>
      </c>
      <c r="B28">
        <f t="shared" si="0"/>
        <v>4.5</v>
      </c>
      <c r="C28" s="9">
        <f t="shared" si="1"/>
        <v>1.0313322418298299E-10</v>
      </c>
      <c r="D28" s="9">
        <f t="shared" si="2"/>
        <v>1.9963913855391979E-10</v>
      </c>
      <c r="E28" s="9">
        <f t="shared" si="3"/>
        <v>2.1533472138735021E-7</v>
      </c>
      <c r="F28" s="9">
        <f t="shared" si="4"/>
        <v>9.8754282529256443E-11</v>
      </c>
      <c r="G28" s="9">
        <f t="shared" si="5"/>
        <v>9.8308028384508361E-11</v>
      </c>
      <c r="H28" s="9">
        <f t="shared" si="6"/>
        <v>9.8308028384508361E-11</v>
      </c>
      <c r="I28" s="9">
        <f t="shared" si="7"/>
        <v>2.3760890477397822E-9</v>
      </c>
      <c r="J28" s="9">
        <f t="shared" si="8"/>
        <v>1.4281142934891022E-10</v>
      </c>
    </row>
    <row r="29" spans="1:10" x14ac:dyDescent="0.2">
      <c r="A29" s="10">
        <f t="shared" si="9"/>
        <v>20</v>
      </c>
      <c r="B29">
        <f t="shared" si="0"/>
        <v>5</v>
      </c>
      <c r="C29" s="9">
        <f t="shared" si="1"/>
        <v>7.9930506657888145E-13</v>
      </c>
      <c r="D29" s="9">
        <f t="shared" si="2"/>
        <v>1.6107670752774084E-12</v>
      </c>
      <c r="E29" s="9">
        <f t="shared" si="3"/>
        <v>4.7066167574438822E-8</v>
      </c>
      <c r="F29" s="9">
        <f t="shared" si="4"/>
        <v>7.7388095931496537E-13</v>
      </c>
      <c r="G29" s="9">
        <f t="shared" si="5"/>
        <v>7.6871842225045839E-13</v>
      </c>
      <c r="H29" s="9">
        <f t="shared" si="6"/>
        <v>7.6871842225045839E-13</v>
      </c>
      <c r="I29" s="9">
        <f t="shared" si="7"/>
        <v>4.9633908094648405E-11</v>
      </c>
      <c r="J29" s="9">
        <f t="shared" si="8"/>
        <v>1.3211653993039363E-12</v>
      </c>
    </row>
    <row r="30" spans="1:10" x14ac:dyDescent="0.2">
      <c r="A30" s="13">
        <f t="shared" si="9"/>
        <v>21</v>
      </c>
      <c r="B30" s="14">
        <f t="shared" si="0"/>
        <v>5.5</v>
      </c>
      <c r="C30" s="15">
        <f t="shared" si="1"/>
        <v>3.7747582837255322E-15</v>
      </c>
      <c r="D30" s="15">
        <f t="shared" si="2"/>
        <v>7.9936057773011271E-15</v>
      </c>
      <c r="E30" s="15">
        <f t="shared" si="3"/>
        <v>1.1537691080309997E-8</v>
      </c>
      <c r="F30" s="15">
        <f t="shared" si="4"/>
        <v>3.7192471324942744E-15</v>
      </c>
      <c r="G30" s="15">
        <f t="shared" si="5"/>
        <v>3.6637359812630166E-15</v>
      </c>
      <c r="H30" s="15">
        <f t="shared" si="6"/>
        <v>3.6637359812630166E-15</v>
      </c>
      <c r="I30" s="15">
        <f t="shared" si="7"/>
        <v>7.3219208474029074E-13</v>
      </c>
      <c r="J30" s="15">
        <f t="shared" si="8"/>
        <v>7.7715611723760958E-15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Instructions</vt:lpstr>
      <vt:lpstr>erf Compare</vt:lpstr>
      <vt:lpstr>Differences</vt:lpstr>
      <vt:lpstr>Transport Calc Compare</vt:lpstr>
      <vt:lpstr>a</vt:lpstr>
      <vt:lpstr>Co</vt:lpstr>
      <vt:lpstr>Rf</vt:lpstr>
      <vt:lpstr>t</vt:lpstr>
      <vt:lpstr>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J.F. Devlin</dc:creator>
  <cp:lastModifiedBy>devlin</cp:lastModifiedBy>
  <dcterms:created xsi:type="dcterms:W3CDTF">2007-04-21T23:50:02Z</dcterms:created>
  <dcterms:modified xsi:type="dcterms:W3CDTF">2011-04-01T16:36:30Z</dcterms:modified>
</cp:coreProperties>
</file>