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OGRAFIA\ownCloud - gi.aga@drive.upm.es\Jacobo Ferrer\Projects\evironmental-extentions\datasets\"/>
    </mc:Choice>
  </mc:AlternateContent>
  <bookViews>
    <workbookView xWindow="0" yWindow="0" windowWidth="28800" windowHeight="11700"/>
  </bookViews>
  <sheets>
    <sheet name="hh_energy" sheetId="1" r:id="rId1"/>
    <sheet name="facto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14" i="1" l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M14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M13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M12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M11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M9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M7" i="1"/>
  <c r="M6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M5" i="1"/>
</calcChain>
</file>

<file path=xl/sharedStrings.xml><?xml version="1.0" encoding="utf-8"?>
<sst xmlns="http://schemas.openxmlformats.org/spreadsheetml/2006/main" count="185" uniqueCount="111">
  <si>
    <t>04.5</t>
  </si>
  <si>
    <t>ELECTRICIDAD, GAS Y OTROS COMBUSTIBLES</t>
  </si>
  <si>
    <t>CODIGO</t>
  </si>
  <si>
    <t>CATEGORIA</t>
  </si>
  <si>
    <t>CODIGOd4</t>
  </si>
  <si>
    <t>CATEGORIAd4</t>
  </si>
  <si>
    <t>CODIGOd3</t>
  </si>
  <si>
    <t>CATEGORIAd3</t>
  </si>
  <si>
    <t>MEDIDA</t>
  </si>
  <si>
    <t>Descripcion</t>
  </si>
  <si>
    <t>04.5.2</t>
  </si>
  <si>
    <t>GAS</t>
  </si>
  <si>
    <t>GAS CIUDAD Y NATURAL (VIVIENDA PRINCIPAL)</t>
  </si>
  <si>
    <t>04.5.2.1</t>
  </si>
  <si>
    <t>m3</t>
  </si>
  <si>
    <t>Gastos de gas ciudad y gas natural; gastos del contrato del gas, alquiler, lectura del contador y repartidores de consumo de la vivienda principal.</t>
  </si>
  <si>
    <t xml:space="preserve">04.5.2.2   </t>
  </si>
  <si>
    <t>GAS CIUDAD Y NATURAL (OTRAS VIVIENDAS)</t>
  </si>
  <si>
    <t>Gastos de gas ciudad y gas natural; gastos del contrato del gas, alquiler, lectura del contador y repartidores de consumo de otras viviendas distintas de la principal</t>
  </si>
  <si>
    <t>04.5.3</t>
  </si>
  <si>
    <t>GAS LICUADO (VIVIENDA PRINCIPAL)</t>
  </si>
  <si>
    <t>K</t>
  </si>
  <si>
    <t>Gastos en butano, propano, etc., así como el alquiler, lectura de contadores y repartidores de consumo, botellas y contenedores para estos gases de la vivienda principal</t>
  </si>
  <si>
    <t>Nota</t>
  </si>
  <si>
    <t>La cantidad física de la bombona es por Kg, no por unidad de bombona. La bombona naranja de butano de Repsol y la bombona inoxidable de butano de Cepsa ambas contienen 12,5 kg de gas licuado. Excluye Camping gas en bombona (09.3.2.2).</t>
  </si>
  <si>
    <t>04.5.2.3</t>
  </si>
  <si>
    <t>04.5.2.4</t>
  </si>
  <si>
    <t>GAS LICUADO (OTRAS VIVIENDAS)</t>
  </si>
  <si>
    <t>COMBUSTIBLES LÍQUIDOS</t>
  </si>
  <si>
    <t>COMBUSTIBLES LÍQUIDOS (VIVIENDA PRINCIPAL)</t>
  </si>
  <si>
    <t>L</t>
  </si>
  <si>
    <t>Gasóleo, fuel-oíl, petróleo lampante y otros combustibles líquidos para uso doméstico, así como gastos de contrato, alquiler, lectura de contadores y repartidores de consumo de la vivienda principal. Combustibles líquidos para iluminación.</t>
  </si>
  <si>
    <t>04.5.3.1</t>
  </si>
  <si>
    <t>04.5.3.2</t>
  </si>
  <si>
    <t>COMBUSTIBLES LÍQUIDOS (OTRAS VIVIENDAS)</t>
  </si>
  <si>
    <t>04.5.4</t>
  </si>
  <si>
    <t>COMBUSTIBLES SÓLIDOS</t>
  </si>
  <si>
    <t>04.5.4.1</t>
  </si>
  <si>
    <t>CARBÓN (VIVIENDA PRINCIPAL) (NUEVO)</t>
  </si>
  <si>
    <t>Gastos en carbón, de la vivienda principal. Excluye carbón para barbacoa para la vivienda principal (04.5.4.8).</t>
  </si>
  <si>
    <t>04.5.4.2</t>
  </si>
  <si>
    <t>CARBÓN (OTRAS VIVIENDAS) (NUEVO)</t>
  </si>
  <si>
    <t>Gastos en carbón, de la vivienda principal. Excluye carbón para barbacoa para otras viviendas distintas de la principal (04.5.4.9).</t>
  </si>
  <si>
    <t>OTROS COMBUSTIBLES SÓLIDOS (VIVIENDA PRINCIPAL)</t>
  </si>
  <si>
    <t>04.5.4.8</t>
  </si>
  <si>
    <t>04.5.4.9</t>
  </si>
  <si>
    <t xml:space="preserve">OTROS COMBUSTIBLES SÓLIDOS (OTRAS VIVIENDAS) </t>
  </si>
  <si>
    <t>Coque, aglomerados de carbón, madera, leña, carbón vegetal, turba… para la vivienda principal. Pellets. Briquetas, biocombustible, biomasa de la vivienda principal. Carbón de barbacoa para la vivienda principal</t>
  </si>
  <si>
    <t>Coque, aglomerados de carbón, madera, leña, carbón vegetal, turba… para otras viviendas. Pellets. Briquetas, biocombustible, biomasa de otras viviendas. Carbón de barbacoa para otras viviendas.</t>
  </si>
  <si>
    <t>Factor</t>
  </si>
  <si>
    <t>Gasóleo C (l)</t>
  </si>
  <si>
    <t>Gasóleo B (l)</t>
  </si>
  <si>
    <r>
      <t>Gas natural (kWh</t>
    </r>
    <r>
      <rPr>
        <vertAlign val="subscript"/>
        <sz val="10"/>
        <rFont val="Arial Narrow"/>
        <family val="2"/>
      </rPr>
      <t>PCS</t>
    </r>
    <r>
      <rPr>
        <sz val="10"/>
        <rFont val="Arial Narrow"/>
        <family val="2"/>
      </rPr>
      <t>)*</t>
    </r>
  </si>
  <si>
    <t>Fuelóleo (l)</t>
  </si>
  <si>
    <t>LPG (l)</t>
  </si>
  <si>
    <t>Queroseno (l)</t>
  </si>
  <si>
    <t>Gas propano (kg)</t>
  </si>
  <si>
    <t>Gas butano (kg)</t>
  </si>
  <si>
    <t>Gas manufacturado (kg)</t>
  </si>
  <si>
    <t>Biogás (kg)**</t>
  </si>
  <si>
    <t>Biomasa madera (kg)**</t>
  </si>
  <si>
    <t>Biomasa pellets (kg)**</t>
  </si>
  <si>
    <t>Biomasa astillas (kg)**</t>
  </si>
  <si>
    <t>Biomasa serrines virutas (kg)**</t>
  </si>
  <si>
    <t>Biomasa cáscara f. secos (kg)**</t>
  </si>
  <si>
    <t>Biomasa hueso aceituna (kg)**</t>
  </si>
  <si>
    <t>Carbón vegetal (kg)**</t>
  </si>
  <si>
    <t>Coque de petróleo (kg)</t>
  </si>
  <si>
    <t>Coque de carbón (kg)</t>
  </si>
  <si>
    <t>Hulla y antracita (kg)</t>
  </si>
  <si>
    <t>Hullas subituminosas (kg)</t>
  </si>
  <si>
    <t>factores</t>
  </si>
  <si>
    <t>note</t>
  </si>
  <si>
    <t>Factor de emisión del gas natural expresado en kgCO2/kWhPCS (Poder Calorífico Superior). Para el paso de PCS a PCI se utiliza el factor de conversión de 0,901.</t>
  </si>
  <si>
    <t>Turismos (M1)</t>
  </si>
  <si>
    <t>MITECO</t>
  </si>
  <si>
    <t>07.2.2</t>
  </si>
  <si>
    <t>CARBURANTES Y LUBRICANTES</t>
  </si>
  <si>
    <t>07.2.2.1</t>
  </si>
  <si>
    <t>GASÓLEO</t>
  </si>
  <si>
    <t>07.2.2.2</t>
  </si>
  <si>
    <t>07.2</t>
  </si>
  <si>
    <t>UTILIZACIÓN DE VEHÍCULOS PERSONALES</t>
  </si>
  <si>
    <t>GASOLINA</t>
  </si>
  <si>
    <t>Todo tipo de gasolina (gasolina 95, gasolina 98,...); todo tipo de mezclas… para todo tipo de vehículos. Gasolina para las herramientas y equipos para casa y jardín. Gasolina para vehículos de ocio, relacionados con los deportes y el aire libre. En motores híbridos (gasolina y electricidad), se desglosará la parte de gasolina y la parte de electricidad.</t>
  </si>
  <si>
    <t>Gasóleo A, carburantes para motor diesel, todo tipo de mezclas: Gasóleo A o Gasoil, Diesel Premium. Gasóleo para las herramientas y equipos para casa y jardín. Gasóleo para vehículos de ocio, relacionados con los deportes y el aire libre. En motores híbridos (gasóleo y electricidad), se desglosará la parte de gasóleo y la parte de electricidad. Se xcluye Gasóleo para calefacción (04.5.3).</t>
  </si>
  <si>
    <t>07.2.2.3</t>
  </si>
  <si>
    <t>OTROS CARBURANTES PARA VEHICULOS PERSONALES</t>
  </si>
  <si>
    <t>Gas licuado de petróleo, alcohol, etanol, metanol, butanol, biogás, biogasolina, hidrógeno, biodiesel, electricidad y mezcla para motor de dos tiempos. Gasto de electricidad de un coche eléctrico. En los motores híbridos, se desglosará la parte de combustible (si es diesel o gasolina a los códigos 07.2.2.1 o 07.2.2.2 respectivamente) y la parte de electricidad.</t>
  </si>
  <si>
    <t>Turismos (M1): Gasolina (l) and E5 (I) after 2018</t>
  </si>
  <si>
    <t>Gasóleo (l)</t>
  </si>
  <si>
    <r>
      <t>Gasolina (</t>
    </r>
    <r>
      <rPr>
        <sz val="10"/>
        <color theme="1"/>
        <rFont val="Arial Narrow"/>
        <family val="2"/>
      </rPr>
      <t>l)</t>
    </r>
  </si>
  <si>
    <t>Turismos (M1): Gasóleo (l) and B7 (l) after 2018</t>
  </si>
  <si>
    <t>CNG (kg)</t>
  </si>
  <si>
    <t>Gas (main dwelling)</t>
  </si>
  <si>
    <t>Gas (other dwellings)</t>
  </si>
  <si>
    <t>Liquefied gas (main dwelling)</t>
  </si>
  <si>
    <t>Liquefied gas (other dwellings)</t>
  </si>
  <si>
    <t>Liquid fuel (main dwelling)</t>
  </si>
  <si>
    <t>Coal (main dwelling)</t>
  </si>
  <si>
    <t>Coal (other dwellings)</t>
  </si>
  <si>
    <t>Other solid fuels (main dwelling)</t>
  </si>
  <si>
    <t>Other solid fuels (other dwellings)</t>
  </si>
  <si>
    <t>unit</t>
  </si>
  <si>
    <t>kg</t>
  </si>
  <si>
    <t>l</t>
  </si>
  <si>
    <t>Diesel</t>
  </si>
  <si>
    <t>Gasoline</t>
  </si>
  <si>
    <t>Other fuels</t>
  </si>
  <si>
    <t>CATEGORIA_en</t>
  </si>
  <si>
    <t>Liquid fuel (other dwellings)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</si>
</sst>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vertAlign val="subscript"/>
      <sz val="10"/>
      <name val="Arial Narrow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top" wrapText="1"/>
    </xf>
    <xf numFmtId="164" fontId="4" fillId="0" borderId="2" xfId="0" applyNumberFormat="1" applyFont="1" applyBorder="1" applyAlignment="1">
      <alignment horizontal="center" vertical="center"/>
    </xf>
    <xf numFmtId="0" fontId="2" fillId="0" borderId="0" xfId="0" quotePrefix="1" applyFont="1"/>
    <xf numFmtId="0" fontId="2" fillId="0" borderId="0" xfId="0" applyFont="1" applyAlignment="1"/>
    <xf numFmtId="0" fontId="0" fillId="0" borderId="0" xfId="0" applyAlignment="1"/>
    <xf numFmtId="165" fontId="0" fillId="0" borderId="0" xfId="0" applyNumberFormat="1"/>
    <xf numFmtId="0" fontId="4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65" fontId="0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C14" sqref="C14"/>
    </sheetView>
  </sheetViews>
  <sheetFormatPr baseColWidth="10" defaultRowHeight="15" x14ac:dyDescent="0.25"/>
  <cols>
    <col min="2" max="2" width="22.42578125" customWidth="1"/>
    <col min="4" max="4" width="15.42578125" customWidth="1"/>
    <col min="6" max="6" width="24" customWidth="1"/>
    <col min="7" max="7" width="32.5703125" customWidth="1"/>
    <col min="8" max="8" width="7" customWidth="1"/>
    <col min="9" max="9" width="8.85546875" customWidth="1"/>
  </cols>
  <sheetData>
    <row r="1" spans="1:28" x14ac:dyDescent="0.25">
      <c r="A1" s="2" t="s">
        <v>6</v>
      </c>
      <c r="B1" s="2" t="s">
        <v>7</v>
      </c>
      <c r="C1" s="2" t="s">
        <v>4</v>
      </c>
      <c r="D1" s="2" t="s">
        <v>5</v>
      </c>
      <c r="E1" s="2" t="s">
        <v>2</v>
      </c>
      <c r="F1" s="2" t="s">
        <v>3</v>
      </c>
      <c r="G1" s="2" t="s">
        <v>109</v>
      </c>
      <c r="H1" s="2" t="s">
        <v>103</v>
      </c>
      <c r="I1" s="2" t="s">
        <v>8</v>
      </c>
      <c r="J1" s="2" t="s">
        <v>9</v>
      </c>
      <c r="K1" s="2" t="s">
        <v>23</v>
      </c>
      <c r="L1" s="2" t="s">
        <v>49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  <c r="Z1" s="2">
        <v>2020</v>
      </c>
      <c r="AA1" s="2">
        <v>2021</v>
      </c>
      <c r="AB1" s="2">
        <v>2022</v>
      </c>
    </row>
    <row r="2" spans="1:28" x14ac:dyDescent="0.25">
      <c r="A2" s="1" t="s">
        <v>0</v>
      </c>
      <c r="B2" s="1" t="s">
        <v>1</v>
      </c>
      <c r="C2" s="1" t="s">
        <v>10</v>
      </c>
      <c r="D2" s="1" t="s">
        <v>11</v>
      </c>
      <c r="E2" s="1" t="s">
        <v>13</v>
      </c>
      <c r="F2" s="1" t="s">
        <v>12</v>
      </c>
      <c r="G2" s="1" t="s">
        <v>94</v>
      </c>
      <c r="H2" s="1" t="s">
        <v>14</v>
      </c>
      <c r="I2" s="1" t="s">
        <v>14</v>
      </c>
      <c r="J2" s="1" t="s">
        <v>15</v>
      </c>
      <c r="L2" s="1" t="s">
        <v>75</v>
      </c>
      <c r="M2" s="14">
        <f>(factors!C$4*0.901)*11.7</f>
        <v>1.9185893999999997</v>
      </c>
      <c r="N2" s="11">
        <f>(factors!D$4*0.901)*11.7</f>
        <v>1.9291311</v>
      </c>
      <c r="O2" s="11">
        <f>(factors!E$4*0.901)*11.7</f>
        <v>1.9396728000000001</v>
      </c>
      <c r="P2" s="11">
        <f>(factors!F$4*0.901)*11.7</f>
        <v>1.9291311</v>
      </c>
      <c r="Q2" s="11">
        <f>(factors!G$4*0.901)*11.7</f>
        <v>1.9291311</v>
      </c>
      <c r="R2" s="11">
        <f>(factors!H$4*0.901)*11.7</f>
        <v>1.9291311</v>
      </c>
      <c r="S2" s="11">
        <f>(factors!I$4*0.901)*11.7</f>
        <v>1.9185893999999997</v>
      </c>
      <c r="T2" s="11">
        <f>(factors!J$4*0.901)*11.7</f>
        <v>1.9291311</v>
      </c>
      <c r="U2" s="11">
        <f>(factors!K$4*0.901)*11.7</f>
        <v>1.9396728000000001</v>
      </c>
      <c r="V2" s="11">
        <f>(factors!L$4*0.901)*11.7</f>
        <v>1.9291311</v>
      </c>
      <c r="W2" s="11">
        <f>(factors!M$4*0.901)*11.7</f>
        <v>1.9291311</v>
      </c>
      <c r="X2" s="11">
        <f>(factors!N$4*0.901)*11.7</f>
        <v>1.9185893999999997</v>
      </c>
      <c r="Y2" s="11">
        <f>(factors!O$4*0.901)*11.7</f>
        <v>1.9185893999999997</v>
      </c>
      <c r="Z2" s="11">
        <f>(factors!P$4*0.901)*11.7</f>
        <v>1.9185893999999997</v>
      </c>
      <c r="AA2" s="11">
        <f>(factors!Q$4*0.901)*11.7</f>
        <v>1.9185893999999997</v>
      </c>
      <c r="AB2" s="11">
        <f>(factors!R$4*0.901)*11.7</f>
        <v>1.9185893999999997</v>
      </c>
    </row>
    <row r="3" spans="1:28" x14ac:dyDescent="0.25">
      <c r="A3" s="1" t="s">
        <v>0</v>
      </c>
      <c r="B3" s="1" t="s">
        <v>1</v>
      </c>
      <c r="C3" s="1" t="s">
        <v>10</v>
      </c>
      <c r="D3" s="1" t="s">
        <v>11</v>
      </c>
      <c r="E3" s="1" t="s">
        <v>16</v>
      </c>
      <c r="F3" s="1" t="s">
        <v>17</v>
      </c>
      <c r="G3" s="1" t="s">
        <v>95</v>
      </c>
      <c r="H3" s="1" t="s">
        <v>14</v>
      </c>
      <c r="I3" s="1" t="s">
        <v>14</v>
      </c>
      <c r="J3" s="1" t="s">
        <v>18</v>
      </c>
      <c r="L3" s="1" t="s">
        <v>75</v>
      </c>
      <c r="M3" s="11">
        <f>(factors!C$4*0.901)*11.7</f>
        <v>1.9185893999999997</v>
      </c>
      <c r="N3" s="11">
        <f>(factors!D$4*0.901)*11.7</f>
        <v>1.9291311</v>
      </c>
      <c r="O3" s="11">
        <f>(factors!E$4*0.901)*11.7</f>
        <v>1.9396728000000001</v>
      </c>
      <c r="P3" s="11">
        <f>(factors!F$4*0.901)*11.7</f>
        <v>1.9291311</v>
      </c>
      <c r="Q3" s="11">
        <f>(factors!G$4*0.901)*11.7</f>
        <v>1.9291311</v>
      </c>
      <c r="R3" s="11">
        <f>(factors!H$4*0.901)*11.7</f>
        <v>1.9291311</v>
      </c>
      <c r="S3" s="11">
        <f>(factors!I$4*0.901)*11.7</f>
        <v>1.9185893999999997</v>
      </c>
      <c r="T3" s="11">
        <f>(factors!J$4*0.901)*11.7</f>
        <v>1.9291311</v>
      </c>
      <c r="U3" s="11">
        <f>(factors!K$4*0.901)*11.7</f>
        <v>1.9396728000000001</v>
      </c>
      <c r="V3" s="11">
        <f>(factors!L$4*0.901)*11.7</f>
        <v>1.9291311</v>
      </c>
      <c r="W3" s="11">
        <f>(factors!M$4*0.901)*11.7</f>
        <v>1.9291311</v>
      </c>
      <c r="X3" s="11">
        <f>(factors!N$4*0.901)*11.7</f>
        <v>1.9185893999999997</v>
      </c>
      <c r="Y3" s="11">
        <f>(factors!O$4*0.901)*11.7</f>
        <v>1.9185893999999997</v>
      </c>
      <c r="Z3" s="11">
        <f>(factors!P$4*0.901)*11.7</f>
        <v>1.9185893999999997</v>
      </c>
      <c r="AA3" s="11">
        <f>(factors!Q$4*0.901)*11.7</f>
        <v>1.9185893999999997</v>
      </c>
      <c r="AB3" s="11">
        <f>(factors!R$4*0.901)*11.7</f>
        <v>1.9185893999999997</v>
      </c>
    </row>
    <row r="4" spans="1:28" x14ac:dyDescent="0.25">
      <c r="A4" s="1" t="s">
        <v>0</v>
      </c>
      <c r="B4" s="1" t="s">
        <v>1</v>
      </c>
      <c r="C4" s="1" t="s">
        <v>10</v>
      </c>
      <c r="D4" s="1" t="s">
        <v>11</v>
      </c>
      <c r="E4" s="1" t="s">
        <v>25</v>
      </c>
      <c r="F4" s="1" t="s">
        <v>20</v>
      </c>
      <c r="G4" s="1" t="s">
        <v>96</v>
      </c>
      <c r="H4" s="1" t="s">
        <v>104</v>
      </c>
      <c r="I4" s="1" t="s">
        <v>21</v>
      </c>
      <c r="J4" s="1" t="s">
        <v>22</v>
      </c>
      <c r="K4" t="s">
        <v>24</v>
      </c>
      <c r="L4" s="1" t="s">
        <v>75</v>
      </c>
      <c r="M4" s="11">
        <f>factors!C$8</f>
        <v>2.9660000000000002</v>
      </c>
      <c r="N4" s="11">
        <f>factors!D$8</f>
        <v>2.9660000000000002</v>
      </c>
      <c r="O4" s="11">
        <f>factors!E$8</f>
        <v>2.9660000000000002</v>
      </c>
      <c r="P4" s="11">
        <f>factors!F$8</f>
        <v>2.9660000000000002</v>
      </c>
      <c r="Q4" s="11">
        <f>factors!G$8</f>
        <v>2.9660000000000002</v>
      </c>
      <c r="R4" s="11">
        <f>factors!H$8</f>
        <v>2.9660000000000002</v>
      </c>
      <c r="S4" s="11">
        <f>factors!I$8</f>
        <v>2.9660000000000002</v>
      </c>
      <c r="T4" s="11">
        <f>factors!J$8</f>
        <v>2.9660000000000002</v>
      </c>
      <c r="U4" s="11">
        <f>factors!K$8</f>
        <v>2.9660000000000002</v>
      </c>
      <c r="V4" s="11">
        <f>factors!L$8</f>
        <v>2.9660000000000002</v>
      </c>
      <c r="W4" s="11">
        <f>factors!M$8</f>
        <v>2.9660000000000002</v>
      </c>
      <c r="X4" s="11">
        <f>factors!N$8</f>
        <v>2.9660000000000002</v>
      </c>
      <c r="Y4" s="11">
        <f>factors!O$8</f>
        <v>2.9660000000000002</v>
      </c>
      <c r="Z4" s="11">
        <f>factors!P$8</f>
        <v>2.9660000000000002</v>
      </c>
      <c r="AA4" s="11">
        <f>factors!Q$8</f>
        <v>2.9660000000000002</v>
      </c>
      <c r="AB4" s="11">
        <f>factors!R$8</f>
        <v>2.9660000000000002</v>
      </c>
    </row>
    <row r="5" spans="1:28" x14ac:dyDescent="0.25">
      <c r="A5" s="1" t="s">
        <v>0</v>
      </c>
      <c r="B5" s="1" t="s">
        <v>1</v>
      </c>
      <c r="C5" s="1" t="s">
        <v>10</v>
      </c>
      <c r="D5" s="1" t="s">
        <v>11</v>
      </c>
      <c r="E5" s="1" t="s">
        <v>26</v>
      </c>
      <c r="F5" s="1" t="s">
        <v>27</v>
      </c>
      <c r="G5" s="1" t="s">
        <v>97</v>
      </c>
      <c r="H5" s="1" t="s">
        <v>104</v>
      </c>
      <c r="I5" s="1" t="s">
        <v>21</v>
      </c>
      <c r="J5" s="1" t="s">
        <v>22</v>
      </c>
      <c r="L5" s="1" t="s">
        <v>75</v>
      </c>
      <c r="M5" s="11">
        <f>factors!C$8</f>
        <v>2.9660000000000002</v>
      </c>
      <c r="N5" s="11">
        <f>factors!D$8</f>
        <v>2.9660000000000002</v>
      </c>
      <c r="O5" s="11">
        <f>factors!E$8</f>
        <v>2.9660000000000002</v>
      </c>
      <c r="P5" s="11">
        <f>factors!F$8</f>
        <v>2.9660000000000002</v>
      </c>
      <c r="Q5" s="11">
        <f>factors!G$8</f>
        <v>2.9660000000000002</v>
      </c>
      <c r="R5" s="11">
        <f>factors!H$8</f>
        <v>2.9660000000000002</v>
      </c>
      <c r="S5" s="11">
        <f>factors!I$8</f>
        <v>2.9660000000000002</v>
      </c>
      <c r="T5" s="11">
        <f>factors!J$8</f>
        <v>2.9660000000000002</v>
      </c>
      <c r="U5" s="11">
        <f>factors!K$8</f>
        <v>2.9660000000000002</v>
      </c>
      <c r="V5" s="11">
        <f>factors!L$8</f>
        <v>2.9660000000000002</v>
      </c>
      <c r="W5" s="11">
        <f>factors!M$8</f>
        <v>2.9660000000000002</v>
      </c>
      <c r="X5" s="11">
        <f>factors!N$8</f>
        <v>2.9660000000000002</v>
      </c>
      <c r="Y5" s="11">
        <f>factors!O$8</f>
        <v>2.9660000000000002</v>
      </c>
      <c r="Z5" s="11">
        <f>factors!P$8</f>
        <v>2.9660000000000002</v>
      </c>
      <c r="AA5" s="11">
        <f>factors!Q$8</f>
        <v>2.9660000000000002</v>
      </c>
      <c r="AB5" s="11">
        <f>factors!R$8</f>
        <v>2.9660000000000002</v>
      </c>
    </row>
    <row r="6" spans="1:28" x14ac:dyDescent="0.25">
      <c r="A6" s="1" t="s">
        <v>0</v>
      </c>
      <c r="B6" s="1" t="s">
        <v>1</v>
      </c>
      <c r="C6" s="1" t="s">
        <v>19</v>
      </c>
      <c r="D6" s="1" t="s">
        <v>28</v>
      </c>
      <c r="E6" s="1" t="s">
        <v>32</v>
      </c>
      <c r="F6" s="1" t="s">
        <v>29</v>
      </c>
      <c r="G6" s="1" t="s">
        <v>98</v>
      </c>
      <c r="H6" s="1" t="s">
        <v>105</v>
      </c>
      <c r="I6" s="1" t="s">
        <v>30</v>
      </c>
      <c r="J6" s="1" t="s">
        <v>31</v>
      </c>
      <c r="L6" s="1" t="s">
        <v>75</v>
      </c>
      <c r="M6" s="11">
        <f>AVERAGE(factors!C2,factors!C3,factors!C5)</f>
        <v>2.8553333333333337</v>
      </c>
      <c r="N6" s="11">
        <f>AVERAGE(factors!D2,factors!D3,factors!D5)</f>
        <v>2.8553333333333337</v>
      </c>
      <c r="O6" s="11">
        <f>AVERAGE(factors!E2,factors!E3,factors!E5)</f>
        <v>2.8553333333333337</v>
      </c>
      <c r="P6" s="11">
        <f>AVERAGE(factors!F2,factors!F3,factors!F5)</f>
        <v>2.8553333333333337</v>
      </c>
      <c r="Q6" s="11">
        <f>AVERAGE(factors!G2,factors!G3,factors!G5)</f>
        <v>2.8553333333333337</v>
      </c>
      <c r="R6" s="11">
        <f>AVERAGE(factors!H2,factors!H3,factors!H5)</f>
        <v>2.8553333333333337</v>
      </c>
      <c r="S6" s="11">
        <f>AVERAGE(factors!I2,factors!I3,factors!I5)</f>
        <v>2.8553333333333337</v>
      </c>
      <c r="T6" s="11">
        <f>AVERAGE(factors!J2,factors!J3,factors!J5)</f>
        <v>2.8553333333333337</v>
      </c>
      <c r="U6" s="11">
        <f>AVERAGE(factors!K2,factors!K3,factors!K5)</f>
        <v>2.8553333333333337</v>
      </c>
      <c r="V6" s="11">
        <f>AVERAGE(factors!L2,factors!L3,factors!L5)</f>
        <v>2.8553333333333337</v>
      </c>
      <c r="W6" s="11">
        <f>AVERAGE(factors!M2,factors!M3,factors!M5)</f>
        <v>2.8553333333333337</v>
      </c>
      <c r="X6" s="11">
        <f>AVERAGE(factors!N2,factors!N3,factors!N5)</f>
        <v>2.8553333333333337</v>
      </c>
      <c r="Y6" s="11">
        <f>AVERAGE(factors!O2,factors!O3,factors!O5)</f>
        <v>2.8553333333333337</v>
      </c>
      <c r="Z6" s="11">
        <f>AVERAGE(factors!P2,factors!P3,factors!P5)</f>
        <v>2.8553333333333337</v>
      </c>
      <c r="AA6" s="11">
        <f>AVERAGE(factors!Q2,factors!Q3,factors!Q5)</f>
        <v>2.8553333333333337</v>
      </c>
      <c r="AB6" s="11">
        <f>AVERAGE(factors!R2,factors!R3,factors!R5)</f>
        <v>2.8553333333333337</v>
      </c>
    </row>
    <row r="7" spans="1:28" x14ac:dyDescent="0.25">
      <c r="A7" s="1" t="s">
        <v>0</v>
      </c>
      <c r="B7" s="1" t="s">
        <v>1</v>
      </c>
      <c r="C7" s="1" t="s">
        <v>19</v>
      </c>
      <c r="D7" s="1" t="s">
        <v>28</v>
      </c>
      <c r="E7" s="1" t="s">
        <v>33</v>
      </c>
      <c r="F7" s="1" t="s">
        <v>34</v>
      </c>
      <c r="G7" s="1" t="s">
        <v>110</v>
      </c>
      <c r="H7" s="1" t="s">
        <v>105</v>
      </c>
      <c r="I7" s="1" t="s">
        <v>30</v>
      </c>
      <c r="J7" s="1" t="s">
        <v>31</v>
      </c>
      <c r="L7" s="1" t="s">
        <v>75</v>
      </c>
      <c r="M7" s="11">
        <f>AVERAGE(factors!C2,factors!C3,factors!C5)</f>
        <v>2.8553333333333337</v>
      </c>
      <c r="N7" s="11">
        <f>AVERAGE(factors!D2,factors!D3,factors!D5)</f>
        <v>2.8553333333333337</v>
      </c>
      <c r="O7" s="11">
        <f>AVERAGE(factors!E2,factors!E3,factors!E5)</f>
        <v>2.8553333333333337</v>
      </c>
      <c r="P7" s="11">
        <f>AVERAGE(factors!F2,factors!F3,factors!F5)</f>
        <v>2.8553333333333337</v>
      </c>
      <c r="Q7" s="11">
        <f>AVERAGE(factors!G2,factors!G3,factors!G5)</f>
        <v>2.8553333333333337</v>
      </c>
      <c r="R7" s="11">
        <f>AVERAGE(factors!H2,factors!H3,factors!H5)</f>
        <v>2.8553333333333337</v>
      </c>
      <c r="S7" s="11">
        <f>AVERAGE(factors!I2,factors!I3,factors!I5)</f>
        <v>2.8553333333333337</v>
      </c>
      <c r="T7" s="11">
        <f>AVERAGE(factors!J2,factors!J3,factors!J5)</f>
        <v>2.8553333333333337</v>
      </c>
      <c r="U7" s="11">
        <f>AVERAGE(factors!K2,factors!K3,factors!K5)</f>
        <v>2.8553333333333337</v>
      </c>
      <c r="V7" s="11">
        <f>AVERAGE(factors!L2,factors!L3,factors!L5)</f>
        <v>2.8553333333333337</v>
      </c>
      <c r="W7" s="11">
        <f>AVERAGE(factors!M2,factors!M3,factors!M5)</f>
        <v>2.8553333333333337</v>
      </c>
      <c r="X7" s="11">
        <f>AVERAGE(factors!N2,factors!N3,factors!N5)</f>
        <v>2.8553333333333337</v>
      </c>
      <c r="Y7" s="11">
        <f>AVERAGE(factors!O2,factors!O3,factors!O5)</f>
        <v>2.8553333333333337</v>
      </c>
      <c r="Z7" s="11">
        <f>AVERAGE(factors!P2,factors!P3,factors!P5)</f>
        <v>2.8553333333333337</v>
      </c>
      <c r="AA7" s="11">
        <f>AVERAGE(factors!Q2,factors!Q3,factors!Q5)</f>
        <v>2.8553333333333337</v>
      </c>
      <c r="AB7" s="11">
        <f>AVERAGE(factors!R2,factors!R3,factors!R5)</f>
        <v>2.8553333333333337</v>
      </c>
    </row>
    <row r="8" spans="1:28" x14ac:dyDescent="0.25">
      <c r="A8" s="1" t="s">
        <v>0</v>
      </c>
      <c r="B8" s="1" t="s">
        <v>1</v>
      </c>
      <c r="C8" s="1" t="s">
        <v>35</v>
      </c>
      <c r="D8" s="1" t="s">
        <v>36</v>
      </c>
      <c r="E8" s="1" t="s">
        <v>37</v>
      </c>
      <c r="F8" s="1" t="s">
        <v>38</v>
      </c>
      <c r="G8" s="16" t="s">
        <v>99</v>
      </c>
      <c r="H8" s="1" t="s">
        <v>104</v>
      </c>
      <c r="I8" s="1" t="s">
        <v>21</v>
      </c>
      <c r="J8" s="1" t="s">
        <v>39</v>
      </c>
      <c r="L8" s="1" t="s">
        <v>75</v>
      </c>
      <c r="M8" s="11">
        <f>AVERAGE(factors!C21,factors!C22)</f>
        <v>2.2389999999999999</v>
      </c>
      <c r="N8" s="11">
        <f>AVERAGE(factors!D21,factors!D22)</f>
        <v>2.2389999999999999</v>
      </c>
      <c r="O8" s="11">
        <f>AVERAGE(factors!E21,factors!E22)</f>
        <v>2.2389999999999999</v>
      </c>
      <c r="P8" s="11">
        <f>AVERAGE(factors!F21,factors!F22)</f>
        <v>2.2389999999999999</v>
      </c>
      <c r="Q8" s="11">
        <f>AVERAGE(factors!G21,factors!G22)</f>
        <v>2.2389999999999999</v>
      </c>
      <c r="R8" s="11">
        <f>AVERAGE(factors!H21,factors!H22)</f>
        <v>2.2389999999999999</v>
      </c>
      <c r="S8" s="11">
        <f>AVERAGE(factors!I21,factors!I22)</f>
        <v>2.2389999999999999</v>
      </c>
      <c r="T8" s="11">
        <f>AVERAGE(factors!J21,factors!J22)</f>
        <v>2.2389999999999999</v>
      </c>
      <c r="U8" s="11">
        <f>AVERAGE(factors!K21,factors!K22)</f>
        <v>2.2389999999999999</v>
      </c>
      <c r="V8" s="11">
        <f>AVERAGE(factors!L21,factors!L22)</f>
        <v>2.2389999999999999</v>
      </c>
      <c r="W8" s="11">
        <f>AVERAGE(factors!M21,factors!M22)</f>
        <v>2.2389999999999999</v>
      </c>
      <c r="X8" s="11">
        <f>AVERAGE(factors!N21,factors!N22)</f>
        <v>2.2389999999999999</v>
      </c>
      <c r="Y8" s="11">
        <f>AVERAGE(factors!O21,factors!O22)</f>
        <v>2.2389999999999999</v>
      </c>
      <c r="Z8" s="11">
        <f>AVERAGE(factors!P21,factors!P22)</f>
        <v>2.2389999999999999</v>
      </c>
      <c r="AA8" s="11">
        <f>AVERAGE(factors!Q21,factors!Q22)</f>
        <v>2.2389999999999999</v>
      </c>
      <c r="AB8" s="11">
        <f>AVERAGE(factors!R21,factors!R22)</f>
        <v>2.2389999999999999</v>
      </c>
    </row>
    <row r="9" spans="1:28" x14ac:dyDescent="0.25">
      <c r="A9" s="1" t="s">
        <v>0</v>
      </c>
      <c r="B9" s="1" t="s">
        <v>1</v>
      </c>
      <c r="C9" s="1" t="s">
        <v>35</v>
      </c>
      <c r="D9" s="1" t="s">
        <v>36</v>
      </c>
      <c r="E9" s="1" t="s">
        <v>40</v>
      </c>
      <c r="F9" s="1" t="s">
        <v>41</v>
      </c>
      <c r="G9" s="1" t="s">
        <v>100</v>
      </c>
      <c r="H9" s="1" t="s">
        <v>104</v>
      </c>
      <c r="I9" s="1" t="s">
        <v>21</v>
      </c>
      <c r="J9" s="1" t="s">
        <v>42</v>
      </c>
      <c r="L9" s="1" t="s">
        <v>75</v>
      </c>
      <c r="M9" s="11">
        <f>AVERAGE(factors!C21,factors!C22)</f>
        <v>2.2389999999999999</v>
      </c>
      <c r="N9" s="11">
        <f>AVERAGE(factors!D21,factors!D22)</f>
        <v>2.2389999999999999</v>
      </c>
      <c r="O9" s="11">
        <f>AVERAGE(factors!E21,factors!E22)</f>
        <v>2.2389999999999999</v>
      </c>
      <c r="P9" s="11">
        <f>AVERAGE(factors!F21,factors!F22)</f>
        <v>2.2389999999999999</v>
      </c>
      <c r="Q9" s="11">
        <f>AVERAGE(factors!G21,factors!G22)</f>
        <v>2.2389999999999999</v>
      </c>
      <c r="R9" s="11">
        <f>AVERAGE(factors!H21,factors!H22)</f>
        <v>2.2389999999999999</v>
      </c>
      <c r="S9" s="11">
        <f>AVERAGE(factors!I21,factors!I22)</f>
        <v>2.2389999999999999</v>
      </c>
      <c r="T9" s="11">
        <f>AVERAGE(factors!J21,factors!J22)</f>
        <v>2.2389999999999999</v>
      </c>
      <c r="U9" s="11">
        <f>AVERAGE(factors!K21,factors!K22)</f>
        <v>2.2389999999999999</v>
      </c>
      <c r="V9" s="11">
        <f>AVERAGE(factors!L21,factors!L22)</f>
        <v>2.2389999999999999</v>
      </c>
      <c r="W9" s="11">
        <f>AVERAGE(factors!M21,factors!M22)</f>
        <v>2.2389999999999999</v>
      </c>
      <c r="X9" s="11">
        <f>AVERAGE(factors!N21,factors!N22)</f>
        <v>2.2389999999999999</v>
      </c>
      <c r="Y9" s="11">
        <f>AVERAGE(factors!O21,factors!O22)</f>
        <v>2.2389999999999999</v>
      </c>
      <c r="Z9" s="11">
        <f>AVERAGE(factors!P21,factors!P22)</f>
        <v>2.2389999999999999</v>
      </c>
      <c r="AA9" s="11">
        <f>AVERAGE(factors!Q21,factors!Q22)</f>
        <v>2.2389999999999999</v>
      </c>
      <c r="AB9" s="11">
        <f>AVERAGE(factors!R21,factors!R22)</f>
        <v>2.2389999999999999</v>
      </c>
    </row>
    <row r="10" spans="1:28" x14ac:dyDescent="0.25">
      <c r="A10" s="1" t="s">
        <v>0</v>
      </c>
      <c r="B10" s="1" t="s">
        <v>1</v>
      </c>
      <c r="C10" s="1" t="s">
        <v>35</v>
      </c>
      <c r="D10" s="1" t="s">
        <v>36</v>
      </c>
      <c r="E10" s="1" t="s">
        <v>44</v>
      </c>
      <c r="F10" s="1" t="s">
        <v>43</v>
      </c>
      <c r="G10" s="1" t="s">
        <v>101</v>
      </c>
      <c r="H10" s="1" t="s">
        <v>104</v>
      </c>
      <c r="I10" s="1" t="s">
        <v>21</v>
      </c>
      <c r="J10" s="1" t="s">
        <v>47</v>
      </c>
      <c r="L10" s="1" t="s">
        <v>75</v>
      </c>
      <c r="M10" s="11">
        <f>AVERAGE(factors!C19,factors!C20)</f>
        <v>3.1094999999999997</v>
      </c>
      <c r="N10" s="11">
        <f>AVERAGE(factors!D19,factors!D20)</f>
        <v>3.1094999999999997</v>
      </c>
      <c r="O10" s="11">
        <f>AVERAGE(factors!E19,factors!E20)</f>
        <v>3.1094999999999997</v>
      </c>
      <c r="P10" s="11">
        <f>AVERAGE(factors!F19,factors!F20)</f>
        <v>3.1094999999999997</v>
      </c>
      <c r="Q10" s="11">
        <f>AVERAGE(factors!G19,factors!G20)</f>
        <v>3.1094999999999997</v>
      </c>
      <c r="R10" s="11">
        <f>AVERAGE(factors!H19,factors!H20)</f>
        <v>3.1094999999999997</v>
      </c>
      <c r="S10" s="11">
        <f>AVERAGE(factors!I19,factors!I20)</f>
        <v>3.1094999999999997</v>
      </c>
      <c r="T10" s="11">
        <f>AVERAGE(factors!J19,factors!J20)</f>
        <v>3.1094999999999997</v>
      </c>
      <c r="U10" s="11">
        <f>AVERAGE(factors!K19,factors!K20)</f>
        <v>3.1094999999999997</v>
      </c>
      <c r="V10" s="11">
        <f>AVERAGE(factors!L19,factors!L20)</f>
        <v>3.1094999999999997</v>
      </c>
      <c r="W10" s="11">
        <f>AVERAGE(factors!M19,factors!M20)</f>
        <v>3.1094999999999997</v>
      </c>
      <c r="X10" s="11">
        <f>AVERAGE(factors!N19,factors!N20)</f>
        <v>3.1094999999999997</v>
      </c>
      <c r="Y10" s="11">
        <f>AVERAGE(factors!O19,factors!O20)</f>
        <v>3.1094999999999997</v>
      </c>
      <c r="Z10" s="11">
        <f>AVERAGE(factors!P19,factors!P20)</f>
        <v>3.1094999999999997</v>
      </c>
      <c r="AA10" s="11">
        <f>AVERAGE(factors!Q19,factors!Q20)</f>
        <v>3.1094999999999997</v>
      </c>
      <c r="AB10" s="11">
        <f>AVERAGE(factors!R19,factors!R20)</f>
        <v>3.1094999999999997</v>
      </c>
    </row>
    <row r="11" spans="1:28" x14ac:dyDescent="0.25">
      <c r="A11" s="1" t="s">
        <v>0</v>
      </c>
      <c r="B11" s="1" t="s">
        <v>1</v>
      </c>
      <c r="C11" s="1" t="s">
        <v>35</v>
      </c>
      <c r="D11" s="1" t="s">
        <v>36</v>
      </c>
      <c r="E11" s="1" t="s">
        <v>45</v>
      </c>
      <c r="F11" s="1" t="s">
        <v>46</v>
      </c>
      <c r="G11" s="1" t="s">
        <v>102</v>
      </c>
      <c r="H11" s="1" t="s">
        <v>104</v>
      </c>
      <c r="I11" s="1" t="s">
        <v>21</v>
      </c>
      <c r="J11" s="1" t="s">
        <v>48</v>
      </c>
      <c r="L11" s="1" t="s">
        <v>75</v>
      </c>
      <c r="M11" s="11">
        <f>AVERAGE(factors!C19,factors!C20)</f>
        <v>3.1094999999999997</v>
      </c>
      <c r="N11" s="11">
        <f>AVERAGE(factors!D19,factors!D20)</f>
        <v>3.1094999999999997</v>
      </c>
      <c r="O11" s="11">
        <f>AVERAGE(factors!E19,factors!E20)</f>
        <v>3.1094999999999997</v>
      </c>
      <c r="P11" s="11">
        <f>AVERAGE(factors!F19,factors!F20)</f>
        <v>3.1094999999999997</v>
      </c>
      <c r="Q11" s="11">
        <f>AVERAGE(factors!G19,factors!G20)</f>
        <v>3.1094999999999997</v>
      </c>
      <c r="R11" s="11">
        <f>AVERAGE(factors!H19,factors!H20)</f>
        <v>3.1094999999999997</v>
      </c>
      <c r="S11" s="11">
        <f>AVERAGE(factors!I19,factors!I20)</f>
        <v>3.1094999999999997</v>
      </c>
      <c r="T11" s="11">
        <f>AVERAGE(factors!J19,factors!J20)</f>
        <v>3.1094999999999997</v>
      </c>
      <c r="U11" s="11">
        <f>AVERAGE(factors!K19,factors!K20)</f>
        <v>3.1094999999999997</v>
      </c>
      <c r="V11" s="11">
        <f>AVERAGE(factors!L19,factors!L20)</f>
        <v>3.1094999999999997</v>
      </c>
      <c r="W11" s="11">
        <f>AVERAGE(factors!M19,factors!M20)</f>
        <v>3.1094999999999997</v>
      </c>
      <c r="X11" s="11">
        <f>AVERAGE(factors!N19,factors!N20)</f>
        <v>3.1094999999999997</v>
      </c>
      <c r="Y11" s="11">
        <f>AVERAGE(factors!O19,factors!O20)</f>
        <v>3.1094999999999997</v>
      </c>
      <c r="Z11" s="11">
        <f>AVERAGE(factors!P19,factors!P20)</f>
        <v>3.1094999999999997</v>
      </c>
      <c r="AA11" s="11">
        <f>AVERAGE(factors!Q19,factors!Q20)</f>
        <v>3.1094999999999997</v>
      </c>
      <c r="AB11" s="11">
        <f>AVERAGE(factors!R19,factors!R20)</f>
        <v>3.1094999999999997</v>
      </c>
    </row>
    <row r="12" spans="1:28" x14ac:dyDescent="0.25">
      <c r="A12" s="8" t="s">
        <v>81</v>
      </c>
      <c r="B12" s="1" t="s">
        <v>82</v>
      </c>
      <c r="C12" s="1" t="s">
        <v>76</v>
      </c>
      <c r="D12" s="1" t="s">
        <v>77</v>
      </c>
      <c r="E12" s="1" t="s">
        <v>78</v>
      </c>
      <c r="F12" s="1" t="s">
        <v>79</v>
      </c>
      <c r="G12" s="1" t="s">
        <v>106</v>
      </c>
      <c r="H12" s="1" t="s">
        <v>105</v>
      </c>
      <c r="I12" s="1" t="s">
        <v>30</v>
      </c>
      <c r="J12" s="1" t="s">
        <v>85</v>
      </c>
      <c r="M12" s="11">
        <f>factors!C24</f>
        <v>2.694</v>
      </c>
      <c r="N12" s="11">
        <f>factors!D24</f>
        <v>2.694477</v>
      </c>
      <c r="O12" s="11">
        <f>factors!E24</f>
        <v>2.6949999999999998</v>
      </c>
      <c r="P12" s="11">
        <f>factors!F24</f>
        <v>2.6949999999999998</v>
      </c>
      <c r="Q12" s="11">
        <f>factors!G24</f>
        <v>2.5449999999999999</v>
      </c>
      <c r="R12" s="11">
        <f>factors!H24</f>
        <v>2.52</v>
      </c>
      <c r="S12" s="11">
        <f>factors!I24</f>
        <v>2.5950000000000002</v>
      </c>
      <c r="T12" s="11">
        <f>factors!J24</f>
        <v>2.593</v>
      </c>
      <c r="U12" s="11">
        <f>factors!K24</f>
        <v>2.593</v>
      </c>
      <c r="V12" s="11">
        <f>factors!L24</f>
        <v>2.5870000000000002</v>
      </c>
      <c r="W12" s="11">
        <f>factors!M24</f>
        <v>2.569</v>
      </c>
      <c r="X12" s="11">
        <f>factors!N24</f>
        <v>2.544</v>
      </c>
      <c r="Y12" s="11">
        <f>factors!O24</f>
        <v>2.52</v>
      </c>
      <c r="Z12" s="11">
        <f>factors!P24</f>
        <v>2.52</v>
      </c>
      <c r="AA12" s="11">
        <f>factors!Q24</f>
        <v>2.52</v>
      </c>
      <c r="AB12" s="11">
        <f>factors!R24</f>
        <v>2.5190000000000001</v>
      </c>
    </row>
    <row r="13" spans="1:28" x14ac:dyDescent="0.25">
      <c r="A13" s="8" t="s">
        <v>81</v>
      </c>
      <c r="B13" s="1" t="s">
        <v>82</v>
      </c>
      <c r="C13" s="1" t="s">
        <v>76</v>
      </c>
      <c r="D13" s="1" t="s">
        <v>77</v>
      </c>
      <c r="E13" s="1" t="s">
        <v>80</v>
      </c>
      <c r="F13" s="1" t="s">
        <v>83</v>
      </c>
      <c r="G13" s="1" t="s">
        <v>107</v>
      </c>
      <c r="H13" s="1" t="s">
        <v>105</v>
      </c>
      <c r="I13" s="1" t="s">
        <v>30</v>
      </c>
      <c r="J13" s="9" t="s">
        <v>84</v>
      </c>
      <c r="M13" s="11">
        <f>factors!C23</f>
        <v>2.3839999999999999</v>
      </c>
      <c r="N13" s="11">
        <f>factors!D23</f>
        <v>2.383003</v>
      </c>
      <c r="O13" s="11">
        <f>factors!E23</f>
        <v>2.3820000000000001</v>
      </c>
      <c r="P13" s="11">
        <f>factors!F23</f>
        <v>2.3740000000000001</v>
      </c>
      <c r="Q13" s="11">
        <f>factors!G23</f>
        <v>2.282</v>
      </c>
      <c r="R13" s="11">
        <f>factors!H23</f>
        <v>2.2759999999999998</v>
      </c>
      <c r="S13" s="11">
        <f>factors!I23</f>
        <v>2.2810000000000001</v>
      </c>
      <c r="T13" s="11">
        <f>factors!J23</f>
        <v>2.2799999999999998</v>
      </c>
      <c r="U13" s="11">
        <f>factors!K23</f>
        <v>2.2789999999999999</v>
      </c>
      <c r="V13" s="11">
        <f>factors!L23</f>
        <v>2.2690000000000001</v>
      </c>
      <c r="W13" s="11">
        <f>factors!M23</f>
        <v>2.2509999999999999</v>
      </c>
      <c r="X13" s="11">
        <f>factors!N23</f>
        <v>2.2269999999999999</v>
      </c>
      <c r="Y13" s="11">
        <f>factors!O23</f>
        <v>2.25</v>
      </c>
      <c r="Z13" s="11">
        <f>factors!P23</f>
        <v>2.25</v>
      </c>
      <c r="AA13" s="11">
        <f>factors!Q23</f>
        <v>2.2490000000000001</v>
      </c>
      <c r="AB13" s="11">
        <f>factors!R23</f>
        <v>2.25</v>
      </c>
    </row>
    <row r="14" spans="1:28" x14ac:dyDescent="0.25">
      <c r="A14" s="8" t="s">
        <v>81</v>
      </c>
      <c r="B14" s="1" t="s">
        <v>82</v>
      </c>
      <c r="C14" s="1" t="s">
        <v>76</v>
      </c>
      <c r="D14" s="1" t="s">
        <v>77</v>
      </c>
      <c r="E14" s="1" t="s">
        <v>86</v>
      </c>
      <c r="F14" s="1" t="s">
        <v>87</v>
      </c>
      <c r="G14" s="1" t="s">
        <v>108</v>
      </c>
      <c r="H14" s="1" t="s">
        <v>105</v>
      </c>
      <c r="I14" s="1" t="s">
        <v>30</v>
      </c>
      <c r="J14" s="10" t="s">
        <v>88</v>
      </c>
      <c r="M14" s="11">
        <f>AVERAGE(factors!C25,factors!C26)</f>
        <v>2.2370000000000001</v>
      </c>
      <c r="N14" s="11">
        <f>AVERAGE(factors!D25,factors!D26)</f>
        <v>2.2318864999999999</v>
      </c>
      <c r="O14" s="11">
        <f>AVERAGE(factors!E25,factors!E26)</f>
        <v>2.2174999999999998</v>
      </c>
      <c r="P14" s="11">
        <f>AVERAGE(factors!F25,factors!F26)</f>
        <v>2.2349999999999999</v>
      </c>
      <c r="Q14" s="11">
        <f>AVERAGE(factors!G25,factors!G26)</f>
        <v>2.2345000000000002</v>
      </c>
      <c r="R14" s="11">
        <f>AVERAGE(factors!H25,factors!H26)</f>
        <v>2.2244999999999999</v>
      </c>
      <c r="S14" s="11">
        <f>AVERAGE(factors!I25,factors!I26)</f>
        <v>2.2254999999999998</v>
      </c>
      <c r="T14" s="11">
        <f>AVERAGE(factors!J25,factors!J26)</f>
        <v>2.2164999999999999</v>
      </c>
      <c r="U14" s="11">
        <f>AVERAGE(factors!K25,factors!K26)</f>
        <v>2.2015000000000002</v>
      </c>
      <c r="V14" s="11">
        <f>AVERAGE(factors!L25,factors!L26)</f>
        <v>2.2054999999999998</v>
      </c>
      <c r="W14" s="11">
        <f>AVERAGE(factors!M25,factors!M26)</f>
        <v>2.2054999999999998</v>
      </c>
      <c r="X14" s="11">
        <f>AVERAGE(factors!N25,factors!N26)</f>
        <v>2.2084999999999999</v>
      </c>
      <c r="Y14" s="11">
        <f>AVERAGE(factors!O25,factors!O26)</f>
        <v>2.2010000000000001</v>
      </c>
      <c r="Z14" s="11">
        <f>AVERAGE(factors!P25,factors!P26)</f>
        <v>2.2130000000000001</v>
      </c>
      <c r="AA14" s="11">
        <f>AVERAGE(factors!Q25,factors!Q26)</f>
        <v>2.2134999999999998</v>
      </c>
      <c r="AB14" s="11">
        <f>AVERAGE(factors!R25,factors!R26)</f>
        <v>2.2084999999999999</v>
      </c>
    </row>
    <row r="15" spans="1:28" x14ac:dyDescent="0.25">
      <c r="H15" s="1"/>
    </row>
    <row r="23" spans="7:7" x14ac:dyDescent="0.25">
      <c r="G23" s="1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4" sqref="B4"/>
    </sheetView>
  </sheetViews>
  <sheetFormatPr baseColWidth="10" defaultRowHeight="15" x14ac:dyDescent="0.25"/>
  <cols>
    <col min="1" max="1" width="27.140625" bestFit="1" customWidth="1"/>
    <col min="2" max="2" width="20.85546875" customWidth="1"/>
  </cols>
  <sheetData>
    <row r="1" spans="1:18" x14ac:dyDescent="0.25">
      <c r="A1" s="3" t="s">
        <v>71</v>
      </c>
      <c r="B1" s="3" t="s">
        <v>72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  <c r="L1" s="3">
        <v>2016</v>
      </c>
      <c r="M1" s="3">
        <v>2017</v>
      </c>
      <c r="N1" s="3">
        <v>2018</v>
      </c>
      <c r="O1" s="3">
        <v>2019</v>
      </c>
      <c r="P1" s="3">
        <v>2020</v>
      </c>
      <c r="Q1" s="3">
        <v>2021</v>
      </c>
      <c r="R1" s="3">
        <v>2022</v>
      </c>
    </row>
    <row r="2" spans="1:18" x14ac:dyDescent="0.25">
      <c r="A2" s="4" t="s">
        <v>50</v>
      </c>
      <c r="B2" s="4"/>
      <c r="C2" s="7">
        <v>2.7210000000000001</v>
      </c>
      <c r="D2" s="7">
        <v>2.7210000000000001</v>
      </c>
      <c r="E2" s="7">
        <v>2.7210000000000001</v>
      </c>
      <c r="F2" s="7">
        <v>2.7210000000000001</v>
      </c>
      <c r="G2" s="7">
        <v>2.7210000000000001</v>
      </c>
      <c r="H2" s="7">
        <v>2.7210000000000001</v>
      </c>
      <c r="I2" s="7">
        <v>2.7210000000000001</v>
      </c>
      <c r="J2" s="7">
        <v>2.7210000000000001</v>
      </c>
      <c r="K2" s="7">
        <v>2.7210000000000001</v>
      </c>
      <c r="L2" s="7">
        <v>2.7210000000000001</v>
      </c>
      <c r="M2" s="7">
        <v>2.7210000000000001</v>
      </c>
      <c r="N2" s="7">
        <v>2.7210000000000001</v>
      </c>
      <c r="O2" s="7">
        <v>2.7210000000000001</v>
      </c>
      <c r="P2" s="7">
        <v>2.7210000000000001</v>
      </c>
      <c r="Q2" s="7">
        <v>2.7210000000000001</v>
      </c>
      <c r="R2" s="7">
        <v>2.7210000000000001</v>
      </c>
    </row>
    <row r="3" spans="1:18" x14ac:dyDescent="0.25">
      <c r="A3" s="4" t="s">
        <v>51</v>
      </c>
      <c r="B3" s="4"/>
      <c r="C3" s="7">
        <v>2.7210000000000001</v>
      </c>
      <c r="D3" s="7">
        <v>2.7210000000000001</v>
      </c>
      <c r="E3" s="7">
        <v>2.7210000000000001</v>
      </c>
      <c r="F3" s="7">
        <v>2.7210000000000001</v>
      </c>
      <c r="G3" s="7">
        <v>2.7210000000000001</v>
      </c>
      <c r="H3" s="7">
        <v>2.7210000000000001</v>
      </c>
      <c r="I3" s="7">
        <v>2.7210000000000001</v>
      </c>
      <c r="J3" s="7">
        <v>2.7210000000000001</v>
      </c>
      <c r="K3" s="7">
        <v>2.7210000000000001</v>
      </c>
      <c r="L3" s="7">
        <v>2.7210000000000001</v>
      </c>
      <c r="M3" s="7">
        <v>2.7210000000000001</v>
      </c>
      <c r="N3" s="7">
        <v>2.7210000000000001</v>
      </c>
      <c r="O3" s="7">
        <v>2.7210000000000001</v>
      </c>
      <c r="P3" s="7">
        <v>2.7210000000000001</v>
      </c>
      <c r="Q3" s="7">
        <v>2.7210000000000001</v>
      </c>
      <c r="R3" s="7">
        <v>2.7210000000000001</v>
      </c>
    </row>
    <row r="4" spans="1:18" ht="89.25" x14ac:dyDescent="0.25">
      <c r="A4" s="4" t="s">
        <v>52</v>
      </c>
      <c r="B4" s="5" t="s">
        <v>73</v>
      </c>
      <c r="C4" s="7">
        <v>0.182</v>
      </c>
      <c r="D4" s="7">
        <v>0.183</v>
      </c>
      <c r="E4" s="7">
        <v>0.184</v>
      </c>
      <c r="F4" s="7">
        <v>0.183</v>
      </c>
      <c r="G4" s="7">
        <v>0.183</v>
      </c>
      <c r="H4" s="7">
        <v>0.183</v>
      </c>
      <c r="I4" s="7">
        <v>0.182</v>
      </c>
      <c r="J4" s="7">
        <v>0.183</v>
      </c>
      <c r="K4" s="7">
        <v>0.184</v>
      </c>
      <c r="L4" s="7">
        <v>0.183</v>
      </c>
      <c r="M4" s="7">
        <v>0.183</v>
      </c>
      <c r="N4" s="7">
        <v>0.182</v>
      </c>
      <c r="O4" s="7">
        <v>0.182</v>
      </c>
      <c r="P4" s="7">
        <v>0.182</v>
      </c>
      <c r="Q4" s="7">
        <v>0.182</v>
      </c>
      <c r="R4" s="7">
        <v>0.182</v>
      </c>
    </row>
    <row r="5" spans="1:18" x14ac:dyDescent="0.25">
      <c r="A5" s="4" t="s">
        <v>53</v>
      </c>
      <c r="B5" s="4"/>
      <c r="C5" s="7">
        <v>3.1240000000000001</v>
      </c>
      <c r="D5" s="7">
        <v>3.1240000000000001</v>
      </c>
      <c r="E5" s="7">
        <v>3.1240000000000001</v>
      </c>
      <c r="F5" s="7">
        <v>3.1240000000000001</v>
      </c>
      <c r="G5" s="7">
        <v>3.1240000000000001</v>
      </c>
      <c r="H5" s="7">
        <v>3.1240000000000001</v>
      </c>
      <c r="I5" s="7">
        <v>3.1240000000000001</v>
      </c>
      <c r="J5" s="7">
        <v>3.1240000000000001</v>
      </c>
      <c r="K5" s="7">
        <v>3.1240000000000001</v>
      </c>
      <c r="L5" s="7">
        <v>3.1240000000000001</v>
      </c>
      <c r="M5" s="7">
        <v>3.1240000000000001</v>
      </c>
      <c r="N5" s="7">
        <v>3.1240000000000001</v>
      </c>
      <c r="O5" s="7">
        <v>3.1240000000000001</v>
      </c>
      <c r="P5" s="7">
        <v>3.1240000000000001</v>
      </c>
      <c r="Q5" s="7">
        <v>3.1240000000000001</v>
      </c>
      <c r="R5" s="7">
        <v>3.1240000000000001</v>
      </c>
    </row>
    <row r="6" spans="1:18" x14ac:dyDescent="0.25">
      <c r="A6" s="4" t="s">
        <v>54</v>
      </c>
      <c r="B6" s="4"/>
      <c r="C6" s="7">
        <v>1.5449999999999999</v>
      </c>
      <c r="D6" s="7">
        <v>1.5449999999999999</v>
      </c>
      <c r="E6" s="7">
        <v>1.5449999999999999</v>
      </c>
      <c r="F6" s="7">
        <v>1.5449999999999999</v>
      </c>
      <c r="G6" s="7">
        <v>1.5449999999999999</v>
      </c>
      <c r="H6" s="7">
        <v>1.5449999999999999</v>
      </c>
      <c r="I6" s="7">
        <v>1.5449999999999999</v>
      </c>
      <c r="J6" s="7">
        <v>1.5449999999999999</v>
      </c>
      <c r="K6" s="7">
        <v>1.5449999999999999</v>
      </c>
      <c r="L6" s="7">
        <v>1.5449999999999999</v>
      </c>
      <c r="M6" s="7">
        <v>1.5449999999999999</v>
      </c>
      <c r="N6" s="7">
        <v>1.5449999999999999</v>
      </c>
      <c r="O6" s="7">
        <v>1.5449999999999999</v>
      </c>
      <c r="P6" s="7">
        <v>1.5449999999999999</v>
      </c>
      <c r="Q6" s="7">
        <v>1.5449999999999999</v>
      </c>
      <c r="R6" s="7">
        <v>1.5449999999999999</v>
      </c>
    </row>
    <row r="7" spans="1:18" x14ac:dyDescent="0.25">
      <c r="A7" s="4" t="s">
        <v>55</v>
      </c>
      <c r="B7" s="4"/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2.5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</row>
    <row r="8" spans="1:18" x14ac:dyDescent="0.25">
      <c r="A8" s="4" t="s">
        <v>56</v>
      </c>
      <c r="B8" s="4"/>
      <c r="C8" s="7">
        <v>2.9660000000000002</v>
      </c>
      <c r="D8" s="7">
        <v>2.9660000000000002</v>
      </c>
      <c r="E8" s="7">
        <v>2.9660000000000002</v>
      </c>
      <c r="F8" s="7">
        <v>2.9660000000000002</v>
      </c>
      <c r="G8" s="7">
        <v>2.9660000000000002</v>
      </c>
      <c r="H8" s="7">
        <v>2.9660000000000002</v>
      </c>
      <c r="I8" s="7">
        <v>2.9660000000000002</v>
      </c>
      <c r="J8" s="7">
        <v>2.9660000000000002</v>
      </c>
      <c r="K8" s="7">
        <v>2.9660000000000002</v>
      </c>
      <c r="L8" s="7">
        <v>2.9660000000000002</v>
      </c>
      <c r="M8" s="7">
        <v>2.9660000000000002</v>
      </c>
      <c r="N8" s="7">
        <v>2.9660000000000002</v>
      </c>
      <c r="O8" s="7">
        <v>2.9660000000000002</v>
      </c>
      <c r="P8" s="7">
        <v>2.9660000000000002</v>
      </c>
      <c r="Q8" s="7">
        <v>2.9660000000000002</v>
      </c>
      <c r="R8" s="7">
        <v>2.9660000000000002</v>
      </c>
    </row>
    <row r="9" spans="1:18" x14ac:dyDescent="0.25">
      <c r="A9" s="4" t="s">
        <v>57</v>
      </c>
      <c r="B9" s="4"/>
      <c r="C9" s="7">
        <v>2.996</v>
      </c>
      <c r="D9" s="7">
        <v>2.996</v>
      </c>
      <c r="E9" s="7">
        <v>2.996</v>
      </c>
      <c r="F9" s="7">
        <v>2.996</v>
      </c>
      <c r="G9" s="7">
        <v>2.996</v>
      </c>
      <c r="H9" s="7">
        <v>2.996</v>
      </c>
      <c r="I9" s="7">
        <v>2.996</v>
      </c>
      <c r="J9" s="7">
        <v>2.996</v>
      </c>
      <c r="K9" s="7">
        <v>2.996</v>
      </c>
      <c r="L9" s="7">
        <v>2.996</v>
      </c>
      <c r="M9" s="7">
        <v>2.996</v>
      </c>
      <c r="N9" s="7">
        <v>2.996</v>
      </c>
      <c r="O9" s="7">
        <v>2.996</v>
      </c>
      <c r="P9" s="7">
        <v>2.996</v>
      </c>
      <c r="Q9" s="7">
        <v>2.996</v>
      </c>
      <c r="R9" s="7">
        <v>2.996</v>
      </c>
    </row>
    <row r="10" spans="1:18" x14ac:dyDescent="0.25">
      <c r="A10" s="4" t="s">
        <v>58</v>
      </c>
      <c r="B10" s="4"/>
      <c r="C10" s="7">
        <v>0.88100000000000001</v>
      </c>
      <c r="D10" s="7">
        <v>0.88100000000000001</v>
      </c>
      <c r="E10" s="7">
        <v>0.88100000000000001</v>
      </c>
      <c r="F10" s="7">
        <v>0.88100000000000001</v>
      </c>
      <c r="G10" s="7">
        <v>0.88100000000000001</v>
      </c>
      <c r="H10" s="7">
        <v>0.88100000000000001</v>
      </c>
      <c r="I10" s="7">
        <v>0.88100000000000001</v>
      </c>
      <c r="J10" s="7">
        <v>0.88100000000000001</v>
      </c>
      <c r="K10" s="7">
        <v>0.88100000000000001</v>
      </c>
      <c r="L10" s="7">
        <v>0.88100000000000001</v>
      </c>
      <c r="M10" s="7">
        <v>0.88100000000000001</v>
      </c>
      <c r="N10" s="7">
        <v>0.88100000000000001</v>
      </c>
      <c r="O10" s="7">
        <v>0.88100000000000001</v>
      </c>
      <c r="P10" s="7">
        <v>0.88100000000000001</v>
      </c>
      <c r="Q10" s="7">
        <v>0.88100000000000001</v>
      </c>
      <c r="R10" s="7">
        <v>0.88100000000000001</v>
      </c>
    </row>
    <row r="11" spans="1:18" x14ac:dyDescent="0.25">
      <c r="A11" s="4" t="s">
        <v>59</v>
      </c>
      <c r="B11" s="4"/>
      <c r="C11" s="7">
        <v>1E-3</v>
      </c>
      <c r="D11" s="7">
        <v>1E-3</v>
      </c>
      <c r="E11" s="7">
        <v>1E-3</v>
      </c>
      <c r="F11" s="7">
        <v>1E-3</v>
      </c>
      <c r="G11" s="7">
        <v>1E-3</v>
      </c>
      <c r="H11" s="7">
        <v>1E-3</v>
      </c>
      <c r="I11" s="7">
        <v>1E-3</v>
      </c>
      <c r="J11" s="7">
        <v>1E-3</v>
      </c>
      <c r="K11" s="7">
        <v>1E-3</v>
      </c>
      <c r="L11" s="7">
        <v>1E-3</v>
      </c>
      <c r="M11" s="7">
        <v>1E-3</v>
      </c>
      <c r="N11" s="7">
        <v>1E-3</v>
      </c>
      <c r="O11" s="7">
        <v>1E-3</v>
      </c>
      <c r="P11" s="7">
        <v>1E-3</v>
      </c>
      <c r="Q11" s="7">
        <v>1E-3</v>
      </c>
      <c r="R11" s="7">
        <v>1E-3</v>
      </c>
    </row>
    <row r="12" spans="1:18" x14ac:dyDescent="0.25">
      <c r="A12" s="4" t="s">
        <v>60</v>
      </c>
      <c r="B12" s="4"/>
      <c r="C12" s="7">
        <v>0.13700000000000001</v>
      </c>
      <c r="D12" s="7">
        <v>0.13700000000000001</v>
      </c>
      <c r="E12" s="7">
        <v>0.13700000000000001</v>
      </c>
      <c r="F12" s="7">
        <v>0.13700000000000001</v>
      </c>
      <c r="G12" s="7">
        <v>0.13700000000000001</v>
      </c>
      <c r="H12" s="7">
        <v>0.13700000000000001</v>
      </c>
      <c r="I12" s="7">
        <v>0.13700000000000001</v>
      </c>
      <c r="J12" s="7">
        <v>0.13700000000000001</v>
      </c>
      <c r="K12" s="7">
        <v>0.13700000000000001</v>
      </c>
      <c r="L12" s="7">
        <v>0.13700000000000001</v>
      </c>
      <c r="M12" s="7">
        <v>0.13700000000000001</v>
      </c>
      <c r="N12" s="7">
        <v>0.13700000000000001</v>
      </c>
      <c r="O12" s="7">
        <v>0.13700000000000001</v>
      </c>
      <c r="P12" s="7">
        <v>0.13700000000000001</v>
      </c>
      <c r="Q12" s="7">
        <v>0.13700000000000001</v>
      </c>
      <c r="R12" s="7">
        <v>0.13700000000000001</v>
      </c>
    </row>
    <row r="13" spans="1:18" x14ac:dyDescent="0.25">
      <c r="A13" s="4" t="s">
        <v>61</v>
      </c>
      <c r="B13" s="4"/>
      <c r="C13" s="7">
        <v>0.17100000000000001</v>
      </c>
      <c r="D13" s="7">
        <v>0.17100000000000001</v>
      </c>
      <c r="E13" s="7">
        <v>0.17100000000000001</v>
      </c>
      <c r="F13" s="7">
        <v>0.17100000000000001</v>
      </c>
      <c r="G13" s="7">
        <v>0.17100000000000001</v>
      </c>
      <c r="H13" s="7">
        <v>0.17100000000000001</v>
      </c>
      <c r="I13" s="7">
        <v>0.17100000000000001</v>
      </c>
      <c r="J13" s="7">
        <v>0.17100000000000001</v>
      </c>
      <c r="K13" s="7">
        <v>0.17100000000000001</v>
      </c>
      <c r="L13" s="7">
        <v>0.17100000000000001</v>
      </c>
      <c r="M13" s="7">
        <v>0.17100000000000001</v>
      </c>
      <c r="N13" s="7">
        <v>0.17100000000000001</v>
      </c>
      <c r="O13" s="7">
        <v>0.17100000000000001</v>
      </c>
      <c r="P13" s="7">
        <v>0.17100000000000001</v>
      </c>
      <c r="Q13" s="7">
        <v>0.17100000000000001</v>
      </c>
      <c r="R13" s="7">
        <v>0.17100000000000001</v>
      </c>
    </row>
    <row r="14" spans="1:18" x14ac:dyDescent="0.25">
      <c r="A14" s="4" t="s">
        <v>62</v>
      </c>
      <c r="B14" s="4"/>
      <c r="C14" s="7">
        <v>0.14299999999999999</v>
      </c>
      <c r="D14" s="7">
        <v>0.14299999999999999</v>
      </c>
      <c r="E14" s="7">
        <v>0.14299999999999999</v>
      </c>
      <c r="F14" s="7">
        <v>0.14299999999999999</v>
      </c>
      <c r="G14" s="7">
        <v>0.14299999999999999</v>
      </c>
      <c r="H14" s="7">
        <v>0.14299999999999999</v>
      </c>
      <c r="I14" s="7">
        <v>0.14299999999999999</v>
      </c>
      <c r="J14" s="7">
        <v>0.14299999999999999</v>
      </c>
      <c r="K14" s="7">
        <v>0.14299999999999999</v>
      </c>
      <c r="L14" s="7">
        <v>0.14299999999999999</v>
      </c>
      <c r="M14" s="7">
        <v>0.14299999999999999</v>
      </c>
      <c r="N14" s="7">
        <v>0.14299999999999999</v>
      </c>
      <c r="O14" s="7">
        <v>0.14299999999999999</v>
      </c>
      <c r="P14" s="7">
        <v>0.14299999999999999</v>
      </c>
      <c r="Q14" s="7">
        <v>0.14299999999999999</v>
      </c>
      <c r="R14" s="7">
        <v>0.14299999999999999</v>
      </c>
    </row>
    <row r="15" spans="1:18" x14ac:dyDescent="0.25">
      <c r="A15" s="4" t="s">
        <v>63</v>
      </c>
      <c r="B15" s="4"/>
      <c r="C15" s="7">
        <v>0.15</v>
      </c>
      <c r="D15" s="7">
        <v>0.15</v>
      </c>
      <c r="E15" s="7">
        <v>0.15</v>
      </c>
      <c r="F15" s="7">
        <v>0.15</v>
      </c>
      <c r="G15" s="7">
        <v>0.15</v>
      </c>
      <c r="H15" s="7">
        <v>0.15</v>
      </c>
      <c r="I15" s="7">
        <v>0.15</v>
      </c>
      <c r="J15" s="7">
        <v>0.15</v>
      </c>
      <c r="K15" s="7">
        <v>0.15</v>
      </c>
      <c r="L15" s="7">
        <v>0.15</v>
      </c>
      <c r="M15" s="7">
        <v>0.15</v>
      </c>
      <c r="N15" s="7">
        <v>0.15</v>
      </c>
      <c r="O15" s="7">
        <v>0.15</v>
      </c>
      <c r="P15" s="7">
        <v>0.15</v>
      </c>
      <c r="Q15" s="7">
        <v>0.15</v>
      </c>
      <c r="R15" s="7">
        <v>0.15</v>
      </c>
    </row>
    <row r="16" spans="1:18" x14ac:dyDescent="0.25">
      <c r="A16" s="4" t="s">
        <v>64</v>
      </c>
      <c r="B16" s="4"/>
      <c r="C16" s="7">
        <v>0.14699999999999999</v>
      </c>
      <c r="D16" s="7">
        <v>0.14699999999999999</v>
      </c>
      <c r="E16" s="7">
        <v>0.14699999999999999</v>
      </c>
      <c r="F16" s="7">
        <v>0.14699999999999999</v>
      </c>
      <c r="G16" s="7">
        <v>0.14699999999999999</v>
      </c>
      <c r="H16" s="7">
        <v>0.14699999999999999</v>
      </c>
      <c r="I16" s="7">
        <v>0.14699999999999999</v>
      </c>
      <c r="J16" s="7">
        <v>0.14699999999999999</v>
      </c>
      <c r="K16" s="7">
        <v>0.14699999999999999</v>
      </c>
      <c r="L16" s="7">
        <v>0.14699999999999999</v>
      </c>
      <c r="M16" s="7">
        <v>0.14699999999999999</v>
      </c>
      <c r="N16" s="7">
        <v>0.14699999999999999</v>
      </c>
      <c r="O16" s="7">
        <v>0.14699999999999999</v>
      </c>
      <c r="P16" s="7">
        <v>0.14699999999999999</v>
      </c>
      <c r="Q16" s="7">
        <v>0.14699999999999999</v>
      </c>
      <c r="R16" s="7">
        <v>0.14699999999999999</v>
      </c>
    </row>
    <row r="17" spans="1:18" x14ac:dyDescent="0.25">
      <c r="A17" s="4" t="s">
        <v>65</v>
      </c>
      <c r="B17" s="4"/>
      <c r="C17" s="7">
        <v>0.153</v>
      </c>
      <c r="D17" s="7">
        <v>0.153</v>
      </c>
      <c r="E17" s="7">
        <v>0.153</v>
      </c>
      <c r="F17" s="7">
        <v>0.153</v>
      </c>
      <c r="G17" s="7">
        <v>0.153</v>
      </c>
      <c r="H17" s="7">
        <v>0.153</v>
      </c>
      <c r="I17" s="7">
        <v>0.153</v>
      </c>
      <c r="J17" s="7">
        <v>0.153</v>
      </c>
      <c r="K17" s="7">
        <v>0.153</v>
      </c>
      <c r="L17" s="7">
        <v>0.153</v>
      </c>
      <c r="M17" s="7">
        <v>0.153</v>
      </c>
      <c r="N17" s="7">
        <v>0.153</v>
      </c>
      <c r="O17" s="7">
        <v>0.153</v>
      </c>
      <c r="P17" s="7">
        <v>0.153</v>
      </c>
      <c r="Q17" s="7">
        <v>0.153</v>
      </c>
      <c r="R17" s="7">
        <v>0.153</v>
      </c>
    </row>
    <row r="18" spans="1:18" x14ac:dyDescent="0.25">
      <c r="A18" s="4" t="s">
        <v>66</v>
      </c>
      <c r="B18" s="4"/>
      <c r="C18" s="7">
        <v>0.184</v>
      </c>
      <c r="D18" s="7">
        <v>0.184</v>
      </c>
      <c r="E18" s="7">
        <v>0.184</v>
      </c>
      <c r="F18" s="7">
        <v>0.184</v>
      </c>
      <c r="G18" s="7">
        <v>0.184</v>
      </c>
      <c r="H18" s="7">
        <v>0.184</v>
      </c>
      <c r="I18" s="7">
        <v>0.184</v>
      </c>
      <c r="J18" s="7">
        <v>0.184</v>
      </c>
      <c r="K18" s="7">
        <v>0.184</v>
      </c>
      <c r="L18" s="7">
        <v>0.184</v>
      </c>
      <c r="M18" s="7">
        <v>0.184</v>
      </c>
      <c r="N18" s="7">
        <v>0.184</v>
      </c>
      <c r="O18" s="7">
        <v>0.184</v>
      </c>
      <c r="P18" s="7">
        <v>0.184</v>
      </c>
      <c r="Q18" s="7">
        <v>0.184</v>
      </c>
      <c r="R18" s="7">
        <v>0.184</v>
      </c>
    </row>
    <row r="19" spans="1:18" x14ac:dyDescent="0.25">
      <c r="A19" s="4" t="s">
        <v>67</v>
      </c>
      <c r="B19" s="4"/>
      <c r="C19" s="7">
        <v>3.1829999999999998</v>
      </c>
      <c r="D19" s="7">
        <v>3.1829999999999998</v>
      </c>
      <c r="E19" s="7">
        <v>3.1829999999999998</v>
      </c>
      <c r="F19" s="7">
        <v>3.1829999999999998</v>
      </c>
      <c r="G19" s="7">
        <v>3.1829999999999998</v>
      </c>
      <c r="H19" s="7">
        <v>3.1829999999999998</v>
      </c>
      <c r="I19" s="7">
        <v>3.1829999999999998</v>
      </c>
      <c r="J19" s="7">
        <v>3.1829999999999998</v>
      </c>
      <c r="K19" s="7">
        <v>3.1829999999999998</v>
      </c>
      <c r="L19" s="7">
        <v>3.1829999999999998</v>
      </c>
      <c r="M19" s="7">
        <v>3.1829999999999998</v>
      </c>
      <c r="N19" s="7">
        <v>3.1829999999999998</v>
      </c>
      <c r="O19" s="7">
        <v>3.1829999999999998</v>
      </c>
      <c r="P19" s="7">
        <v>3.1829999999999998</v>
      </c>
      <c r="Q19" s="7">
        <v>3.1829999999999998</v>
      </c>
      <c r="R19" s="7">
        <v>3.1829999999999998</v>
      </c>
    </row>
    <row r="20" spans="1:18" x14ac:dyDescent="0.25">
      <c r="A20" s="4" t="s">
        <v>68</v>
      </c>
      <c r="B20" s="4"/>
      <c r="C20" s="7">
        <v>3.036</v>
      </c>
      <c r="D20" s="7">
        <v>3.036</v>
      </c>
      <c r="E20" s="7">
        <v>3.036</v>
      </c>
      <c r="F20" s="7">
        <v>3.036</v>
      </c>
      <c r="G20" s="7">
        <v>3.036</v>
      </c>
      <c r="H20" s="7">
        <v>3.036</v>
      </c>
      <c r="I20" s="7">
        <v>3.036</v>
      </c>
      <c r="J20" s="7">
        <v>3.036</v>
      </c>
      <c r="K20" s="7">
        <v>3.036</v>
      </c>
      <c r="L20" s="7">
        <v>3.036</v>
      </c>
      <c r="M20" s="7">
        <v>3.036</v>
      </c>
      <c r="N20" s="7">
        <v>3.036</v>
      </c>
      <c r="O20" s="7">
        <v>3.036</v>
      </c>
      <c r="P20" s="7">
        <v>3.036</v>
      </c>
      <c r="Q20" s="7">
        <v>3.036</v>
      </c>
      <c r="R20" s="7">
        <v>3.036</v>
      </c>
    </row>
    <row r="21" spans="1:18" x14ac:dyDescent="0.25">
      <c r="A21" s="4" t="s">
        <v>69</v>
      </c>
      <c r="B21" s="4"/>
      <c r="C21" s="7">
        <v>3.1379999999999999</v>
      </c>
      <c r="D21" s="7">
        <v>3.1379999999999999</v>
      </c>
      <c r="E21" s="7">
        <v>3.1379999999999999</v>
      </c>
      <c r="F21" s="7">
        <v>3.1379999999999999</v>
      </c>
      <c r="G21" s="7">
        <v>3.1379999999999999</v>
      </c>
      <c r="H21" s="7">
        <v>3.1379999999999999</v>
      </c>
      <c r="I21" s="7">
        <v>3.1379999999999999</v>
      </c>
      <c r="J21" s="7">
        <v>3.1379999999999999</v>
      </c>
      <c r="K21" s="7">
        <v>3.1379999999999999</v>
      </c>
      <c r="L21" s="7">
        <v>3.1379999999999999</v>
      </c>
      <c r="M21" s="7">
        <v>3.1379999999999999</v>
      </c>
      <c r="N21" s="7">
        <v>3.1379999999999999</v>
      </c>
      <c r="O21" s="7">
        <v>3.1379999999999999</v>
      </c>
      <c r="P21" s="7">
        <v>3.1379999999999999</v>
      </c>
      <c r="Q21" s="7">
        <v>3.1379999999999999</v>
      </c>
      <c r="R21" s="7">
        <v>3.1379999999999999</v>
      </c>
    </row>
    <row r="22" spans="1:18" x14ac:dyDescent="0.25">
      <c r="A22" s="4" t="s">
        <v>70</v>
      </c>
      <c r="B22" s="4"/>
      <c r="C22" s="7">
        <v>1.34</v>
      </c>
      <c r="D22" s="7">
        <v>1.34</v>
      </c>
      <c r="E22" s="7">
        <v>1.34</v>
      </c>
      <c r="F22" s="7">
        <v>1.34</v>
      </c>
      <c r="G22" s="7">
        <v>1.34</v>
      </c>
      <c r="H22" s="7">
        <v>1.34</v>
      </c>
      <c r="I22" s="7">
        <v>1.34</v>
      </c>
      <c r="J22" s="7">
        <v>1.34</v>
      </c>
      <c r="K22" s="7">
        <v>1.34</v>
      </c>
      <c r="L22" s="7">
        <v>1.34</v>
      </c>
      <c r="M22" s="7">
        <v>1.34</v>
      </c>
      <c r="N22" s="7">
        <v>1.34</v>
      </c>
      <c r="O22" s="7">
        <v>1.34</v>
      </c>
      <c r="P22" s="7">
        <v>1.34</v>
      </c>
      <c r="Q22" s="7">
        <v>1.34</v>
      </c>
      <c r="R22" s="7">
        <v>1.34</v>
      </c>
    </row>
    <row r="23" spans="1:18" x14ac:dyDescent="0.25">
      <c r="A23" s="12" t="s">
        <v>91</v>
      </c>
      <c r="B23" s="4" t="s">
        <v>89</v>
      </c>
      <c r="C23" s="7">
        <v>2.3839999999999999</v>
      </c>
      <c r="D23" s="7">
        <v>2.383003</v>
      </c>
      <c r="E23" s="7">
        <v>2.3820000000000001</v>
      </c>
      <c r="F23" s="7">
        <v>2.3740000000000001</v>
      </c>
      <c r="G23" s="7">
        <v>2.282</v>
      </c>
      <c r="H23" s="7">
        <v>2.2759999999999998</v>
      </c>
      <c r="I23" s="7">
        <v>2.2810000000000001</v>
      </c>
      <c r="J23" s="7">
        <v>2.2799999999999998</v>
      </c>
      <c r="K23" s="7">
        <v>2.2789999999999999</v>
      </c>
      <c r="L23" s="7">
        <v>2.2690000000000001</v>
      </c>
      <c r="M23" s="7">
        <v>2.2509999999999999</v>
      </c>
      <c r="N23" s="7">
        <v>2.2269999999999999</v>
      </c>
      <c r="O23" s="7">
        <v>2.25</v>
      </c>
      <c r="P23" s="7">
        <v>2.25</v>
      </c>
      <c r="Q23" s="7">
        <v>2.2490000000000001</v>
      </c>
      <c r="R23" s="7">
        <v>2.25</v>
      </c>
    </row>
    <row r="24" spans="1:18" x14ac:dyDescent="0.25">
      <c r="A24" s="6" t="s">
        <v>90</v>
      </c>
      <c r="B24" s="4" t="s">
        <v>92</v>
      </c>
      <c r="C24" s="7">
        <v>2.694</v>
      </c>
      <c r="D24" s="7">
        <v>2.694477</v>
      </c>
      <c r="E24" s="7">
        <v>2.6949999999999998</v>
      </c>
      <c r="F24" s="7">
        <v>2.6949999999999998</v>
      </c>
      <c r="G24" s="7">
        <v>2.5449999999999999</v>
      </c>
      <c r="H24" s="7">
        <v>2.52</v>
      </c>
      <c r="I24" s="7">
        <v>2.5950000000000002</v>
      </c>
      <c r="J24" s="7">
        <v>2.593</v>
      </c>
      <c r="K24" s="7">
        <v>2.593</v>
      </c>
      <c r="L24" s="7">
        <v>2.5870000000000002</v>
      </c>
      <c r="M24" s="7">
        <v>2.569</v>
      </c>
      <c r="N24" s="7">
        <v>2.544</v>
      </c>
      <c r="O24" s="7">
        <v>2.52</v>
      </c>
      <c r="P24" s="7">
        <v>2.52</v>
      </c>
      <c r="Q24" s="7">
        <v>2.52</v>
      </c>
      <c r="R24" s="7">
        <v>2.5190000000000001</v>
      </c>
    </row>
    <row r="25" spans="1:18" x14ac:dyDescent="0.25">
      <c r="A25" s="13" t="s">
        <v>54</v>
      </c>
      <c r="B25" s="4" t="s">
        <v>74</v>
      </c>
      <c r="C25" s="7">
        <v>1.68</v>
      </c>
      <c r="D25" s="7">
        <v>1.680131</v>
      </c>
      <c r="E25" s="7">
        <v>1.68</v>
      </c>
      <c r="F25" s="7">
        <v>1.68</v>
      </c>
      <c r="G25" s="7">
        <v>1.68</v>
      </c>
      <c r="H25" s="7">
        <v>1.679</v>
      </c>
      <c r="I25" s="7">
        <v>1.679</v>
      </c>
      <c r="J25" s="7">
        <v>1.6779999999999999</v>
      </c>
      <c r="K25" s="7">
        <v>1.665</v>
      </c>
      <c r="L25" s="7">
        <v>1.6639999999999999</v>
      </c>
      <c r="M25" s="7">
        <v>1.6639999999999999</v>
      </c>
      <c r="N25" s="7">
        <v>1.6639999999999999</v>
      </c>
      <c r="O25" s="7">
        <v>1.663</v>
      </c>
      <c r="P25" s="7">
        <v>1.6619999999999999</v>
      </c>
      <c r="Q25" s="7">
        <v>1.6619999999999999</v>
      </c>
      <c r="R25" s="7">
        <v>1.6619999999999999</v>
      </c>
    </row>
    <row r="26" spans="1:18" x14ac:dyDescent="0.25">
      <c r="A26" s="12" t="s">
        <v>93</v>
      </c>
      <c r="B26" s="4" t="s">
        <v>74</v>
      </c>
      <c r="C26" s="7">
        <v>2.794</v>
      </c>
      <c r="D26" s="7">
        <v>2.7836419999999999</v>
      </c>
      <c r="E26" s="7">
        <v>2.7549999999999999</v>
      </c>
      <c r="F26" s="7">
        <v>2.79</v>
      </c>
      <c r="G26" s="7">
        <v>2.7890000000000001</v>
      </c>
      <c r="H26" s="7">
        <v>2.77</v>
      </c>
      <c r="I26" s="7">
        <v>2.7719999999999998</v>
      </c>
      <c r="J26" s="7">
        <v>2.7549999999999999</v>
      </c>
      <c r="K26" s="7">
        <v>2.738</v>
      </c>
      <c r="L26" s="7">
        <v>2.7469999999999999</v>
      </c>
      <c r="M26" s="7">
        <v>2.7469999999999999</v>
      </c>
      <c r="N26" s="7">
        <v>2.7530000000000001</v>
      </c>
      <c r="O26" s="7">
        <v>2.7389999999999999</v>
      </c>
      <c r="P26" s="7">
        <v>2.7639999999999998</v>
      </c>
      <c r="Q26" s="7">
        <v>2.7650000000000001</v>
      </c>
      <c r="R26" s="7">
        <v>2.7549999999999999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hh_energy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</dc:creator>
  <cp:lastModifiedBy>TOPOGRAFIA</cp:lastModifiedBy>
  <dcterms:created xsi:type="dcterms:W3CDTF">2024-03-22T09:10:37Z</dcterms:created>
  <dcterms:modified xsi:type="dcterms:W3CDTF">2024-10-18T13:30:29Z</dcterms:modified>
</cp:coreProperties>
</file>