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5" windowWidth="11475" windowHeight="7890"/>
  </bookViews>
  <sheets>
    <sheet name="HCsamples_libraries" sheetId="1" r:id="rId1"/>
    <sheet name="qPCR1" sheetId="2" r:id="rId2"/>
    <sheet name="plate layout" sheetId="3" r:id="rId3"/>
  </sheets>
  <definedNames>
    <definedName name="_xlnm._FilterDatabase" localSheetId="0" hidden="1">HCsamples_libraries!$B$1:$L$25</definedName>
    <definedName name="_xlnm._FilterDatabase" localSheetId="1" hidden="1">qPCR1!$A$1:$B$49</definedName>
    <definedName name="_xlnm.Print_Area" localSheetId="0">HCsamples_libraries!$A$1:$O$25</definedName>
  </definedNames>
  <calcPr calcId="145621" concurrentCalc="0"/>
</workbook>
</file>

<file path=xl/calcChain.xml><?xml version="1.0" encoding="utf-8"?>
<calcChain xmlns="http://schemas.openxmlformats.org/spreadsheetml/2006/main">
  <c r="O22" i="1" l="1"/>
  <c r="O18" i="1"/>
  <c r="O14" i="1"/>
  <c r="O10" i="1"/>
  <c r="O6" i="1"/>
  <c r="O2" i="1"/>
  <c r="N10" i="1"/>
  <c r="N14" i="1"/>
  <c r="N18" i="1"/>
  <c r="N22" i="1"/>
  <c r="N6" i="1"/>
  <c r="N2" i="1"/>
  <c r="M22" i="1"/>
  <c r="M23" i="1"/>
  <c r="M24" i="1"/>
  <c r="M18" i="1"/>
  <c r="M19" i="1"/>
  <c r="M20" i="1"/>
  <c r="M14" i="1"/>
  <c r="M15" i="1"/>
  <c r="M16" i="1"/>
  <c r="M10" i="1"/>
  <c r="M11" i="1"/>
  <c r="M8" i="1"/>
  <c r="M12" i="1"/>
  <c r="M6" i="1"/>
  <c r="M7" i="1"/>
  <c r="M4" i="1"/>
  <c r="M2" i="1"/>
  <c r="M3" i="1"/>
  <c r="C32" i="2"/>
  <c r="C6" i="2"/>
  <c r="C2" i="2"/>
  <c r="C4" i="2"/>
  <c r="C8" i="2"/>
  <c r="C10" i="2"/>
  <c r="C12" i="2"/>
  <c r="C14" i="2"/>
  <c r="C16" i="2"/>
  <c r="C18" i="2"/>
  <c r="C20" i="2"/>
  <c r="C22" i="2"/>
  <c r="C24" i="2"/>
  <c r="C26" i="2"/>
  <c r="C28" i="2"/>
  <c r="C30" i="2"/>
  <c r="C34" i="2"/>
  <c r="C36" i="2"/>
  <c r="C38" i="2"/>
  <c r="C40" i="2"/>
  <c r="C42" i="2"/>
  <c r="C44" i="2"/>
  <c r="C46" i="2"/>
  <c r="C48" i="2"/>
  <c r="H2" i="1"/>
  <c r="I2" i="1"/>
  <c r="H8" i="1"/>
  <c r="I8" i="1"/>
  <c r="H9" i="1"/>
  <c r="I9" i="1"/>
  <c r="H18" i="1"/>
  <c r="I18" i="1"/>
  <c r="H11" i="1"/>
  <c r="I11" i="1"/>
  <c r="H3" i="1"/>
  <c r="I3" i="1"/>
  <c r="H21" i="1"/>
  <c r="I21" i="1"/>
  <c r="H13" i="1"/>
  <c r="I13" i="1"/>
  <c r="H17" i="1"/>
  <c r="I17" i="1"/>
  <c r="H14" i="1"/>
  <c r="I14" i="1"/>
  <c r="H4" i="1"/>
  <c r="I4" i="1"/>
  <c r="H16" i="1"/>
  <c r="I16" i="1"/>
  <c r="H7" i="1"/>
  <c r="I7" i="1"/>
  <c r="H23" i="1"/>
  <c r="I23" i="1"/>
  <c r="H12" i="1"/>
  <c r="I12" i="1"/>
  <c r="H25" i="1"/>
  <c r="I25" i="1"/>
  <c r="H5" i="1"/>
  <c r="I5" i="1"/>
  <c r="H19" i="1"/>
  <c r="I19" i="1"/>
  <c r="H6" i="1"/>
  <c r="I6" i="1"/>
  <c r="H20" i="1"/>
  <c r="I20" i="1"/>
  <c r="H10" i="1"/>
  <c r="I10" i="1"/>
  <c r="H15" i="1"/>
  <c r="I15" i="1"/>
  <c r="H24" i="1"/>
  <c r="I24" i="1"/>
  <c r="H22" i="1"/>
  <c r="I22" i="1"/>
</calcChain>
</file>

<file path=xl/sharedStrings.xml><?xml version="1.0" encoding="utf-8"?>
<sst xmlns="http://schemas.openxmlformats.org/spreadsheetml/2006/main" count="198" uniqueCount="151">
  <si>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</si>
  <si>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</si>
  <si>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</si>
  <si>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</si>
  <si>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</si>
  <si>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</si>
  <si>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</si>
  <si>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</si>
  <si>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</si>
  <si>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Sample</t>
  </si>
  <si>
    <t>Well</t>
  </si>
  <si>
    <t>vol 100ng</t>
  </si>
  <si>
    <t xml:space="preserve">vol to 26ul </t>
  </si>
  <si>
    <t>Original ID</t>
  </si>
  <si>
    <t>Conc qubit (ng/ul)</t>
  </si>
  <si>
    <t>Adapter ID</t>
  </si>
  <si>
    <t>Index seq</t>
  </si>
  <si>
    <t>Order</t>
  </si>
  <si>
    <t>Sample Name</t>
  </si>
  <si>
    <t>Cт</t>
  </si>
  <si>
    <t>Average Ct</t>
  </si>
  <si>
    <t>Volume in pool</t>
  </si>
  <si>
    <t>Total volume pool</t>
  </si>
  <si>
    <t>Volume water</t>
  </si>
  <si>
    <t>Pool no</t>
  </si>
  <si>
    <t>A1</t>
  </si>
  <si>
    <t>B1</t>
  </si>
  <si>
    <t>C2</t>
  </si>
  <si>
    <t>C1</t>
  </si>
  <si>
    <t>D1</t>
  </si>
  <si>
    <t>E1</t>
  </si>
  <si>
    <t>F1</t>
  </si>
  <si>
    <t>H1</t>
  </si>
  <si>
    <t>A2</t>
  </si>
  <si>
    <t>B2</t>
  </si>
  <si>
    <t>D2</t>
  </si>
  <si>
    <t>E2</t>
  </si>
  <si>
    <t>F2</t>
  </si>
  <si>
    <t>H2</t>
  </si>
  <si>
    <t>A3</t>
  </si>
  <si>
    <t>B3</t>
  </si>
  <si>
    <t>C3</t>
  </si>
  <si>
    <t>D3</t>
  </si>
  <si>
    <t>E3</t>
  </si>
  <si>
    <t>F3</t>
  </si>
  <si>
    <t>H3</t>
  </si>
  <si>
    <t>G1</t>
  </si>
  <si>
    <t>G2</t>
  </si>
  <si>
    <t>G3</t>
  </si>
  <si>
    <t>CTT18HC</t>
  </si>
  <si>
    <t>CTT13HC</t>
  </si>
  <si>
    <t>CTT22HC</t>
  </si>
  <si>
    <t>CTT19HC</t>
  </si>
  <si>
    <t>CTT08HC</t>
  </si>
  <si>
    <t>CTT12HC</t>
  </si>
  <si>
    <t>CTT01HC</t>
  </si>
  <si>
    <t>CTT20HC</t>
  </si>
  <si>
    <t>CTT05HC</t>
  </si>
  <si>
    <t>CTT02HC</t>
  </si>
  <si>
    <t>CTT24HC</t>
  </si>
  <si>
    <t>CTT25HC</t>
  </si>
  <si>
    <t>CTT07HC</t>
  </si>
  <si>
    <t>CTT16HC</t>
  </si>
  <si>
    <t>CTT17HC</t>
  </si>
  <si>
    <t>CTT03HC</t>
  </si>
  <si>
    <t>CTT15HC</t>
  </si>
  <si>
    <t>CTT06HC</t>
  </si>
  <si>
    <t>CTT21HC</t>
  </si>
  <si>
    <t>CTT09HC</t>
  </si>
  <si>
    <t>CTT23HC</t>
  </si>
  <si>
    <t>CTT11HC</t>
  </si>
  <si>
    <t>CTT10HC</t>
  </si>
  <si>
    <t>3L</t>
  </si>
  <si>
    <t>3C</t>
  </si>
  <si>
    <t>4C</t>
  </si>
  <si>
    <t>6.C</t>
  </si>
  <si>
    <t>9H</t>
  </si>
  <si>
    <t>9C</t>
  </si>
  <si>
    <t>10H</t>
  </si>
  <si>
    <t>10H:</t>
  </si>
  <si>
    <t>12C</t>
  </si>
  <si>
    <t>13H</t>
  </si>
  <si>
    <t>13L</t>
  </si>
  <si>
    <t>13C</t>
  </si>
  <si>
    <t>14C</t>
  </si>
  <si>
    <t>15H</t>
  </si>
  <si>
    <t>18H</t>
  </si>
  <si>
    <t>18C</t>
  </si>
  <si>
    <t>19H</t>
  </si>
  <si>
    <t>19C</t>
  </si>
  <si>
    <t>19L</t>
  </si>
  <si>
    <t>20'L</t>
  </si>
  <si>
    <t>20:L</t>
  </si>
  <si>
    <t>5.C</t>
  </si>
  <si>
    <t>21:L</t>
  </si>
  <si>
    <t>CTT26HC</t>
  </si>
  <si>
    <t>17L</t>
  </si>
  <si>
    <t>After speed vac</t>
  </si>
  <si>
    <t>-</t>
  </si>
  <si>
    <t>A17</t>
  </si>
  <si>
    <t>GTAGAG</t>
  </si>
  <si>
    <t>A24</t>
  </si>
  <si>
    <t>GGTAGC</t>
  </si>
  <si>
    <t>A26</t>
  </si>
  <si>
    <t>ATGAGC</t>
  </si>
  <si>
    <t>A28</t>
  </si>
  <si>
    <t>CAAAAG</t>
  </si>
  <si>
    <t>B29</t>
  </si>
  <si>
    <t>CAACTA</t>
  </si>
  <si>
    <t>B30</t>
  </si>
  <si>
    <t>CACCGG</t>
  </si>
  <si>
    <t>B31</t>
  </si>
  <si>
    <t>CACGAT</t>
  </si>
  <si>
    <t>B32</t>
  </si>
  <si>
    <t>CACTCA</t>
  </si>
  <si>
    <t>C33</t>
  </si>
  <si>
    <t>CAGGCG</t>
  </si>
  <si>
    <t>C34</t>
  </si>
  <si>
    <t>CATGGC</t>
  </si>
  <si>
    <t>C35</t>
  </si>
  <si>
    <t>CATTTT</t>
  </si>
  <si>
    <t>C36</t>
  </si>
  <si>
    <t>CCAACA</t>
  </si>
  <si>
    <t>D37</t>
  </si>
  <si>
    <t>CGGAAT</t>
  </si>
  <si>
    <t>D38</t>
  </si>
  <si>
    <t>CTAGCT</t>
  </si>
  <si>
    <t>D39</t>
  </si>
  <si>
    <t>CTATAC</t>
  </si>
  <si>
    <t>D40</t>
  </si>
  <si>
    <t>CTCAGA</t>
  </si>
  <si>
    <t>E41</t>
  </si>
  <si>
    <t>GCGCTA</t>
  </si>
  <si>
    <t>E42</t>
  </si>
  <si>
    <t>TAATCG</t>
  </si>
  <si>
    <t>E43</t>
  </si>
  <si>
    <t>TACAGC</t>
  </si>
  <si>
    <t>E44</t>
  </si>
  <si>
    <t>TATAAT</t>
  </si>
  <si>
    <t>F45</t>
  </si>
  <si>
    <t>TCATTC</t>
  </si>
  <si>
    <t>F46</t>
  </si>
  <si>
    <t>TCCCGA</t>
  </si>
  <si>
    <t>F47</t>
  </si>
  <si>
    <t>TCGAAG</t>
  </si>
  <si>
    <t>F48</t>
  </si>
  <si>
    <t>TCGGCA</t>
  </si>
  <si>
    <t>Ct qPCR2</t>
  </si>
  <si>
    <t>Cycles enrichment PCR</t>
  </si>
  <si>
    <t>Molarity tapestation</t>
  </si>
  <si>
    <t>Conc. tapestation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</si>
</sst>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/>
    <xf numFmtId="0" fontId="16" fillId="0" borderId="0" xfId="0" applyFont="1" applyAlignment="1">
      <alignment vertical="center" wrapText="1"/>
    </xf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6" fillId="0" borderId="16" xfId="0" applyFont="1" applyBorder="1" applyAlignment="1">
      <alignment vertical="center" wrapText="1"/>
    </xf>
    <xf numFmtId="0" fontId="16" fillId="0" borderId="14" xfId="0" applyFont="1" applyFill="1" applyBorder="1" applyAlignment="1">
      <alignment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ill="1" applyBorder="1"/>
    <xf numFmtId="0" fontId="0" fillId="0" borderId="15" xfId="0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16" fillId="0" borderId="21" xfId="0" applyFont="1" applyFill="1" applyBorder="1" applyAlignment="1">
      <alignment horizontal="center" vertical="center" wrapText="1"/>
    </xf>
    <xf numFmtId="0" fontId="16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topLeftCell="G1" workbookViewId="0">
      <selection activeCell="S2" sqref="S2:S5"/>
    </sheetView>
  </sheetViews>
  <sheetFormatPr defaultRowHeight="15" x14ac:dyDescent="0.25"/>
  <cols>
    <col min="1" max="2" width="9.140625" style="11"/>
    <col min="3" max="3" width="14.85546875" style="11" customWidth="1"/>
    <col min="4" max="4" width="12.28515625" style="11" customWidth="1"/>
    <col min="5" max="8" width="10.85546875" style="11" customWidth="1"/>
    <col min="9" max="14" width="11" style="10" customWidth="1"/>
    <col min="15" max="17" width="12.140625" style="10" customWidth="1"/>
    <col min="18" max="16384" width="9.140625" style="11"/>
  </cols>
  <sheetData>
    <row r="1" spans="1:19" s="7" customFormat="1" ht="45" x14ac:dyDescent="0.25">
      <c r="A1" s="18" t="s">
        <v>24</v>
      </c>
      <c r="B1" s="19" t="s">
        <v>17</v>
      </c>
      <c r="C1" s="20" t="s">
        <v>9</v>
      </c>
      <c r="D1" s="20" t="s">
        <v>13</v>
      </c>
      <c r="E1" s="20" t="s">
        <v>10</v>
      </c>
      <c r="F1" s="20" t="s">
        <v>14</v>
      </c>
      <c r="G1" s="20" t="s">
        <v>97</v>
      </c>
      <c r="H1" s="20" t="s">
        <v>11</v>
      </c>
      <c r="I1" s="20" t="s">
        <v>12</v>
      </c>
      <c r="J1" s="20" t="s">
        <v>15</v>
      </c>
      <c r="K1" s="20" t="s">
        <v>16</v>
      </c>
      <c r="L1" s="21" t="s">
        <v>20</v>
      </c>
      <c r="M1" s="35" t="s">
        <v>21</v>
      </c>
      <c r="N1" s="35" t="s">
        <v>22</v>
      </c>
      <c r="O1" s="35" t="s">
        <v>23</v>
      </c>
      <c r="P1" s="36" t="s">
        <v>147</v>
      </c>
      <c r="Q1" s="36" t="s">
        <v>148</v>
      </c>
      <c r="R1" s="37" t="s">
        <v>149</v>
      </c>
      <c r="S1" s="38" t="s">
        <v>150</v>
      </c>
    </row>
    <row r="2" spans="1:19" x14ac:dyDescent="0.25">
      <c r="A2" s="39">
        <v>1</v>
      </c>
      <c r="B2" s="29">
        <v>2</v>
      </c>
      <c r="C2" s="29" t="s">
        <v>50</v>
      </c>
      <c r="D2" s="30" t="s">
        <v>83</v>
      </c>
      <c r="E2" s="16" t="s">
        <v>26</v>
      </c>
      <c r="F2" s="16">
        <v>17.100000000000001</v>
      </c>
      <c r="G2" s="16" t="s">
        <v>98</v>
      </c>
      <c r="H2" s="31">
        <f t="shared" ref="H2:H24" si="0">100/F2</f>
        <v>5.8479532163742682</v>
      </c>
      <c r="I2" s="31">
        <f t="shared" ref="I2:I25" si="1">26-H2</f>
        <v>20.152046783625732</v>
      </c>
      <c r="J2" s="16" t="s">
        <v>101</v>
      </c>
      <c r="K2" s="16" t="s">
        <v>102</v>
      </c>
      <c r="L2" s="30">
        <v>10.763319969177246</v>
      </c>
      <c r="M2" s="14">
        <f t="shared" ref="M2:M3" si="2">17*2^(L2-$L$5)</f>
        <v>15.532289087905481</v>
      </c>
      <c r="N2" s="42">
        <f>SUM(M2:M5)</f>
        <v>64.417099628829874</v>
      </c>
      <c r="O2" s="45">
        <f>120-N2</f>
        <v>55.582900371170126</v>
      </c>
      <c r="P2" s="48">
        <v>13.8</v>
      </c>
      <c r="Q2" s="48">
        <v>13</v>
      </c>
      <c r="R2" s="48"/>
      <c r="S2" s="48"/>
    </row>
    <row r="3" spans="1:19" x14ac:dyDescent="0.25">
      <c r="A3" s="40"/>
      <c r="B3" s="22">
        <v>7</v>
      </c>
      <c r="C3" s="22" t="s">
        <v>55</v>
      </c>
      <c r="D3" s="23" t="s">
        <v>72</v>
      </c>
      <c r="E3" s="12" t="s">
        <v>46</v>
      </c>
      <c r="F3" s="12">
        <v>43.2</v>
      </c>
      <c r="G3" s="12" t="s">
        <v>98</v>
      </c>
      <c r="H3" s="13">
        <f t="shared" si="0"/>
        <v>2.3148148148148149</v>
      </c>
      <c r="I3" s="13">
        <f t="shared" si="1"/>
        <v>23.685185185185183</v>
      </c>
      <c r="J3" s="12" t="s">
        <v>111</v>
      </c>
      <c r="K3" s="12" t="s">
        <v>112</v>
      </c>
      <c r="L3" s="23">
        <v>10.785658359527588</v>
      </c>
      <c r="M3" s="14">
        <f t="shared" si="2"/>
        <v>15.774659389333319</v>
      </c>
      <c r="N3" s="43"/>
      <c r="O3" s="46"/>
      <c r="P3" s="48"/>
      <c r="Q3" s="48"/>
      <c r="R3" s="48"/>
      <c r="S3" s="48"/>
    </row>
    <row r="4" spans="1:19" x14ac:dyDescent="0.25">
      <c r="A4" s="40"/>
      <c r="B4" s="22">
        <v>12</v>
      </c>
      <c r="C4" s="22" t="s">
        <v>59</v>
      </c>
      <c r="D4" s="23" t="s">
        <v>93</v>
      </c>
      <c r="E4" s="12" t="s">
        <v>35</v>
      </c>
      <c r="F4" s="12">
        <v>16.399999999999999</v>
      </c>
      <c r="G4" s="12" t="s">
        <v>98</v>
      </c>
      <c r="H4" s="13">
        <f t="shared" si="0"/>
        <v>6.0975609756097562</v>
      </c>
      <c r="I4" s="13">
        <f t="shared" si="1"/>
        <v>19.902439024390244</v>
      </c>
      <c r="J4" s="12" t="s">
        <v>121</v>
      </c>
      <c r="K4" s="12" t="s">
        <v>122</v>
      </c>
      <c r="L4" s="23">
        <v>10.816019535064697</v>
      </c>
      <c r="M4" s="14">
        <f>17*2^(L4-$L$5)</f>
        <v>16.110151151591076</v>
      </c>
      <c r="N4" s="43"/>
      <c r="O4" s="46"/>
      <c r="P4" s="48"/>
      <c r="Q4" s="48"/>
      <c r="R4" s="48"/>
      <c r="S4" s="48"/>
    </row>
    <row r="5" spans="1:19" x14ac:dyDescent="0.25">
      <c r="A5" s="41"/>
      <c r="B5" s="32">
        <v>18</v>
      </c>
      <c r="C5" s="32" t="s">
        <v>65</v>
      </c>
      <c r="D5" s="27" t="s">
        <v>84</v>
      </c>
      <c r="E5" s="17" t="s">
        <v>40</v>
      </c>
      <c r="F5" s="17">
        <v>16.600000000000001</v>
      </c>
      <c r="G5" s="17" t="s">
        <v>98</v>
      </c>
      <c r="H5" s="26">
        <f t="shared" si="0"/>
        <v>6.0240963855421681</v>
      </c>
      <c r="I5" s="26">
        <f t="shared" si="1"/>
        <v>19.975903614457831</v>
      </c>
      <c r="J5" s="17" t="s">
        <v>133</v>
      </c>
      <c r="K5" s="17" t="s">
        <v>134</v>
      </c>
      <c r="L5" s="27">
        <v>10.893584251403809</v>
      </c>
      <c r="M5" s="28">
        <v>17</v>
      </c>
      <c r="N5" s="44"/>
      <c r="O5" s="47"/>
      <c r="P5" s="48"/>
      <c r="Q5" s="48"/>
      <c r="R5" s="48"/>
      <c r="S5" s="48"/>
    </row>
    <row r="6" spans="1:19" x14ac:dyDescent="0.25">
      <c r="A6" s="39">
        <v>2</v>
      </c>
      <c r="B6" s="29">
        <v>20</v>
      </c>
      <c r="C6" s="29" t="s">
        <v>67</v>
      </c>
      <c r="D6" s="30" t="s">
        <v>90</v>
      </c>
      <c r="E6" s="16" t="s">
        <v>42</v>
      </c>
      <c r="F6" s="16">
        <v>24</v>
      </c>
      <c r="G6" s="16" t="s">
        <v>98</v>
      </c>
      <c r="H6" s="31">
        <f t="shared" si="0"/>
        <v>4.166666666666667</v>
      </c>
      <c r="I6" s="31">
        <f t="shared" si="1"/>
        <v>21.833333333333332</v>
      </c>
      <c r="J6" s="16" t="s">
        <v>137</v>
      </c>
      <c r="K6" s="16" t="s">
        <v>138</v>
      </c>
      <c r="L6" s="30">
        <v>11.036378860473633</v>
      </c>
      <c r="M6" s="14">
        <f t="shared" ref="M6:M7" si="3">17*2^(L6-$L$9)</f>
        <v>14.491899617183231</v>
      </c>
      <c r="N6" s="42">
        <f>SUM(M6:M9)</f>
        <v>62.720086928794757</v>
      </c>
      <c r="O6" s="45">
        <f t="shared" ref="O6" si="4">120-N6</f>
        <v>57.279913071205243</v>
      </c>
      <c r="P6" s="48">
        <v>14.35</v>
      </c>
      <c r="Q6" s="48">
        <v>13</v>
      </c>
      <c r="R6" s="48"/>
      <c r="S6" s="48"/>
    </row>
    <row r="7" spans="1:19" x14ac:dyDescent="0.25">
      <c r="A7" s="40"/>
      <c r="B7" s="22">
        <v>14</v>
      </c>
      <c r="C7" s="22" t="s">
        <v>61</v>
      </c>
      <c r="D7" s="23" t="s">
        <v>77</v>
      </c>
      <c r="E7" s="12" t="s">
        <v>37</v>
      </c>
      <c r="F7" s="12">
        <v>19.3</v>
      </c>
      <c r="G7" s="12" t="s">
        <v>98</v>
      </c>
      <c r="H7" s="13">
        <f t="shared" si="0"/>
        <v>5.1813471502590671</v>
      </c>
      <c r="I7" s="13">
        <f t="shared" si="1"/>
        <v>20.818652849740932</v>
      </c>
      <c r="J7" s="12" t="s">
        <v>125</v>
      </c>
      <c r="K7" s="12" t="s">
        <v>126</v>
      </c>
      <c r="L7" s="23">
        <v>11.102288722991943</v>
      </c>
      <c r="M7" s="14">
        <f t="shared" si="3"/>
        <v>15.169321737908339</v>
      </c>
      <c r="N7" s="43"/>
      <c r="O7" s="46"/>
      <c r="P7" s="48"/>
      <c r="Q7" s="48"/>
      <c r="R7" s="48"/>
      <c r="S7" s="48"/>
    </row>
    <row r="8" spans="1:19" x14ac:dyDescent="0.25">
      <c r="A8" s="40"/>
      <c r="B8" s="22">
        <v>3</v>
      </c>
      <c r="C8" s="22" t="s">
        <v>51</v>
      </c>
      <c r="D8" s="23" t="s">
        <v>91</v>
      </c>
      <c r="E8" s="12" t="s">
        <v>28</v>
      </c>
      <c r="F8" s="12">
        <v>16.2</v>
      </c>
      <c r="G8" s="12" t="s">
        <v>98</v>
      </c>
      <c r="H8" s="13">
        <f t="shared" si="0"/>
        <v>6.1728395061728394</v>
      </c>
      <c r="I8" s="13">
        <f t="shared" si="1"/>
        <v>19.827160493827162</v>
      </c>
      <c r="J8" s="12" t="s">
        <v>103</v>
      </c>
      <c r="K8" s="12" t="s">
        <v>104</v>
      </c>
      <c r="L8" s="23">
        <v>11.184502124786377</v>
      </c>
      <c r="M8" s="14">
        <f>17*2^(L8-$L$9)</f>
        <v>16.058865573703187</v>
      </c>
      <c r="N8" s="43"/>
      <c r="O8" s="46"/>
      <c r="P8" s="48"/>
      <c r="Q8" s="48"/>
      <c r="R8" s="48"/>
      <c r="S8" s="48"/>
    </row>
    <row r="9" spans="1:19" x14ac:dyDescent="0.25">
      <c r="A9" s="41"/>
      <c r="B9" s="32">
        <v>4</v>
      </c>
      <c r="C9" s="32" t="s">
        <v>52</v>
      </c>
      <c r="D9" s="27" t="s">
        <v>88</v>
      </c>
      <c r="E9" s="17" t="s">
        <v>29</v>
      </c>
      <c r="F9" s="17">
        <v>10.1</v>
      </c>
      <c r="G9" s="17" t="s">
        <v>98</v>
      </c>
      <c r="H9" s="26">
        <f t="shared" si="0"/>
        <v>9.9009900990099009</v>
      </c>
      <c r="I9" s="26">
        <f t="shared" si="1"/>
        <v>16.099009900990097</v>
      </c>
      <c r="J9" s="17" t="s">
        <v>105</v>
      </c>
      <c r="K9" s="17" t="s">
        <v>106</v>
      </c>
      <c r="L9" s="27">
        <v>11.266666889190674</v>
      </c>
      <c r="M9" s="28">
        <v>17</v>
      </c>
      <c r="N9" s="44"/>
      <c r="O9" s="47"/>
      <c r="P9" s="48"/>
      <c r="Q9" s="48"/>
      <c r="R9" s="48"/>
      <c r="S9" s="48"/>
    </row>
    <row r="10" spans="1:19" x14ac:dyDescent="0.25">
      <c r="A10" s="39">
        <v>3</v>
      </c>
      <c r="B10" s="29">
        <v>22</v>
      </c>
      <c r="C10" s="29" t="s">
        <v>69</v>
      </c>
      <c r="D10" s="30" t="s">
        <v>92</v>
      </c>
      <c r="E10" s="16" t="s">
        <v>44</v>
      </c>
      <c r="F10" s="16">
        <v>16.3</v>
      </c>
      <c r="G10" s="16" t="s">
        <v>98</v>
      </c>
      <c r="H10" s="31">
        <f t="shared" si="0"/>
        <v>6.1349693251533743</v>
      </c>
      <c r="I10" s="31">
        <f t="shared" si="1"/>
        <v>19.865030674846626</v>
      </c>
      <c r="J10" s="16" t="s">
        <v>141</v>
      </c>
      <c r="K10" s="16" t="s">
        <v>142</v>
      </c>
      <c r="L10" s="30">
        <v>11.287781715393066</v>
      </c>
      <c r="M10" s="14">
        <f t="shared" ref="M10:M11" si="5">17*2^(L10-$L$13)</f>
        <v>14.350968205815525</v>
      </c>
      <c r="N10" s="42">
        <f>SUM(M10:M13)</f>
        <v>64.407564456851588</v>
      </c>
      <c r="O10" s="45">
        <f t="shared" ref="O10" si="6">120-N10</f>
        <v>55.592435543148412</v>
      </c>
      <c r="P10" s="48">
        <v>13.92</v>
      </c>
      <c r="Q10" s="48">
        <v>13</v>
      </c>
      <c r="R10" s="48"/>
      <c r="S10" s="48"/>
    </row>
    <row r="11" spans="1:19" x14ac:dyDescent="0.25">
      <c r="A11" s="40"/>
      <c r="B11" s="22">
        <v>6</v>
      </c>
      <c r="C11" s="22" t="s">
        <v>54</v>
      </c>
      <c r="D11" s="23" t="s">
        <v>82</v>
      </c>
      <c r="E11" s="12" t="s">
        <v>31</v>
      </c>
      <c r="F11" s="12">
        <v>26.2</v>
      </c>
      <c r="G11" s="12" t="s">
        <v>98</v>
      </c>
      <c r="H11" s="13">
        <f t="shared" si="0"/>
        <v>3.8167938931297711</v>
      </c>
      <c r="I11" s="13">
        <f t="shared" si="1"/>
        <v>22.18320610687023</v>
      </c>
      <c r="J11" s="12" t="s">
        <v>109</v>
      </c>
      <c r="K11" s="12" t="s">
        <v>110</v>
      </c>
      <c r="L11" s="23">
        <v>11.455536842346191</v>
      </c>
      <c r="M11" s="14">
        <f t="shared" si="5"/>
        <v>16.120574960869586</v>
      </c>
      <c r="N11" s="43"/>
      <c r="O11" s="46"/>
      <c r="P11" s="48"/>
      <c r="Q11" s="48"/>
      <c r="R11" s="48"/>
      <c r="S11" s="48"/>
    </row>
    <row r="12" spans="1:19" x14ac:dyDescent="0.25">
      <c r="A12" s="40"/>
      <c r="B12" s="22">
        <v>16</v>
      </c>
      <c r="C12" s="22" t="s">
        <v>63</v>
      </c>
      <c r="D12" s="23" t="s">
        <v>86</v>
      </c>
      <c r="E12" s="12" t="s">
        <v>38</v>
      </c>
      <c r="F12" s="12">
        <v>32.6</v>
      </c>
      <c r="G12" s="12" t="s">
        <v>98</v>
      </c>
      <c r="H12" s="13">
        <f t="shared" si="0"/>
        <v>3.0674846625766872</v>
      </c>
      <c r="I12" s="13">
        <f t="shared" si="1"/>
        <v>22.932515337423311</v>
      </c>
      <c r="J12" s="12" t="s">
        <v>129</v>
      </c>
      <c r="K12" s="12" t="s">
        <v>130</v>
      </c>
      <c r="L12" s="23">
        <v>11.526728630065918</v>
      </c>
      <c r="M12" s="14">
        <f>17*2^(L12-$L$13)</f>
        <v>16.936021290166476</v>
      </c>
      <c r="N12" s="43"/>
      <c r="O12" s="46"/>
      <c r="P12" s="48"/>
      <c r="Q12" s="48"/>
      <c r="R12" s="48"/>
      <c r="S12" s="48"/>
    </row>
    <row r="13" spans="1:19" x14ac:dyDescent="0.25">
      <c r="A13" s="41"/>
      <c r="B13" s="32">
        <v>9</v>
      </c>
      <c r="C13" s="32" t="s">
        <v>57</v>
      </c>
      <c r="D13" s="27" t="s">
        <v>75</v>
      </c>
      <c r="E13" s="17" t="s">
        <v>33</v>
      </c>
      <c r="F13" s="17">
        <v>15.2</v>
      </c>
      <c r="G13" s="17" t="s">
        <v>98</v>
      </c>
      <c r="H13" s="26">
        <f t="shared" si="0"/>
        <v>6.5789473684210531</v>
      </c>
      <c r="I13" s="26">
        <f t="shared" si="1"/>
        <v>19.421052631578945</v>
      </c>
      <c r="J13" s="17" t="s">
        <v>115</v>
      </c>
      <c r="K13" s="17" t="s">
        <v>116</v>
      </c>
      <c r="L13" s="27">
        <v>11.532168388366699</v>
      </c>
      <c r="M13" s="28">
        <v>17</v>
      </c>
      <c r="N13" s="44"/>
      <c r="O13" s="47"/>
      <c r="P13" s="48"/>
      <c r="Q13" s="48"/>
      <c r="R13" s="48"/>
      <c r="S13" s="48"/>
    </row>
    <row r="14" spans="1:19" x14ac:dyDescent="0.25">
      <c r="A14" s="39">
        <v>4</v>
      </c>
      <c r="B14" s="29">
        <v>11</v>
      </c>
      <c r="C14" s="29" t="s">
        <v>58</v>
      </c>
      <c r="D14" s="30" t="s">
        <v>73</v>
      </c>
      <c r="E14" s="16" t="s">
        <v>27</v>
      </c>
      <c r="F14" s="16">
        <v>20.8</v>
      </c>
      <c r="G14" s="16" t="s">
        <v>98</v>
      </c>
      <c r="H14" s="31">
        <f t="shared" si="0"/>
        <v>4.8076923076923075</v>
      </c>
      <c r="I14" s="31">
        <f t="shared" si="1"/>
        <v>21.192307692307693</v>
      </c>
      <c r="J14" s="16" t="s">
        <v>119</v>
      </c>
      <c r="K14" s="16" t="s">
        <v>120</v>
      </c>
      <c r="L14" s="30">
        <v>11.555666446685791</v>
      </c>
      <c r="M14" s="14">
        <f t="shared" ref="M14:M15" si="7">17*2^(L14-$L$17)</f>
        <v>16.023634281847038</v>
      </c>
      <c r="N14" s="42">
        <f>SUM(M14:M17)</f>
        <v>66.043612687135806</v>
      </c>
      <c r="O14" s="45">
        <f t="shared" ref="O14" si="8">120-N14</f>
        <v>53.956387312864194</v>
      </c>
      <c r="P14" s="48">
        <v>14.71</v>
      </c>
      <c r="Q14" s="48">
        <v>14</v>
      </c>
      <c r="R14" s="48"/>
      <c r="S14" s="48"/>
    </row>
    <row r="15" spans="1:19" x14ac:dyDescent="0.25">
      <c r="A15" s="40"/>
      <c r="B15" s="22">
        <v>23</v>
      </c>
      <c r="C15" s="22" t="s">
        <v>70</v>
      </c>
      <c r="D15" s="23" t="s">
        <v>81</v>
      </c>
      <c r="E15" s="12" t="s">
        <v>48</v>
      </c>
      <c r="F15" s="12">
        <v>35</v>
      </c>
      <c r="G15" s="12" t="s">
        <v>98</v>
      </c>
      <c r="H15" s="13">
        <f t="shared" si="0"/>
        <v>2.8571428571428572</v>
      </c>
      <c r="I15" s="13">
        <f t="shared" si="1"/>
        <v>23.142857142857142</v>
      </c>
      <c r="J15" s="12" t="s">
        <v>143</v>
      </c>
      <c r="K15" s="12" t="s">
        <v>144</v>
      </c>
      <c r="L15" s="23">
        <v>11.596463203430176</v>
      </c>
      <c r="M15" s="14">
        <f t="shared" si="7"/>
        <v>16.48322062836619</v>
      </c>
      <c r="N15" s="43"/>
      <c r="O15" s="46"/>
      <c r="P15" s="48"/>
      <c r="Q15" s="48"/>
      <c r="R15" s="48"/>
      <c r="S15" s="48"/>
    </row>
    <row r="16" spans="1:19" x14ac:dyDescent="0.25">
      <c r="A16" s="40"/>
      <c r="B16" s="22">
        <v>13</v>
      </c>
      <c r="C16" s="22" t="s">
        <v>60</v>
      </c>
      <c r="D16" s="23" t="s">
        <v>94</v>
      </c>
      <c r="E16" s="12" t="s">
        <v>36</v>
      </c>
      <c r="F16" s="12">
        <v>36.4</v>
      </c>
      <c r="G16" s="12" t="s">
        <v>98</v>
      </c>
      <c r="H16" s="13">
        <f t="shared" si="0"/>
        <v>2.7472527472527473</v>
      </c>
      <c r="I16" s="13">
        <f t="shared" si="1"/>
        <v>23.252747252747252</v>
      </c>
      <c r="J16" s="12" t="s">
        <v>123</v>
      </c>
      <c r="K16" s="12" t="s">
        <v>124</v>
      </c>
      <c r="L16" s="23">
        <v>11.601141452789307</v>
      </c>
      <c r="M16" s="14">
        <f>17*2^(L16-$L$17)</f>
        <v>16.536757776922574</v>
      </c>
      <c r="N16" s="43"/>
      <c r="O16" s="46"/>
      <c r="P16" s="48"/>
      <c r="Q16" s="48"/>
      <c r="R16" s="48"/>
      <c r="S16" s="48"/>
    </row>
    <row r="17" spans="1:19" x14ac:dyDescent="0.25">
      <c r="A17" s="41"/>
      <c r="B17" s="33">
        <v>10</v>
      </c>
      <c r="C17" s="34" t="s">
        <v>95</v>
      </c>
      <c r="D17" s="27" t="s">
        <v>96</v>
      </c>
      <c r="E17" s="17" t="s">
        <v>34</v>
      </c>
      <c r="F17" s="17">
        <v>25.8</v>
      </c>
      <c r="G17" s="17" t="s">
        <v>98</v>
      </c>
      <c r="H17" s="26">
        <f t="shared" si="0"/>
        <v>3.8759689922480618</v>
      </c>
      <c r="I17" s="26">
        <f t="shared" si="1"/>
        <v>22.124031007751938</v>
      </c>
      <c r="J17" s="17" t="s">
        <v>117</v>
      </c>
      <c r="K17" s="17" t="s">
        <v>118</v>
      </c>
      <c r="L17" s="27">
        <v>11.640999794006348</v>
      </c>
      <c r="M17" s="28">
        <v>17</v>
      </c>
      <c r="N17" s="44"/>
      <c r="O17" s="47"/>
      <c r="P17" s="48"/>
      <c r="Q17" s="48"/>
      <c r="R17" s="48"/>
      <c r="S17" s="48"/>
    </row>
    <row r="18" spans="1:19" s="15" customFormat="1" x14ac:dyDescent="0.25">
      <c r="A18" s="39">
        <v>5</v>
      </c>
      <c r="B18" s="29">
        <v>5</v>
      </c>
      <c r="C18" s="29" t="s">
        <v>53</v>
      </c>
      <c r="D18" s="30" t="s">
        <v>78</v>
      </c>
      <c r="E18" s="16" t="s">
        <v>30</v>
      </c>
      <c r="F18" s="16">
        <v>21.4</v>
      </c>
      <c r="G18" s="16" t="s">
        <v>98</v>
      </c>
      <c r="H18" s="31">
        <f t="shared" si="0"/>
        <v>4.6728971962616823</v>
      </c>
      <c r="I18" s="31">
        <f t="shared" si="1"/>
        <v>21.327102803738317</v>
      </c>
      <c r="J18" s="16" t="s">
        <v>107</v>
      </c>
      <c r="K18" s="16" t="s">
        <v>108</v>
      </c>
      <c r="L18" s="30">
        <v>11.89786958694458</v>
      </c>
      <c r="M18" s="14">
        <f t="shared" ref="M18:M19" si="9">17*2^(L18-$L$21)</f>
        <v>10.424118754989525</v>
      </c>
      <c r="N18" s="42">
        <f>SUM(M18:M21)</f>
        <v>52.770708132119282</v>
      </c>
      <c r="O18" s="45">
        <f t="shared" ref="O18" si="10">120-N18</f>
        <v>67.229291867880718</v>
      </c>
      <c r="P18" s="48">
        <v>15.15</v>
      </c>
      <c r="Q18" s="48">
        <v>14</v>
      </c>
      <c r="R18" s="48"/>
      <c r="S18" s="48"/>
    </row>
    <row r="19" spans="1:19" x14ac:dyDescent="0.25">
      <c r="A19" s="40"/>
      <c r="B19" s="22">
        <v>19</v>
      </c>
      <c r="C19" s="22" t="s">
        <v>66</v>
      </c>
      <c r="D19" s="23" t="s">
        <v>76</v>
      </c>
      <c r="E19" s="12" t="s">
        <v>41</v>
      </c>
      <c r="F19" s="12">
        <v>16.3</v>
      </c>
      <c r="G19" s="12" t="s">
        <v>98</v>
      </c>
      <c r="H19" s="13">
        <f t="shared" si="0"/>
        <v>6.1349693251533743</v>
      </c>
      <c r="I19" s="13">
        <f t="shared" si="1"/>
        <v>19.865030674846626</v>
      </c>
      <c r="J19" s="12" t="s">
        <v>135</v>
      </c>
      <c r="K19" s="12" t="s">
        <v>136</v>
      </c>
      <c r="L19" s="23">
        <v>12.115241527557373</v>
      </c>
      <c r="M19" s="14">
        <f t="shared" si="9"/>
        <v>12.119224336868438</v>
      </c>
      <c r="N19" s="43"/>
      <c r="O19" s="46"/>
      <c r="P19" s="48"/>
      <c r="Q19" s="48"/>
      <c r="R19" s="48"/>
      <c r="S19" s="48"/>
    </row>
    <row r="20" spans="1:19" x14ac:dyDescent="0.25">
      <c r="A20" s="40"/>
      <c r="B20" s="22">
        <v>21</v>
      </c>
      <c r="C20" s="22" t="s">
        <v>68</v>
      </c>
      <c r="D20" s="23" t="s">
        <v>79</v>
      </c>
      <c r="E20" s="12" t="s">
        <v>43</v>
      </c>
      <c r="F20" s="12">
        <v>8.64</v>
      </c>
      <c r="G20" s="12" t="s">
        <v>98</v>
      </c>
      <c r="H20" s="13">
        <f t="shared" si="0"/>
        <v>11.574074074074073</v>
      </c>
      <c r="I20" s="13">
        <f t="shared" si="1"/>
        <v>14.425925925925927</v>
      </c>
      <c r="J20" s="12" t="s">
        <v>139</v>
      </c>
      <c r="K20" s="12" t="s">
        <v>140</v>
      </c>
      <c r="L20" s="23">
        <v>12.241469860076904</v>
      </c>
      <c r="M20" s="14">
        <f>17*2^(L20-$L$21)</f>
        <v>13.227365040261319</v>
      </c>
      <c r="N20" s="43"/>
      <c r="O20" s="46"/>
      <c r="P20" s="48"/>
      <c r="Q20" s="48"/>
      <c r="R20" s="48"/>
      <c r="S20" s="48"/>
    </row>
    <row r="21" spans="1:19" x14ac:dyDescent="0.25">
      <c r="A21" s="41"/>
      <c r="B21" s="32">
        <v>8</v>
      </c>
      <c r="C21" s="32" t="s">
        <v>56</v>
      </c>
      <c r="D21" s="27" t="s">
        <v>89</v>
      </c>
      <c r="E21" s="17" t="s">
        <v>32</v>
      </c>
      <c r="F21" s="17">
        <v>27.4</v>
      </c>
      <c r="G21" s="17" t="s">
        <v>98</v>
      </c>
      <c r="H21" s="26">
        <f t="shared" si="0"/>
        <v>3.6496350364963503</v>
      </c>
      <c r="I21" s="26">
        <f t="shared" si="1"/>
        <v>22.350364963503651</v>
      </c>
      <c r="J21" s="17" t="s">
        <v>113</v>
      </c>
      <c r="K21" s="17" t="s">
        <v>114</v>
      </c>
      <c r="L21" s="27">
        <v>12.603478908538818</v>
      </c>
      <c r="M21" s="28">
        <v>17</v>
      </c>
      <c r="N21" s="44"/>
      <c r="O21" s="47"/>
      <c r="P21" s="48"/>
      <c r="Q21" s="48"/>
      <c r="R21" s="48"/>
      <c r="S21" s="48"/>
    </row>
    <row r="22" spans="1:19" x14ac:dyDescent="0.25">
      <c r="A22" s="39">
        <v>6</v>
      </c>
      <c r="B22" s="22">
        <v>1</v>
      </c>
      <c r="C22" s="22" t="s">
        <v>49</v>
      </c>
      <c r="D22" s="23" t="s">
        <v>87</v>
      </c>
      <c r="E22" s="12" t="s">
        <v>25</v>
      </c>
      <c r="F22" s="12">
        <v>52.4</v>
      </c>
      <c r="G22" s="12" t="s">
        <v>98</v>
      </c>
      <c r="H22" s="13">
        <f t="shared" si="0"/>
        <v>1.9083969465648856</v>
      </c>
      <c r="I22" s="13">
        <f t="shared" si="1"/>
        <v>24.091603053435115</v>
      </c>
      <c r="J22" s="12" t="s">
        <v>99</v>
      </c>
      <c r="K22" s="12" t="s">
        <v>100</v>
      </c>
      <c r="L22" s="23">
        <v>12.623064994812012</v>
      </c>
      <c r="M22" s="14">
        <f>17*2^(L22-$L$25)</f>
        <v>9.8122288053764617</v>
      </c>
      <c r="N22" s="42">
        <f>SUM(M22:M25)</f>
        <v>52.528559663660495</v>
      </c>
      <c r="O22" s="45">
        <f t="shared" ref="O22" si="11">120-N22</f>
        <v>67.471440336339498</v>
      </c>
      <c r="P22" s="48">
        <v>14.88</v>
      </c>
      <c r="Q22" s="48">
        <v>14</v>
      </c>
      <c r="R22" s="48"/>
      <c r="S22" s="48"/>
    </row>
    <row r="23" spans="1:19" x14ac:dyDescent="0.25">
      <c r="A23" s="40"/>
      <c r="B23" s="22">
        <v>15</v>
      </c>
      <c r="C23" s="22" t="s">
        <v>62</v>
      </c>
      <c r="D23" s="23" t="s">
        <v>85</v>
      </c>
      <c r="E23" s="12" t="s">
        <v>47</v>
      </c>
      <c r="F23" s="12">
        <v>6.62</v>
      </c>
      <c r="G23" s="12" t="s">
        <v>98</v>
      </c>
      <c r="H23" s="13">
        <f t="shared" si="0"/>
        <v>15.105740181268882</v>
      </c>
      <c r="I23" s="13">
        <f t="shared" si="1"/>
        <v>10.894259818731118</v>
      </c>
      <c r="J23" s="12" t="s">
        <v>127</v>
      </c>
      <c r="K23" s="12" t="s">
        <v>128</v>
      </c>
      <c r="L23" s="23">
        <v>12.901406764984131</v>
      </c>
      <c r="M23" s="14">
        <f t="shared" ref="M23" si="12">17*2^(L23-$L$25)</f>
        <v>11.900272015300262</v>
      </c>
      <c r="N23" s="43"/>
      <c r="O23" s="46"/>
      <c r="P23" s="48"/>
      <c r="Q23" s="48"/>
      <c r="R23" s="48"/>
      <c r="S23" s="48"/>
    </row>
    <row r="24" spans="1:19" x14ac:dyDescent="0.25">
      <c r="A24" s="40"/>
      <c r="B24" s="22">
        <v>24</v>
      </c>
      <c r="C24" s="22" t="s">
        <v>71</v>
      </c>
      <c r="D24" s="23" t="s">
        <v>80</v>
      </c>
      <c r="E24" s="12" t="s">
        <v>45</v>
      </c>
      <c r="F24" s="12">
        <v>24.6</v>
      </c>
      <c r="G24" s="12" t="s">
        <v>98</v>
      </c>
      <c r="H24" s="13">
        <f t="shared" si="0"/>
        <v>4.0650406504065035</v>
      </c>
      <c r="I24" s="13">
        <f t="shared" si="1"/>
        <v>21.934959349593498</v>
      </c>
      <c r="J24" s="12" t="s">
        <v>145</v>
      </c>
      <c r="K24" s="12" t="s">
        <v>146</v>
      </c>
      <c r="L24" s="23">
        <v>13.116758346557617</v>
      </c>
      <c r="M24" s="14">
        <f>17*2^(L24-$L$25)</f>
        <v>13.816058842983773</v>
      </c>
      <c r="N24" s="43"/>
      <c r="O24" s="46"/>
      <c r="P24" s="48"/>
      <c r="Q24" s="48"/>
      <c r="R24" s="48"/>
      <c r="S24" s="48"/>
    </row>
    <row r="25" spans="1:19" x14ac:dyDescent="0.25">
      <c r="A25" s="41"/>
      <c r="B25" s="24">
        <v>17</v>
      </c>
      <c r="C25" s="24" t="s">
        <v>64</v>
      </c>
      <c r="D25" s="25" t="s">
        <v>74</v>
      </c>
      <c r="E25" s="17" t="s">
        <v>39</v>
      </c>
      <c r="F25" s="17">
        <v>3.44</v>
      </c>
      <c r="G25" s="17">
        <v>15.2</v>
      </c>
      <c r="H25" s="26">
        <f>100/G25</f>
        <v>6.5789473684210531</v>
      </c>
      <c r="I25" s="26">
        <f t="shared" si="1"/>
        <v>19.421052631578945</v>
      </c>
      <c r="J25" s="17" t="s">
        <v>131</v>
      </c>
      <c r="K25" s="17" t="s">
        <v>132</v>
      </c>
      <c r="L25" s="27">
        <v>13.415946960449219</v>
      </c>
      <c r="M25" s="28">
        <v>17</v>
      </c>
      <c r="N25" s="44"/>
      <c r="O25" s="47"/>
      <c r="P25" s="48"/>
      <c r="Q25" s="48"/>
      <c r="R25" s="48"/>
      <c r="S25" s="48"/>
    </row>
    <row r="26" spans="1:19" x14ac:dyDescent="0.25">
      <c r="C26"/>
      <c r="D26"/>
      <c r="E26" s="10"/>
    </row>
    <row r="27" spans="1:19" x14ac:dyDescent="0.25">
      <c r="C27"/>
      <c r="D27"/>
      <c r="E27" s="10"/>
    </row>
    <row r="28" spans="1:19" x14ac:dyDescent="0.25">
      <c r="C28"/>
      <c r="D28"/>
      <c r="E28" s="10"/>
    </row>
    <row r="29" spans="1:19" x14ac:dyDescent="0.25">
      <c r="C29"/>
      <c r="D29"/>
      <c r="E29" s="10"/>
    </row>
    <row r="30" spans="1:19" x14ac:dyDescent="0.25">
      <c r="B30"/>
      <c r="C30"/>
      <c r="D30"/>
      <c r="E30"/>
      <c r="F30"/>
      <c r="G30"/>
      <c r="H30"/>
      <c r="I30"/>
    </row>
    <row r="31" spans="1:19" x14ac:dyDescent="0.25">
      <c r="B31"/>
      <c r="C31"/>
      <c r="D31"/>
      <c r="E31"/>
      <c r="F31"/>
      <c r="G31"/>
      <c r="H31"/>
      <c r="I31"/>
    </row>
    <row r="32" spans="1:1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</row>
    <row r="79" spans="2:9" x14ac:dyDescent="0.25">
      <c r="B79"/>
      <c r="C79"/>
      <c r="D79"/>
      <c r="E79"/>
      <c r="F79"/>
      <c r="G79"/>
      <c r="H79"/>
    </row>
    <row r="80" spans="2:9" x14ac:dyDescent="0.25">
      <c r="B80"/>
      <c r="C80"/>
      <c r="D80"/>
      <c r="E80"/>
      <c r="F80"/>
      <c r="G80"/>
      <c r="H80"/>
    </row>
    <row r="81" spans="2:8" x14ac:dyDescent="0.25">
      <c r="B81"/>
      <c r="C81"/>
      <c r="D81"/>
      <c r="E81"/>
      <c r="F81"/>
      <c r="G81"/>
      <c r="H81"/>
    </row>
    <row r="82" spans="2:8" x14ac:dyDescent="0.25">
      <c r="B82"/>
      <c r="C82"/>
      <c r="D82"/>
      <c r="E82"/>
      <c r="F82"/>
      <c r="G82"/>
      <c r="H82"/>
    </row>
    <row r="83" spans="2:8" x14ac:dyDescent="0.25">
      <c r="B83"/>
      <c r="C83"/>
      <c r="D83"/>
      <c r="E83"/>
      <c r="F83"/>
      <c r="G83"/>
      <c r="H83"/>
    </row>
    <row r="84" spans="2:8" x14ac:dyDescent="0.25">
      <c r="B84"/>
      <c r="C84"/>
      <c r="D84"/>
      <c r="E84"/>
      <c r="F84"/>
      <c r="G84"/>
      <c r="H84"/>
    </row>
    <row r="85" spans="2:8" x14ac:dyDescent="0.25">
      <c r="B85"/>
      <c r="C85"/>
      <c r="D85"/>
      <c r="E85"/>
      <c r="F85"/>
      <c r="G85"/>
      <c r="H85"/>
    </row>
    <row r="86" spans="2:8" x14ac:dyDescent="0.25">
      <c r="B86"/>
      <c r="C86"/>
      <c r="D86"/>
      <c r="E86"/>
      <c r="F86"/>
      <c r="G86"/>
      <c r="H86"/>
    </row>
    <row r="87" spans="2:8" x14ac:dyDescent="0.25">
      <c r="B87"/>
      <c r="C87"/>
      <c r="D87"/>
      <c r="E87"/>
      <c r="F87"/>
      <c r="G87"/>
      <c r="H87"/>
    </row>
    <row r="88" spans="2:8" x14ac:dyDescent="0.25">
      <c r="B88"/>
      <c r="C88"/>
      <c r="D88"/>
      <c r="E88"/>
      <c r="F88"/>
      <c r="G88"/>
      <c r="H88"/>
    </row>
    <row r="89" spans="2:8" x14ac:dyDescent="0.25">
      <c r="B89"/>
      <c r="C89"/>
      <c r="D89"/>
      <c r="E89"/>
      <c r="F89"/>
      <c r="G89"/>
      <c r="H89"/>
    </row>
    <row r="90" spans="2:8" x14ac:dyDescent="0.25">
      <c r="B90"/>
      <c r="C90"/>
      <c r="D90"/>
      <c r="E90"/>
      <c r="F90"/>
      <c r="G90"/>
      <c r="H90"/>
    </row>
    <row r="91" spans="2:8" x14ac:dyDescent="0.25">
      <c r="B91"/>
      <c r="C91"/>
      <c r="D91"/>
      <c r="E91"/>
      <c r="F91"/>
      <c r="G91"/>
      <c r="H91"/>
    </row>
    <row r="92" spans="2:8" x14ac:dyDescent="0.25">
      <c r="B92"/>
      <c r="C92"/>
      <c r="D92"/>
      <c r="E92"/>
      <c r="F92"/>
      <c r="G92"/>
      <c r="H92"/>
    </row>
    <row r="93" spans="2:8" x14ac:dyDescent="0.25">
      <c r="B93"/>
      <c r="C93"/>
      <c r="D93"/>
      <c r="E93"/>
      <c r="F93"/>
      <c r="G93"/>
      <c r="H93"/>
    </row>
    <row r="94" spans="2:8" x14ac:dyDescent="0.25">
      <c r="B94"/>
      <c r="C94"/>
      <c r="D94"/>
      <c r="E94"/>
      <c r="F94"/>
      <c r="G94"/>
      <c r="H94"/>
    </row>
    <row r="95" spans="2:8" x14ac:dyDescent="0.25">
      <c r="B95"/>
      <c r="C95"/>
      <c r="D95"/>
      <c r="E95"/>
      <c r="F95"/>
      <c r="G95"/>
      <c r="H95"/>
    </row>
    <row r="96" spans="2:8" x14ac:dyDescent="0.25">
      <c r="B96"/>
      <c r="C96"/>
      <c r="D96"/>
      <c r="E96"/>
      <c r="F96"/>
      <c r="G96"/>
      <c r="H96"/>
    </row>
    <row r="97" spans="2:8" x14ac:dyDescent="0.25">
      <c r="B97"/>
      <c r="C97"/>
      <c r="D97"/>
      <c r="E97"/>
      <c r="F97"/>
      <c r="G97"/>
      <c r="H97"/>
    </row>
    <row r="98" spans="2:8" x14ac:dyDescent="0.25">
      <c r="B98"/>
      <c r="C98"/>
      <c r="D98"/>
      <c r="E98"/>
      <c r="F98"/>
      <c r="G98"/>
      <c r="H98"/>
    </row>
    <row r="99" spans="2:8" x14ac:dyDescent="0.25">
      <c r="B99"/>
      <c r="C99"/>
      <c r="D99"/>
      <c r="E99"/>
      <c r="F99"/>
      <c r="G99"/>
      <c r="H99"/>
    </row>
    <row r="100" spans="2:8" x14ac:dyDescent="0.25">
      <c r="B100"/>
      <c r="C100"/>
      <c r="D100"/>
      <c r="E100"/>
      <c r="F100"/>
      <c r="G100"/>
      <c r="H100"/>
    </row>
    <row r="101" spans="2:8" x14ac:dyDescent="0.25">
      <c r="B101"/>
      <c r="C101"/>
      <c r="D101"/>
      <c r="E101"/>
      <c r="F101"/>
      <c r="G101"/>
      <c r="H101"/>
    </row>
    <row r="102" spans="2:8" x14ac:dyDescent="0.25">
      <c r="B102"/>
      <c r="C102"/>
      <c r="D102"/>
      <c r="E102"/>
      <c r="F102"/>
      <c r="G102"/>
      <c r="H102"/>
    </row>
    <row r="103" spans="2:8" x14ac:dyDescent="0.25">
      <c r="B103"/>
      <c r="C103"/>
      <c r="D103"/>
      <c r="E103"/>
      <c r="F103"/>
      <c r="G103"/>
      <c r="H103"/>
    </row>
    <row r="104" spans="2:8" x14ac:dyDescent="0.25">
      <c r="B104"/>
      <c r="C104"/>
      <c r="D104"/>
      <c r="E104"/>
      <c r="F104"/>
      <c r="G104"/>
      <c r="H104"/>
    </row>
    <row r="105" spans="2:8" x14ac:dyDescent="0.25">
      <c r="B105"/>
      <c r="C105"/>
      <c r="D105"/>
      <c r="E105"/>
      <c r="F105"/>
      <c r="G105"/>
      <c r="H105"/>
    </row>
    <row r="106" spans="2:8" x14ac:dyDescent="0.25">
      <c r="B106"/>
      <c r="C106"/>
      <c r="D106"/>
      <c r="E106"/>
      <c r="F106"/>
      <c r="G106"/>
      <c r="H106"/>
    </row>
    <row r="107" spans="2:8" x14ac:dyDescent="0.25">
      <c r="B107"/>
      <c r="C107"/>
      <c r="D107"/>
      <c r="E107"/>
      <c r="F107"/>
      <c r="G107"/>
      <c r="H107"/>
    </row>
    <row r="108" spans="2:8" x14ac:dyDescent="0.25">
      <c r="B108"/>
      <c r="C108"/>
      <c r="D108"/>
      <c r="E108"/>
      <c r="F108"/>
      <c r="G108"/>
      <c r="H108"/>
    </row>
    <row r="109" spans="2:8" x14ac:dyDescent="0.25">
      <c r="B109"/>
      <c r="C109"/>
      <c r="D109"/>
      <c r="E109"/>
      <c r="F109"/>
      <c r="G109"/>
      <c r="H109"/>
    </row>
    <row r="110" spans="2:8" x14ac:dyDescent="0.25">
      <c r="B110"/>
      <c r="C110"/>
      <c r="D110"/>
      <c r="E110"/>
      <c r="F110"/>
      <c r="G110"/>
      <c r="H110"/>
    </row>
    <row r="111" spans="2:8" x14ac:dyDescent="0.25">
      <c r="B111"/>
      <c r="C111"/>
      <c r="D111"/>
      <c r="E111"/>
      <c r="F111"/>
      <c r="G111"/>
      <c r="H111"/>
    </row>
    <row r="112" spans="2:8" x14ac:dyDescent="0.25">
      <c r="B112"/>
      <c r="C112"/>
      <c r="D112"/>
      <c r="E112"/>
      <c r="F112"/>
      <c r="G112"/>
      <c r="H112"/>
    </row>
    <row r="113" spans="2:8" x14ac:dyDescent="0.25">
      <c r="B113"/>
      <c r="C113"/>
      <c r="D113"/>
      <c r="E113"/>
      <c r="F113"/>
      <c r="G113"/>
      <c r="H113"/>
    </row>
    <row r="114" spans="2:8" x14ac:dyDescent="0.25">
      <c r="B114"/>
      <c r="C114"/>
      <c r="D114"/>
      <c r="E114"/>
      <c r="F114"/>
      <c r="G114"/>
      <c r="H114"/>
    </row>
    <row r="115" spans="2:8" x14ac:dyDescent="0.25">
      <c r="B115"/>
      <c r="C115"/>
      <c r="D115"/>
      <c r="E115"/>
      <c r="F115"/>
      <c r="G115"/>
      <c r="H115"/>
    </row>
    <row r="116" spans="2:8" x14ac:dyDescent="0.25">
      <c r="B116"/>
      <c r="C116"/>
      <c r="D116"/>
      <c r="E116"/>
      <c r="F116"/>
      <c r="G116"/>
      <c r="H116"/>
    </row>
    <row r="117" spans="2:8" x14ac:dyDescent="0.25">
      <c r="B117"/>
      <c r="C117"/>
      <c r="D117"/>
      <c r="E117"/>
      <c r="F117"/>
      <c r="G117"/>
      <c r="H117"/>
    </row>
    <row r="118" spans="2:8" x14ac:dyDescent="0.25">
      <c r="B118"/>
      <c r="C118"/>
      <c r="D118"/>
      <c r="E118"/>
      <c r="F118"/>
      <c r="G118"/>
      <c r="H118"/>
    </row>
    <row r="119" spans="2:8" x14ac:dyDescent="0.25">
      <c r="B119"/>
      <c r="C119"/>
      <c r="D119"/>
      <c r="E119"/>
      <c r="F119"/>
      <c r="G119"/>
      <c r="H119"/>
    </row>
    <row r="120" spans="2:8" x14ac:dyDescent="0.25">
      <c r="B120"/>
      <c r="C120"/>
      <c r="D120"/>
      <c r="E120"/>
      <c r="F120"/>
      <c r="G120"/>
      <c r="H120"/>
    </row>
    <row r="121" spans="2:8" x14ac:dyDescent="0.25">
      <c r="B121"/>
      <c r="C121"/>
      <c r="D121"/>
      <c r="E121"/>
      <c r="F121"/>
      <c r="G121"/>
      <c r="H121"/>
    </row>
    <row r="122" spans="2:8" x14ac:dyDescent="0.25">
      <c r="B122"/>
      <c r="C122"/>
      <c r="D122"/>
      <c r="E122"/>
      <c r="F122"/>
      <c r="G122"/>
      <c r="H122"/>
    </row>
    <row r="123" spans="2:8" x14ac:dyDescent="0.25">
      <c r="B123"/>
      <c r="C123"/>
      <c r="D123"/>
      <c r="E123"/>
      <c r="F123"/>
      <c r="G123"/>
      <c r="H123"/>
    </row>
    <row r="124" spans="2:8" x14ac:dyDescent="0.25">
      <c r="B124"/>
      <c r="C124"/>
      <c r="D124"/>
      <c r="E124"/>
      <c r="F124"/>
      <c r="G124"/>
      <c r="H124"/>
    </row>
    <row r="125" spans="2:8" x14ac:dyDescent="0.25">
      <c r="B125"/>
      <c r="C125"/>
      <c r="D125"/>
      <c r="E125"/>
      <c r="F125"/>
      <c r="G125"/>
      <c r="H125"/>
    </row>
    <row r="126" spans="2:8" x14ac:dyDescent="0.25">
      <c r="B126"/>
      <c r="C126"/>
      <c r="D126"/>
      <c r="E126"/>
      <c r="F126"/>
      <c r="G126"/>
      <c r="H126"/>
    </row>
  </sheetData>
  <autoFilter ref="B1:L25">
    <sortState ref="B2:L25">
      <sortCondition ref="L1:L25"/>
    </sortState>
  </autoFilter>
  <mergeCells count="42">
    <mergeCell ref="S6:S9"/>
    <mergeCell ref="O2:O5"/>
    <mergeCell ref="N2:N5"/>
    <mergeCell ref="P2:P5"/>
    <mergeCell ref="Q2:Q5"/>
    <mergeCell ref="R2:R5"/>
    <mergeCell ref="S2:S5"/>
    <mergeCell ref="N6:N9"/>
    <mergeCell ref="O6:O9"/>
    <mergeCell ref="P6:P9"/>
    <mergeCell ref="Q6:Q9"/>
    <mergeCell ref="R6:R9"/>
    <mergeCell ref="S14:S17"/>
    <mergeCell ref="N10:N13"/>
    <mergeCell ref="O10:O13"/>
    <mergeCell ref="P10:P13"/>
    <mergeCell ref="Q10:Q13"/>
    <mergeCell ref="R10:R13"/>
    <mergeCell ref="S10:S13"/>
    <mergeCell ref="N14:N17"/>
    <mergeCell ref="O14:O17"/>
    <mergeCell ref="P14:P17"/>
    <mergeCell ref="Q14:Q17"/>
    <mergeCell ref="R14:R17"/>
    <mergeCell ref="R22:R25"/>
    <mergeCell ref="S22:S25"/>
    <mergeCell ref="N18:N21"/>
    <mergeCell ref="O18:O21"/>
    <mergeCell ref="P18:P21"/>
    <mergeCell ref="Q18:Q21"/>
    <mergeCell ref="R18:R21"/>
    <mergeCell ref="S18:S21"/>
    <mergeCell ref="A22:A25"/>
    <mergeCell ref="N22:N25"/>
    <mergeCell ref="O22:O25"/>
    <mergeCell ref="P22:P25"/>
    <mergeCell ref="Q22:Q25"/>
    <mergeCell ref="A2:A5"/>
    <mergeCell ref="A6:A9"/>
    <mergeCell ref="A10:A13"/>
    <mergeCell ref="A14:A17"/>
    <mergeCell ref="A18:A21"/>
  </mergeCells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5" sqref="B5"/>
    </sheetView>
  </sheetViews>
  <sheetFormatPr defaultRowHeight="15" x14ac:dyDescent="0.25"/>
  <cols>
    <col min="1" max="1" width="14.42578125" customWidth="1"/>
    <col min="2" max="2" width="10.42578125" customWidth="1"/>
    <col min="3" max="3" width="11.2851562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1</v>
      </c>
      <c r="B2">
        <v>13.42430591583252</v>
      </c>
      <c r="C2">
        <f>AVERAGE(B2:B3)</f>
        <v>12.623064994812012</v>
      </c>
    </row>
    <row r="3" spans="1:3" x14ac:dyDescent="0.25">
      <c r="A3">
        <v>1</v>
      </c>
      <c r="B3">
        <v>11.821824073791504</v>
      </c>
    </row>
    <row r="4" spans="1:3" x14ac:dyDescent="0.25">
      <c r="A4">
        <v>2</v>
      </c>
      <c r="B4">
        <v>10.875513076782227</v>
      </c>
      <c r="C4">
        <f t="shared" ref="C4:C48" si="0">AVERAGE(B4:B5)</f>
        <v>10.763319969177246</v>
      </c>
    </row>
    <row r="5" spans="1:3" x14ac:dyDescent="0.25">
      <c r="A5">
        <v>2</v>
      </c>
      <c r="B5">
        <v>10.651126861572266</v>
      </c>
    </row>
    <row r="6" spans="1:3" x14ac:dyDescent="0.25">
      <c r="A6">
        <v>3</v>
      </c>
      <c r="B6">
        <v>11.176847457885742</v>
      </c>
      <c r="C6">
        <f>AVERAGE(B6:B7)</f>
        <v>11.184502124786377</v>
      </c>
    </row>
    <row r="7" spans="1:3" x14ac:dyDescent="0.25">
      <c r="A7">
        <v>3</v>
      </c>
      <c r="B7">
        <v>11.192156791687012</v>
      </c>
    </row>
    <row r="8" spans="1:3" x14ac:dyDescent="0.25">
      <c r="A8">
        <v>4</v>
      </c>
      <c r="B8">
        <v>11.391801834106445</v>
      </c>
      <c r="C8">
        <f t="shared" si="0"/>
        <v>11.266666889190674</v>
      </c>
    </row>
    <row r="9" spans="1:3" x14ac:dyDescent="0.25">
      <c r="A9">
        <v>4</v>
      </c>
      <c r="B9">
        <v>11.141531944274902</v>
      </c>
    </row>
    <row r="10" spans="1:3" x14ac:dyDescent="0.25">
      <c r="A10">
        <v>5</v>
      </c>
      <c r="B10">
        <v>11.841850280761719</v>
      </c>
      <c r="C10">
        <f t="shared" si="0"/>
        <v>11.89786958694458</v>
      </c>
    </row>
    <row r="11" spans="1:3" x14ac:dyDescent="0.25">
      <c r="A11">
        <v>5</v>
      </c>
      <c r="B11">
        <v>11.953888893127441</v>
      </c>
    </row>
    <row r="12" spans="1:3" x14ac:dyDescent="0.25">
      <c r="A12">
        <v>6</v>
      </c>
      <c r="B12">
        <v>11.609046936035156</v>
      </c>
      <c r="C12">
        <f t="shared" si="0"/>
        <v>11.455536842346191</v>
      </c>
    </row>
    <row r="13" spans="1:3" x14ac:dyDescent="0.25">
      <c r="A13">
        <v>6</v>
      </c>
      <c r="B13">
        <v>11.302026748657227</v>
      </c>
    </row>
    <row r="14" spans="1:3" x14ac:dyDescent="0.25">
      <c r="A14">
        <v>7</v>
      </c>
      <c r="B14">
        <v>11.066684722900391</v>
      </c>
      <c r="C14">
        <f t="shared" si="0"/>
        <v>10.785658359527588</v>
      </c>
    </row>
    <row r="15" spans="1:3" x14ac:dyDescent="0.25">
      <c r="A15">
        <v>7</v>
      </c>
      <c r="B15">
        <v>10.504631996154785</v>
      </c>
    </row>
    <row r="16" spans="1:3" x14ac:dyDescent="0.25">
      <c r="A16">
        <v>8</v>
      </c>
      <c r="B16">
        <v>13.749545097351074</v>
      </c>
      <c r="C16">
        <f t="shared" si="0"/>
        <v>12.603478908538818</v>
      </c>
    </row>
    <row r="17" spans="1:3" x14ac:dyDescent="0.25">
      <c r="A17">
        <v>8</v>
      </c>
      <c r="B17">
        <v>11.457412719726563</v>
      </c>
    </row>
    <row r="18" spans="1:3" x14ac:dyDescent="0.25">
      <c r="A18">
        <v>9</v>
      </c>
      <c r="B18">
        <v>11.708890914916992</v>
      </c>
      <c r="C18">
        <f t="shared" si="0"/>
        <v>11.532168388366699</v>
      </c>
    </row>
    <row r="19" spans="1:3" x14ac:dyDescent="0.25">
      <c r="A19">
        <v>9</v>
      </c>
      <c r="B19">
        <v>11.355445861816406</v>
      </c>
    </row>
    <row r="20" spans="1:3" x14ac:dyDescent="0.25">
      <c r="A20">
        <v>10</v>
      </c>
      <c r="B20">
        <v>11.46973991394043</v>
      </c>
      <c r="C20">
        <f t="shared" si="0"/>
        <v>11.640999794006348</v>
      </c>
    </row>
    <row r="21" spans="1:3" x14ac:dyDescent="0.25">
      <c r="A21">
        <v>10</v>
      </c>
      <c r="B21">
        <v>11.812259674072266</v>
      </c>
    </row>
    <row r="22" spans="1:3" x14ac:dyDescent="0.25">
      <c r="A22">
        <v>11</v>
      </c>
      <c r="B22">
        <v>11.565827369689941</v>
      </c>
      <c r="C22">
        <f t="shared" si="0"/>
        <v>11.555666446685791</v>
      </c>
    </row>
    <row r="23" spans="1:3" x14ac:dyDescent="0.25">
      <c r="A23">
        <v>11</v>
      </c>
      <c r="B23">
        <v>11.545505523681641</v>
      </c>
    </row>
    <row r="24" spans="1:3" x14ac:dyDescent="0.25">
      <c r="A24">
        <v>12</v>
      </c>
      <c r="B24">
        <v>10.849061965942383</v>
      </c>
      <c r="C24">
        <f t="shared" si="0"/>
        <v>10.816019535064697</v>
      </c>
    </row>
    <row r="25" spans="1:3" x14ac:dyDescent="0.25">
      <c r="A25">
        <v>12</v>
      </c>
      <c r="B25">
        <v>10.782977104187012</v>
      </c>
    </row>
    <row r="26" spans="1:3" x14ac:dyDescent="0.25">
      <c r="A26">
        <v>13</v>
      </c>
      <c r="B26">
        <v>11.579550743103027</v>
      </c>
      <c r="C26">
        <f t="shared" si="0"/>
        <v>11.601141452789307</v>
      </c>
    </row>
    <row r="27" spans="1:3" x14ac:dyDescent="0.25">
      <c r="A27">
        <v>13</v>
      </c>
      <c r="B27">
        <v>11.622732162475586</v>
      </c>
    </row>
    <row r="28" spans="1:3" x14ac:dyDescent="0.25">
      <c r="A28">
        <v>14</v>
      </c>
      <c r="B28">
        <v>11.250691413879395</v>
      </c>
      <c r="C28">
        <f t="shared" si="0"/>
        <v>11.102288722991943</v>
      </c>
    </row>
    <row r="29" spans="1:3" x14ac:dyDescent="0.25">
      <c r="A29">
        <v>14</v>
      </c>
      <c r="B29">
        <v>10.953886032104492</v>
      </c>
    </row>
    <row r="30" spans="1:3" x14ac:dyDescent="0.25">
      <c r="A30">
        <v>15</v>
      </c>
      <c r="B30">
        <v>12.927929878234863</v>
      </c>
      <c r="C30">
        <f t="shared" si="0"/>
        <v>12.901406764984131</v>
      </c>
    </row>
    <row r="31" spans="1:3" x14ac:dyDescent="0.25">
      <c r="A31">
        <v>15</v>
      </c>
      <c r="B31">
        <v>12.874883651733398</v>
      </c>
    </row>
    <row r="32" spans="1:3" x14ac:dyDescent="0.25">
      <c r="A32">
        <v>16</v>
      </c>
      <c r="B32">
        <v>11.760313987731934</v>
      </c>
      <c r="C32">
        <f>AVERAGE(B32:B33)</f>
        <v>11.526728630065918</v>
      </c>
    </row>
    <row r="33" spans="1:3" x14ac:dyDescent="0.25">
      <c r="A33">
        <v>16</v>
      </c>
      <c r="B33">
        <v>11.293143272399902</v>
      </c>
    </row>
    <row r="34" spans="1:3" x14ac:dyDescent="0.25">
      <c r="A34">
        <v>17</v>
      </c>
      <c r="B34">
        <v>13.083759307861328</v>
      </c>
      <c r="C34">
        <f t="shared" si="0"/>
        <v>13.415946960449219</v>
      </c>
    </row>
    <row r="35" spans="1:3" x14ac:dyDescent="0.25">
      <c r="A35">
        <v>17</v>
      </c>
      <c r="B35">
        <v>13.748134613037109</v>
      </c>
    </row>
    <row r="36" spans="1:3" x14ac:dyDescent="0.25">
      <c r="A36">
        <v>18</v>
      </c>
      <c r="B36">
        <v>10.842617034912109</v>
      </c>
      <c r="C36">
        <f t="shared" si="0"/>
        <v>10.893584251403809</v>
      </c>
    </row>
    <row r="37" spans="1:3" x14ac:dyDescent="0.25">
      <c r="A37">
        <v>18</v>
      </c>
      <c r="B37">
        <v>10.944551467895508</v>
      </c>
    </row>
    <row r="38" spans="1:3" x14ac:dyDescent="0.25">
      <c r="A38">
        <v>19</v>
      </c>
      <c r="B38">
        <v>11.961239814758301</v>
      </c>
      <c r="C38">
        <f t="shared" si="0"/>
        <v>12.115241527557373</v>
      </c>
    </row>
    <row r="39" spans="1:3" x14ac:dyDescent="0.25">
      <c r="A39">
        <v>19</v>
      </c>
      <c r="B39">
        <v>12.269243240356445</v>
      </c>
    </row>
    <row r="40" spans="1:3" x14ac:dyDescent="0.25">
      <c r="A40">
        <v>20</v>
      </c>
      <c r="B40">
        <v>11.275274276733398</v>
      </c>
      <c r="C40">
        <f t="shared" si="0"/>
        <v>11.036378860473633</v>
      </c>
    </row>
    <row r="41" spans="1:3" x14ac:dyDescent="0.25">
      <c r="A41">
        <v>20</v>
      </c>
      <c r="B41">
        <v>10.797483444213867</v>
      </c>
    </row>
    <row r="42" spans="1:3" x14ac:dyDescent="0.25">
      <c r="A42">
        <v>21</v>
      </c>
      <c r="B42">
        <v>11.981973648071289</v>
      </c>
      <c r="C42">
        <f t="shared" si="0"/>
        <v>12.241469860076904</v>
      </c>
    </row>
    <row r="43" spans="1:3" ht="13.5" customHeight="1" x14ac:dyDescent="0.25">
      <c r="A43">
        <v>21</v>
      </c>
      <c r="B43">
        <v>12.50096607208252</v>
      </c>
    </row>
    <row r="44" spans="1:3" x14ac:dyDescent="0.25">
      <c r="A44">
        <v>22</v>
      </c>
      <c r="B44">
        <v>11.216991424560547</v>
      </c>
      <c r="C44">
        <f t="shared" si="0"/>
        <v>11.287781715393066</v>
      </c>
    </row>
    <row r="45" spans="1:3" x14ac:dyDescent="0.25">
      <c r="A45">
        <v>22</v>
      </c>
      <c r="B45">
        <v>11.358572006225586</v>
      </c>
    </row>
    <row r="46" spans="1:3" x14ac:dyDescent="0.25">
      <c r="A46">
        <v>23</v>
      </c>
      <c r="B46">
        <v>10.933348655700684</v>
      </c>
      <c r="C46">
        <f t="shared" si="0"/>
        <v>11.596463203430176</v>
      </c>
    </row>
    <row r="47" spans="1:3" x14ac:dyDescent="0.25">
      <c r="A47">
        <v>23</v>
      </c>
      <c r="B47">
        <v>12.259577751159668</v>
      </c>
    </row>
    <row r="48" spans="1:3" x14ac:dyDescent="0.25">
      <c r="A48">
        <v>24</v>
      </c>
      <c r="B48">
        <v>12.837430953979492</v>
      </c>
      <c r="C48">
        <f t="shared" si="0"/>
        <v>13.116758346557617</v>
      </c>
    </row>
    <row r="49" spans="1:2" x14ac:dyDescent="0.25">
      <c r="A49">
        <v>24</v>
      </c>
      <c r="B49">
        <v>13.396085739135742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C25" sqref="C25"/>
    </sheetView>
  </sheetViews>
  <sheetFormatPr defaultRowHeight="15" x14ac:dyDescent="0.25"/>
  <cols>
    <col min="3" max="5" width="13.7109375" customWidth="1"/>
  </cols>
  <sheetData>
    <row r="1" spans="2:18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t="9.7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1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25">
      <c r="B4" s="6"/>
      <c r="C4" s="5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2"/>
      <c r="P4" s="2"/>
      <c r="Q4" s="2"/>
      <c r="R4" s="2"/>
    </row>
    <row r="5" spans="2:18" x14ac:dyDescent="0.25">
      <c r="B5" s="8" t="s">
        <v>0</v>
      </c>
      <c r="C5" s="4" t="s">
        <v>49</v>
      </c>
      <c r="D5" s="4" t="s">
        <v>57</v>
      </c>
      <c r="E5" s="4" t="s">
        <v>64</v>
      </c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</row>
    <row r="6" spans="2:18" x14ac:dyDescent="0.25">
      <c r="B6" s="9" t="s">
        <v>1</v>
      </c>
      <c r="C6" s="4" t="s">
        <v>50</v>
      </c>
      <c r="D6" s="4" t="s">
        <v>95</v>
      </c>
      <c r="E6" s="4" t="s">
        <v>65</v>
      </c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</row>
    <row r="7" spans="2:18" x14ac:dyDescent="0.25">
      <c r="B7" s="9" t="s">
        <v>2</v>
      </c>
      <c r="C7" s="4" t="s">
        <v>51</v>
      </c>
      <c r="D7" s="4" t="s">
        <v>58</v>
      </c>
      <c r="E7" s="4" t="s">
        <v>66</v>
      </c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</row>
    <row r="8" spans="2:18" x14ac:dyDescent="0.25">
      <c r="B8" s="9" t="s">
        <v>3</v>
      </c>
      <c r="C8" s="4" t="s">
        <v>52</v>
      </c>
      <c r="D8" s="4" t="s">
        <v>59</v>
      </c>
      <c r="E8" s="4" t="s">
        <v>67</v>
      </c>
      <c r="F8" s="4"/>
      <c r="G8" s="4"/>
      <c r="H8" s="4"/>
      <c r="I8" s="4"/>
      <c r="J8" s="4"/>
      <c r="K8" s="4"/>
      <c r="L8" s="4"/>
      <c r="M8" s="4"/>
      <c r="N8" s="4"/>
      <c r="O8" s="2"/>
      <c r="P8" s="2"/>
      <c r="Q8" s="2"/>
      <c r="R8" s="2"/>
    </row>
    <row r="9" spans="2:18" x14ac:dyDescent="0.25">
      <c r="B9" s="9" t="s">
        <v>4</v>
      </c>
      <c r="C9" s="4" t="s">
        <v>53</v>
      </c>
      <c r="D9" s="4" t="s">
        <v>60</v>
      </c>
      <c r="E9" s="4" t="s">
        <v>68</v>
      </c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</row>
    <row r="10" spans="2:18" x14ac:dyDescent="0.25">
      <c r="B10" s="9" t="s">
        <v>5</v>
      </c>
      <c r="C10" s="4" t="s">
        <v>54</v>
      </c>
      <c r="D10" s="4" t="s">
        <v>61</v>
      </c>
      <c r="E10" s="4" t="s">
        <v>69</v>
      </c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</row>
    <row r="11" spans="2:18" x14ac:dyDescent="0.25">
      <c r="B11" s="9" t="s">
        <v>6</v>
      </c>
      <c r="C11" s="4" t="s">
        <v>55</v>
      </c>
      <c r="D11" s="4" t="s">
        <v>62</v>
      </c>
      <c r="E11" s="4" t="s">
        <v>70</v>
      </c>
      <c r="F11" s="4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</row>
    <row r="12" spans="2:18" x14ac:dyDescent="0.25">
      <c r="B12" s="9" t="s">
        <v>7</v>
      </c>
      <c r="C12" s="4" t="s">
        <v>56</v>
      </c>
      <c r="D12" s="4" t="s">
        <v>63</v>
      </c>
      <c r="E12" s="4" t="s">
        <v>71</v>
      </c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HCsamples_libraries</vt:lpstr>
      <vt:lpstr>qPCR1</vt:lpstr>
      <vt:lpstr>plate layout</vt:lpstr>
      <vt:lpstr>HCsamples_libraries!Print_Area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cp:lastPrinted>2017-04-12T15:56:23Z</cp:lastPrinted>
  <dcterms:created xsi:type="dcterms:W3CDTF">2017-04-11T10:13:35Z</dcterms:created>
  <dcterms:modified xsi:type="dcterms:W3CDTF">2017-07-10T12:42:40Z</dcterms:modified>
</cp:coreProperties>
</file>