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<sst xmlns="http://schemas.openxmlformats.org/spreadsheetml/2006/main" count="52" uniqueCount="20">
  <si>
    <t>Execution Times</t>
  </si>
  <si>
    <t>Metrics</t>
  </si>
  <si>
    <t>Program</t>
  </si>
  <si>
    <t>MPI Ranks</t>
  </si>
  <si>
    <t>OpenMP Threads</t>
  </si>
  <si>
    <t>1st Run</t>
  </si>
  <si>
    <t xml:space="preserve">2nd Run </t>
  </si>
  <si>
    <t xml:space="preserve">3rd Run </t>
  </si>
  <si>
    <t>Fastest Execution Time</t>
  </si>
  <si>
    <t>Efficiency</t>
  </si>
  <si>
    <t>SpeedUp</t>
  </si>
  <si>
    <t>SEQ</t>
  </si>
  <si>
    <t>-</t>
  </si>
  <si>
    <r>
      <t xml:space="preserve">
</t>
    </r>
    <r>
      <rPr>
        <rFont val="Arial"/>
        <b/>
        <color theme="1"/>
      </rPr>
      <t>MPI</t>
    </r>
  </si>
  <si>
    <t>Description</t>
  </si>
  <si>
    <t>Color</t>
  </si>
  <si>
    <t>Fastest execution time for each run</t>
  </si>
  <si>
    <t>Fastest execution time, best efficiency or highest speedup, 
between all runs for each program</t>
  </si>
  <si>
    <t>OMP</t>
  </si>
  <si>
    <t>HYBRID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</si>
</sst>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i/>
      <color theme="1"/>
      <name val="Arial"/>
    </font>
    <font/>
    <font>
      <b/>
      <color theme="1"/>
      <name val="Arial"/>
    </font>
    <font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E9F0F6"/>
        <bgColor rgb="FFE9F0F6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35">
    <border/>
    <border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2" fillId="0" fontId="2" numFmtId="0" xfId="0" applyAlignment="1" applyBorder="1" applyFont="1">
      <alignment horizontal="center" vertical="bottom"/>
    </xf>
    <xf borderId="3" fillId="0" fontId="3" numFmtId="0" xfId="0" applyBorder="1" applyFont="1"/>
    <xf borderId="4" fillId="0" fontId="3" numFmtId="0" xfId="0" applyBorder="1" applyFont="1"/>
    <xf borderId="5" fillId="2" fontId="4" numFmtId="0" xfId="0" applyAlignment="1" applyBorder="1" applyFill="1" applyFont="1">
      <alignment horizontal="center"/>
    </xf>
    <xf borderId="6" fillId="2" fontId="4" numFmtId="0" xfId="0" applyAlignment="1" applyBorder="1" applyFont="1">
      <alignment horizontal="center"/>
    </xf>
    <xf borderId="7" fillId="0" fontId="3" numFmtId="0" xfId="0" applyBorder="1" applyFont="1"/>
    <xf borderId="8" fillId="3" fontId="4" numFmtId="0" xfId="0" applyAlignment="1" applyBorder="1" applyFill="1" applyFont="1">
      <alignment horizontal="center" vertical="bottom"/>
    </xf>
    <xf borderId="9" fillId="4" fontId="1" numFmtId="0" xfId="0" applyAlignment="1" applyBorder="1" applyFill="1" applyFont="1">
      <alignment horizontal="center" vertical="bottom"/>
    </xf>
    <xf borderId="10" fillId="4" fontId="1" numFmtId="0" xfId="0" applyAlignment="1" applyBorder="1" applyFont="1">
      <alignment horizontal="center" vertical="bottom"/>
    </xf>
    <xf borderId="10" fillId="5" fontId="1" numFmtId="0" xfId="0" applyAlignment="1" applyBorder="1" applyFill="1" applyFont="1">
      <alignment readingOrder="0" vertical="bottom"/>
    </xf>
    <xf borderId="10" fillId="0" fontId="1" numFmtId="0" xfId="0" applyAlignment="1" applyBorder="1" applyFont="1">
      <alignment readingOrder="0" vertical="bottom"/>
    </xf>
    <xf borderId="10" fillId="0" fontId="1" numFmtId="0" xfId="0" applyAlignment="1" applyBorder="1" applyFont="1">
      <alignment horizontal="center" vertical="bottom"/>
    </xf>
    <xf borderId="11" fillId="0" fontId="1" numFmtId="0" xfId="0" applyAlignment="1" applyBorder="1" applyFont="1">
      <alignment horizontal="center" vertical="bottom"/>
    </xf>
    <xf borderId="5" fillId="3" fontId="1" numFmtId="0" xfId="0" applyAlignment="1" applyBorder="1" applyFont="1">
      <alignment horizontal="center"/>
    </xf>
    <xf borderId="12" fillId="0" fontId="1" numFmtId="0" xfId="0" applyAlignment="1" applyBorder="1" applyFont="1">
      <alignment horizontal="center" vertical="bottom"/>
    </xf>
    <xf borderId="13" fillId="0" fontId="1" numFmtId="0" xfId="0" applyAlignment="1" applyBorder="1" applyFont="1">
      <alignment horizontal="center" vertical="bottom"/>
    </xf>
    <xf borderId="13" fillId="5" fontId="1" numFmtId="0" xfId="0" applyAlignment="1" applyBorder="1" applyFont="1">
      <alignment readingOrder="0" vertical="bottom"/>
    </xf>
    <xf borderId="13" fillId="0" fontId="1" numFmtId="0" xfId="0" applyAlignment="1" applyBorder="1" applyFont="1">
      <alignment readingOrder="0" vertical="bottom"/>
    </xf>
    <xf borderId="13" fillId="0" fontId="1" numFmtId="0" xfId="0" applyAlignment="1" applyBorder="1" applyFont="1">
      <alignment horizontal="left" vertical="bottom"/>
    </xf>
    <xf borderId="14" fillId="0" fontId="1" numFmtId="0" xfId="0" applyAlignment="1" applyBorder="1" applyFont="1">
      <alignment horizontal="left" vertical="bottom"/>
    </xf>
    <xf borderId="6" fillId="0" fontId="3" numFmtId="0" xfId="0" applyBorder="1" applyFont="1"/>
    <xf borderId="15" fillId="4" fontId="1" numFmtId="0" xfId="0" applyAlignment="1" applyBorder="1" applyFont="1">
      <alignment horizontal="center" vertical="bottom"/>
    </xf>
    <xf borderId="16" fillId="4" fontId="1" numFmtId="0" xfId="0" applyAlignment="1" applyBorder="1" applyFont="1">
      <alignment horizontal="center" vertical="bottom"/>
    </xf>
    <xf borderId="16" fillId="5" fontId="1" numFmtId="0" xfId="0" applyAlignment="1" applyBorder="1" applyFont="1">
      <alignment readingOrder="0" vertical="bottom"/>
    </xf>
    <xf borderId="16" fillId="0" fontId="1" numFmtId="0" xfId="0" applyAlignment="1" applyBorder="1" applyFont="1">
      <alignment readingOrder="0" vertical="bottom"/>
    </xf>
    <xf borderId="13" fillId="6" fontId="1" numFmtId="0" xfId="0" applyAlignment="1" applyBorder="1" applyFill="1" applyFont="1">
      <alignment horizontal="left" vertical="bottom"/>
    </xf>
    <xf borderId="17" fillId="0" fontId="4" numFmtId="0" xfId="0" applyAlignment="1" applyBorder="1" applyFont="1">
      <alignment vertical="bottom"/>
    </xf>
    <xf borderId="18" fillId="0" fontId="3" numFmtId="0" xfId="0" applyBorder="1" applyFont="1"/>
    <xf borderId="19" fillId="0" fontId="3" numFmtId="0" xfId="0" applyBorder="1" applyFont="1"/>
    <xf borderId="20" fillId="0" fontId="4" numFmtId="0" xfId="0" applyAlignment="1" applyBorder="1" applyFont="1">
      <alignment vertical="bottom"/>
    </xf>
    <xf borderId="15" fillId="0" fontId="1" numFmtId="0" xfId="0" applyAlignment="1" applyBorder="1" applyFont="1">
      <alignment horizontal="center" vertical="bottom"/>
    </xf>
    <xf borderId="16" fillId="0" fontId="1" numFmtId="0" xfId="0" applyAlignment="1" applyBorder="1" applyFont="1">
      <alignment horizontal="center" vertical="bottom"/>
    </xf>
    <xf borderId="21" fillId="0" fontId="1" numFmtId="0" xfId="0" applyAlignment="1" applyBorder="1" applyFont="1">
      <alignment vertical="bottom"/>
    </xf>
    <xf borderId="22" fillId="0" fontId="3" numFmtId="0" xfId="0" applyBorder="1" applyFont="1"/>
    <xf borderId="15" fillId="0" fontId="3" numFmtId="0" xfId="0" applyBorder="1" applyFont="1"/>
    <xf borderId="23" fillId="5" fontId="1" numFmtId="0" xfId="0" applyAlignment="1" applyBorder="1" applyFont="1">
      <alignment vertical="bottom"/>
    </xf>
    <xf borderId="24" fillId="0" fontId="1" numFmtId="0" xfId="0" applyAlignment="1" applyBorder="1" applyFont="1">
      <alignment vertical="bottom"/>
    </xf>
    <xf borderId="25" fillId="0" fontId="3" numFmtId="0" xfId="0" applyBorder="1" applyFont="1"/>
    <xf borderId="26" fillId="0" fontId="3" numFmtId="0" xfId="0" applyBorder="1" applyFont="1"/>
    <xf borderId="23" fillId="6" fontId="1" numFmtId="0" xfId="0" applyAlignment="1" applyBorder="1" applyFont="1">
      <alignment vertical="bottom"/>
    </xf>
    <xf borderId="27" fillId="0" fontId="3" numFmtId="0" xfId="0" applyBorder="1" applyFont="1"/>
    <xf borderId="1" fillId="0" fontId="3" numFmtId="0" xfId="0" applyBorder="1" applyFont="1"/>
    <xf borderId="28" fillId="0" fontId="3" numFmtId="0" xfId="0" applyBorder="1" applyFont="1"/>
    <xf borderId="29" fillId="0" fontId="3" numFmtId="0" xfId="0" applyBorder="1" applyFont="1"/>
    <xf borderId="0" fillId="0" fontId="1" numFmtId="0" xfId="0" applyAlignment="1" applyFont="1">
      <alignment vertical="top"/>
    </xf>
    <xf borderId="30" fillId="4" fontId="1" numFmtId="0" xfId="0" applyAlignment="1" applyBorder="1" applyFont="1">
      <alignment horizontal="center" vertical="bottom"/>
    </xf>
    <xf borderId="31" fillId="4" fontId="1" numFmtId="0" xfId="0" applyAlignment="1" applyBorder="1" applyFont="1">
      <alignment horizontal="center" vertical="bottom"/>
    </xf>
    <xf borderId="31" fillId="0" fontId="1" numFmtId="0" xfId="0" applyAlignment="1" applyBorder="1" applyFont="1">
      <alignment readingOrder="0" vertical="bottom"/>
    </xf>
    <xf borderId="31" fillId="5" fontId="1" numFmtId="0" xfId="0" applyAlignment="1" applyBorder="1" applyFont="1">
      <alignment readingOrder="0" vertical="bottom"/>
    </xf>
    <xf borderId="31" fillId="6" fontId="1" numFmtId="0" xfId="0" applyAlignment="1" applyBorder="1" applyFont="1">
      <alignment readingOrder="0" vertical="bottom"/>
    </xf>
    <xf borderId="32" fillId="0" fontId="1" numFmtId="0" xfId="0" applyAlignment="1" applyBorder="1" applyFont="1">
      <alignment horizontal="left" vertical="bottom"/>
    </xf>
    <xf borderId="29" fillId="6" fontId="1" numFmtId="0" xfId="0" applyAlignment="1" applyBorder="1" applyFont="1">
      <alignment horizontal="left" vertical="bottom"/>
    </xf>
    <xf borderId="5" fillId="3" fontId="4" numFmtId="0" xfId="0" applyAlignment="1" applyBorder="1" applyFont="1">
      <alignment horizontal="center"/>
    </xf>
    <xf borderId="12" fillId="4" fontId="1" numFmtId="0" xfId="0" applyAlignment="1" applyBorder="1" applyFont="1">
      <alignment horizontal="center" vertical="bottom"/>
    </xf>
    <xf borderId="13" fillId="4" fontId="1" numFmtId="0" xfId="0" applyAlignment="1" applyBorder="1" applyFont="1">
      <alignment horizontal="center" vertical="bottom"/>
    </xf>
    <xf borderId="0" fillId="6" fontId="0" numFmtId="0" xfId="0" applyAlignment="1" applyFont="1">
      <alignment horizontal="left"/>
    </xf>
    <xf borderId="33" fillId="0" fontId="1" numFmtId="0" xfId="0" applyAlignment="1" applyBorder="1" applyFont="1">
      <alignment readingOrder="0" vertical="bottom"/>
    </xf>
    <xf borderId="16" fillId="7" fontId="0" numFmtId="0" xfId="0" applyAlignment="1" applyBorder="1" applyFill="1" applyFont="1">
      <alignment horizontal="left"/>
    </xf>
    <xf borderId="34" fillId="0" fontId="1" numFmtId="0" xfId="0" applyAlignment="1" applyBorder="1" applyFont="1">
      <alignment horizontal="left" vertical="bottom"/>
    </xf>
    <xf borderId="33" fillId="6" fontId="1" numFmtId="0" xfId="0" applyAlignment="1" applyBorder="1" applyFont="1">
      <alignment readingOrder="0" vertical="bottom"/>
    </xf>
    <xf borderId="34" fillId="6" fontId="1" numFmtId="0" xfId="0" applyAlignment="1" applyBorder="1" applyFont="1">
      <alignment horizontal="left" vertical="bottom"/>
    </xf>
    <xf borderId="30" fillId="0" fontId="1" numFmtId="0" xfId="0" applyAlignment="1" applyBorder="1" applyFont="1">
      <alignment horizontal="center" vertical="bottom"/>
    </xf>
    <xf borderId="31" fillId="0" fontId="1" numFmtId="0" xfId="0" applyAlignment="1" applyBorder="1" applyFont="1">
      <alignment horizontal="center" vertical="bottom"/>
    </xf>
    <xf borderId="1" fillId="7" fontId="0" numFmtId="0" xfId="0" applyAlignment="1" applyBorder="1" applyFont="1">
      <alignment horizontal="left"/>
    </xf>
    <xf borderId="29" fillId="0" fontId="1" numFmtId="0" xfId="0" applyAlignment="1" applyBorder="1" applyFont="1">
      <alignment horizontal="left" vertical="bottom"/>
    </xf>
    <xf borderId="13" fillId="0" fontId="1" numFmtId="0" xfId="0" applyAlignment="1" applyBorder="1" applyFont="1">
      <alignment horizontal="left" readingOrder="0" vertical="bottom"/>
    </xf>
    <xf borderId="14" fillId="0" fontId="1" numFmtId="0" xfId="0" applyAlignment="1" applyBorder="1" applyFont="1">
      <alignment horizontal="left" readingOrder="0" vertical="bottom"/>
    </xf>
    <xf borderId="16" fillId="0" fontId="5" numFmtId="0" xfId="0" applyAlignment="1" applyBorder="1" applyFont="1">
      <alignment horizontal="left" readingOrder="0" vertical="bottom"/>
    </xf>
    <xf borderId="16" fillId="6" fontId="0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4.88"/>
    <col customWidth="1" min="8" max="8" width="19.75"/>
  </cols>
  <sheetData>
    <row r="2">
      <c r="B2" s="1"/>
      <c r="C2" s="1"/>
      <c r="D2" s="2"/>
      <c r="E2" s="3" t="s">
        <v>0</v>
      </c>
      <c r="F2" s="4"/>
      <c r="G2" s="5"/>
      <c r="H2" s="1"/>
      <c r="I2" s="3" t="s">
        <v>1</v>
      </c>
      <c r="J2" s="5"/>
    </row>
    <row r="3">
      <c r="B3" s="6" t="s">
        <v>2</v>
      </c>
      <c r="C3" s="6" t="s">
        <v>3</v>
      </c>
      <c r="D3" s="7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9</v>
      </c>
      <c r="J3" s="6" t="s">
        <v>10</v>
      </c>
    </row>
    <row r="4">
      <c r="B4" s="8"/>
      <c r="C4" s="8"/>
      <c r="D4" s="8"/>
      <c r="E4" s="8"/>
      <c r="F4" s="8"/>
      <c r="G4" s="8"/>
      <c r="H4" s="8"/>
      <c r="I4" s="8"/>
      <c r="J4" s="8"/>
    </row>
    <row r="5">
      <c r="B5" s="9" t="s">
        <v>11</v>
      </c>
      <c r="C5" s="10">
        <v>1.0</v>
      </c>
      <c r="D5" s="11">
        <v>1.0</v>
      </c>
      <c r="E5" s="12">
        <v>0.222122</v>
      </c>
      <c r="F5" s="13">
        <v>0.221877</v>
      </c>
      <c r="G5" s="13">
        <v>0.223203</v>
      </c>
      <c r="H5" s="13">
        <v>0.222122</v>
      </c>
      <c r="I5" s="14" t="s">
        <v>12</v>
      </c>
      <c r="J5" s="15" t="s">
        <v>12</v>
      </c>
    </row>
    <row r="6">
      <c r="B6" s="16" t="s">
        <v>13</v>
      </c>
      <c r="C6" s="17">
        <v>2.0</v>
      </c>
      <c r="D6" s="18">
        <v>1.0</v>
      </c>
      <c r="E6" s="19">
        <v>0.482391</v>
      </c>
      <c r="F6" s="20">
        <v>0.485316</v>
      </c>
      <c r="G6" s="20">
        <v>0.482807</v>
      </c>
      <c r="H6" s="20">
        <v>0.482391</v>
      </c>
      <c r="I6" s="21">
        <f t="shared" ref="I6:I12" si="1">$H$5/(INDIRECT("H" &amp; ROW())*INDIRECT("C" &amp; ROW()))</f>
        <v>0.2302302489</v>
      </c>
      <c r="J6" s="22">
        <f t="shared" ref="J6:J19" si="2">$H$5/INDIRECT("H" &amp; ROW())</f>
        <v>0.4604604978</v>
      </c>
      <c r="K6" s="1"/>
      <c r="L6" s="1"/>
      <c r="M6" s="1"/>
      <c r="N6" s="1"/>
      <c r="O6" s="1"/>
      <c r="P6" s="1"/>
    </row>
    <row r="7">
      <c r="B7" s="23"/>
      <c r="C7" s="24">
        <v>4.0</v>
      </c>
      <c r="D7" s="25">
        <v>1.0</v>
      </c>
      <c r="E7" s="26">
        <v>0.241581</v>
      </c>
      <c r="F7" s="27">
        <v>0.24283</v>
      </c>
      <c r="G7" s="27">
        <v>0.241841</v>
      </c>
      <c r="H7" s="27">
        <v>0.241581</v>
      </c>
      <c r="I7" s="28">
        <f t="shared" si="1"/>
        <v>0.2298628617</v>
      </c>
      <c r="J7" s="22">
        <f t="shared" si="2"/>
        <v>0.9194514469</v>
      </c>
      <c r="K7" s="1"/>
      <c r="L7" s="29" t="s">
        <v>14</v>
      </c>
      <c r="M7" s="30"/>
      <c r="N7" s="30"/>
      <c r="O7" s="31"/>
      <c r="P7" s="32" t="s">
        <v>15</v>
      </c>
    </row>
    <row r="8">
      <c r="B8" s="23"/>
      <c r="C8" s="33">
        <v>8.0</v>
      </c>
      <c r="D8" s="34">
        <v>1.0</v>
      </c>
      <c r="E8" s="27">
        <v>0.121805</v>
      </c>
      <c r="F8" s="27">
        <v>0.121463</v>
      </c>
      <c r="G8" s="26">
        <v>0.121434</v>
      </c>
      <c r="H8" s="27">
        <v>0.121434</v>
      </c>
      <c r="I8" s="21">
        <f t="shared" si="1"/>
        <v>0.2286447782</v>
      </c>
      <c r="J8" s="22">
        <f t="shared" si="2"/>
        <v>1.829158226</v>
      </c>
      <c r="K8" s="1"/>
      <c r="L8" s="35" t="s">
        <v>16</v>
      </c>
      <c r="M8" s="36"/>
      <c r="N8" s="36"/>
      <c r="O8" s="37"/>
      <c r="P8" s="38"/>
    </row>
    <row r="9">
      <c r="B9" s="23"/>
      <c r="C9" s="33">
        <v>16.0</v>
      </c>
      <c r="D9" s="34">
        <v>1.0</v>
      </c>
      <c r="E9" s="26">
        <v>0.062349</v>
      </c>
      <c r="F9" s="27">
        <v>0.062758</v>
      </c>
      <c r="G9" s="27">
        <v>0.062758</v>
      </c>
      <c r="H9" s="27">
        <v>0.062349</v>
      </c>
      <c r="I9" s="21">
        <f t="shared" si="1"/>
        <v>0.2226599464</v>
      </c>
      <c r="J9" s="22">
        <f t="shared" si="2"/>
        <v>3.562559143</v>
      </c>
      <c r="K9" s="1"/>
      <c r="L9" s="39" t="s">
        <v>17</v>
      </c>
      <c r="M9" s="40"/>
      <c r="N9" s="40"/>
      <c r="O9" s="41"/>
      <c r="P9" s="42"/>
    </row>
    <row r="10">
      <c r="B10" s="23"/>
      <c r="C10" s="33">
        <v>32.0</v>
      </c>
      <c r="D10" s="34">
        <v>1.0</v>
      </c>
      <c r="E10" s="27">
        <v>0.033076</v>
      </c>
      <c r="F10" s="27">
        <v>0.032838</v>
      </c>
      <c r="G10" s="26">
        <v>0.032684</v>
      </c>
      <c r="H10" s="27">
        <v>0.032684</v>
      </c>
      <c r="I10" s="21">
        <f t="shared" si="1"/>
        <v>0.2123764686</v>
      </c>
      <c r="J10" s="22">
        <f t="shared" si="2"/>
        <v>6.796046995</v>
      </c>
      <c r="K10" s="1"/>
      <c r="L10" s="43"/>
      <c r="M10" s="44"/>
      <c r="N10" s="44"/>
      <c r="O10" s="45"/>
      <c r="P10" s="46"/>
    </row>
    <row r="11">
      <c r="B11" s="23"/>
      <c r="C11" s="33">
        <v>64.0</v>
      </c>
      <c r="D11" s="34">
        <v>1.0</v>
      </c>
      <c r="E11" s="27">
        <v>0.018962</v>
      </c>
      <c r="F11" s="26">
        <v>0.018777</v>
      </c>
      <c r="G11" s="27">
        <v>0.018966</v>
      </c>
      <c r="H11" s="27">
        <v>0.018777</v>
      </c>
      <c r="I11" s="21">
        <f t="shared" si="1"/>
        <v>0.1848355035</v>
      </c>
      <c r="J11" s="22">
        <f t="shared" si="2"/>
        <v>11.82947223</v>
      </c>
      <c r="K11" s="1"/>
      <c r="L11" s="47"/>
      <c r="M11" s="47"/>
      <c r="N11" s="47"/>
      <c r="O11" s="47"/>
      <c r="P11" s="1"/>
    </row>
    <row r="12">
      <c r="B12" s="8"/>
      <c r="C12" s="48">
        <v>128.0</v>
      </c>
      <c r="D12" s="49">
        <v>1.0</v>
      </c>
      <c r="E12" s="50">
        <v>0.016112</v>
      </c>
      <c r="F12" s="51">
        <v>0.014664</v>
      </c>
      <c r="G12" s="50">
        <v>0.015044</v>
      </c>
      <c r="H12" s="52">
        <v>0.014664</v>
      </c>
      <c r="I12" s="53">
        <f t="shared" si="1"/>
        <v>0.1183393429</v>
      </c>
      <c r="J12" s="54">
        <f t="shared" si="2"/>
        <v>15.1474359</v>
      </c>
      <c r="K12" s="1"/>
      <c r="L12" s="1"/>
      <c r="M12" s="1"/>
      <c r="N12" s="1"/>
      <c r="O12" s="1"/>
      <c r="P12" s="1"/>
    </row>
    <row r="13">
      <c r="B13" s="55" t="s">
        <v>18</v>
      </c>
      <c r="C13" s="56">
        <v>1.0</v>
      </c>
      <c r="D13" s="57">
        <v>2.0</v>
      </c>
      <c r="E13" s="20">
        <v>0.152047</v>
      </c>
      <c r="F13" s="20">
        <v>0.151725</v>
      </c>
      <c r="G13" s="19">
        <v>0.149205</v>
      </c>
      <c r="H13" s="20">
        <v>0.149205</v>
      </c>
      <c r="I13" s="58">
        <f t="shared" ref="I13:I19" si="3">$H$5/(INDIRECT("H" &amp; ROW())*INDIRECT("D" &amp; ROW()))</f>
        <v>0.7443517308</v>
      </c>
      <c r="J13" s="22">
        <f t="shared" si="2"/>
        <v>1.488703462</v>
      </c>
      <c r="K13" s="1"/>
      <c r="L13" s="1"/>
      <c r="M13" s="1"/>
      <c r="N13" s="1"/>
      <c r="O13" s="1"/>
      <c r="P13" s="1"/>
    </row>
    <row r="14">
      <c r="B14" s="23"/>
      <c r="C14" s="33">
        <v>1.0</v>
      </c>
      <c r="D14" s="34">
        <v>4.0</v>
      </c>
      <c r="E14" s="27">
        <v>0.075054</v>
      </c>
      <c r="F14" s="26">
        <v>0.074641</v>
      </c>
      <c r="G14" s="27">
        <v>0.075973</v>
      </c>
      <c r="H14" s="59">
        <v>0.074641</v>
      </c>
      <c r="I14" s="60">
        <f t="shared" si="3"/>
        <v>0.7439677925</v>
      </c>
      <c r="J14" s="61">
        <f t="shared" si="2"/>
        <v>2.97587117</v>
      </c>
      <c r="K14" s="1"/>
      <c r="L14" s="1"/>
      <c r="M14" s="1"/>
      <c r="N14" s="1"/>
      <c r="O14" s="1"/>
      <c r="P14" s="1"/>
    </row>
    <row r="15">
      <c r="B15" s="23"/>
      <c r="C15" s="33">
        <v>1.0</v>
      </c>
      <c r="D15" s="34">
        <v>8.0</v>
      </c>
      <c r="E15" s="26">
        <v>0.03819</v>
      </c>
      <c r="F15" s="27">
        <v>0.038422</v>
      </c>
      <c r="G15" s="27">
        <v>0.03824</v>
      </c>
      <c r="H15" s="59">
        <v>0.03819</v>
      </c>
      <c r="I15" s="60">
        <f t="shared" si="3"/>
        <v>0.727029327</v>
      </c>
      <c r="J15" s="61">
        <f t="shared" si="2"/>
        <v>5.816234616</v>
      </c>
      <c r="K15" s="1"/>
      <c r="L15" s="1"/>
      <c r="M15" s="1"/>
      <c r="N15" s="1"/>
      <c r="O15" s="1"/>
      <c r="P15" s="1"/>
    </row>
    <row r="16">
      <c r="B16" s="23"/>
      <c r="C16" s="33">
        <v>1.0</v>
      </c>
      <c r="D16" s="34">
        <v>16.0</v>
      </c>
      <c r="E16" s="27">
        <v>0.022746</v>
      </c>
      <c r="F16" s="26">
        <v>0.020967</v>
      </c>
      <c r="G16" s="27">
        <v>0.021684</v>
      </c>
      <c r="H16" s="59">
        <v>0.020967</v>
      </c>
      <c r="I16" s="60">
        <f t="shared" si="3"/>
        <v>0.6621178519</v>
      </c>
      <c r="J16" s="61">
        <f t="shared" si="2"/>
        <v>10.59388563</v>
      </c>
      <c r="K16" s="1"/>
      <c r="L16" s="1"/>
      <c r="M16" s="1"/>
      <c r="N16" s="1"/>
      <c r="O16" s="1"/>
      <c r="P16" s="1"/>
    </row>
    <row r="17">
      <c r="B17" s="23"/>
      <c r="C17" s="33">
        <v>1.0</v>
      </c>
      <c r="D17" s="34">
        <v>32.0</v>
      </c>
      <c r="E17" s="27">
        <v>0.012987</v>
      </c>
      <c r="F17" s="26">
        <v>0.012868</v>
      </c>
      <c r="G17" s="27">
        <v>0.013171</v>
      </c>
      <c r="H17" s="59">
        <v>0.012868</v>
      </c>
      <c r="I17" s="60">
        <f t="shared" si="3"/>
        <v>0.5394243472</v>
      </c>
      <c r="J17" s="61">
        <f t="shared" si="2"/>
        <v>17.26157911</v>
      </c>
      <c r="K17" s="1"/>
      <c r="L17" s="1"/>
      <c r="M17" s="1"/>
      <c r="N17" s="1"/>
      <c r="O17" s="1"/>
      <c r="P17" s="1"/>
    </row>
    <row r="18">
      <c r="B18" s="23"/>
      <c r="C18" s="24">
        <v>1.0</v>
      </c>
      <c r="D18" s="25">
        <v>64.0</v>
      </c>
      <c r="E18" s="26">
        <v>0.011624</v>
      </c>
      <c r="F18" s="27">
        <v>0.011744</v>
      </c>
      <c r="G18" s="27">
        <v>0.012488</v>
      </c>
      <c r="H18" s="62">
        <v>0.011624</v>
      </c>
      <c r="I18" s="60">
        <f t="shared" si="3"/>
        <v>0.2985767593</v>
      </c>
      <c r="J18" s="63">
        <f t="shared" si="2"/>
        <v>19.10891259</v>
      </c>
      <c r="K18" s="1"/>
      <c r="L18" s="1"/>
      <c r="M18" s="1"/>
      <c r="N18" s="1"/>
      <c r="O18" s="1"/>
      <c r="P18" s="1"/>
    </row>
    <row r="19">
      <c r="B19" s="8"/>
      <c r="C19" s="64">
        <v>1.0</v>
      </c>
      <c r="D19" s="65">
        <v>128.0</v>
      </c>
      <c r="E19" s="50">
        <v>0.020682</v>
      </c>
      <c r="F19" s="50">
        <v>0.020443</v>
      </c>
      <c r="G19" s="51">
        <v>0.019677</v>
      </c>
      <c r="H19" s="50">
        <v>0.019677</v>
      </c>
      <c r="I19" s="66">
        <f t="shared" si="3"/>
        <v>0.08819068583</v>
      </c>
      <c r="J19" s="67">
        <f t="shared" si="2"/>
        <v>11.28840779</v>
      </c>
      <c r="K19" s="1"/>
      <c r="L19" s="1"/>
      <c r="M19" s="1"/>
      <c r="N19" s="1"/>
      <c r="O19" s="1"/>
      <c r="P19" s="1"/>
    </row>
    <row r="20">
      <c r="B20" s="55" t="s">
        <v>19</v>
      </c>
      <c r="C20" s="17">
        <v>2.0</v>
      </c>
      <c r="D20" s="18">
        <v>16.0</v>
      </c>
      <c r="E20" s="20" t="s">
        <v>12</v>
      </c>
      <c r="F20" s="20" t="s">
        <v>12</v>
      </c>
      <c r="G20" s="20" t="s">
        <v>12</v>
      </c>
      <c r="H20" s="20" t="s">
        <v>12</v>
      </c>
      <c r="I20" s="68" t="s">
        <v>12</v>
      </c>
      <c r="J20" s="69" t="s">
        <v>12</v>
      </c>
      <c r="K20" s="1"/>
      <c r="L20" s="1"/>
      <c r="M20" s="1"/>
      <c r="N20" s="1"/>
      <c r="O20" s="1"/>
      <c r="P20" s="1"/>
    </row>
    <row r="21">
      <c r="B21" s="23"/>
      <c r="C21" s="33">
        <v>2.0</v>
      </c>
      <c r="D21" s="34">
        <v>32.0</v>
      </c>
      <c r="E21" s="27" t="s">
        <v>12</v>
      </c>
      <c r="F21" s="27" t="s">
        <v>12</v>
      </c>
      <c r="G21" s="27" t="s">
        <v>12</v>
      </c>
      <c r="H21" s="27" t="s">
        <v>12</v>
      </c>
      <c r="I21" s="70" t="s">
        <v>12</v>
      </c>
      <c r="J21" s="69" t="s">
        <v>12</v>
      </c>
      <c r="K21" s="1"/>
      <c r="L21" s="1"/>
      <c r="M21" s="1"/>
      <c r="N21" s="1"/>
      <c r="O21" s="1"/>
      <c r="P21" s="1"/>
    </row>
    <row r="22">
      <c r="B22" s="23"/>
      <c r="C22" s="33">
        <v>2.0</v>
      </c>
      <c r="D22" s="34">
        <v>64.0</v>
      </c>
      <c r="E22" s="27" t="s">
        <v>12</v>
      </c>
      <c r="F22" s="27" t="s">
        <v>12</v>
      </c>
      <c r="G22" s="27" t="s">
        <v>12</v>
      </c>
      <c r="H22" s="27" t="s">
        <v>12</v>
      </c>
      <c r="I22" s="70" t="s">
        <v>12</v>
      </c>
      <c r="J22" s="69" t="s">
        <v>12</v>
      </c>
      <c r="K22" s="1"/>
      <c r="L22" s="1"/>
      <c r="M22" s="1"/>
      <c r="N22" s="1"/>
      <c r="O22" s="1"/>
      <c r="P22" s="1"/>
    </row>
    <row r="23">
      <c r="B23" s="23"/>
      <c r="C23" s="33">
        <v>4.0</v>
      </c>
      <c r="D23" s="34">
        <v>8.0</v>
      </c>
      <c r="E23" s="27" t="s">
        <v>12</v>
      </c>
      <c r="F23" s="26">
        <v>0.046594</v>
      </c>
      <c r="G23" s="27" t="s">
        <v>12</v>
      </c>
      <c r="H23" s="27">
        <v>0.046594</v>
      </c>
      <c r="I23" s="71">
        <f>$H$5/(INDIRECT("H" &amp; ROW())*INDIRECT("D" &amp; ROW())*INDIRECT("C" &amp; ROW()))</f>
        <v>0.1489743851</v>
      </c>
      <c r="J23" s="22">
        <f>$H$5/INDIRECT("H" &amp; ROW())</f>
        <v>4.767180324</v>
      </c>
      <c r="K23" s="1"/>
      <c r="L23" s="1"/>
      <c r="M23" s="1"/>
      <c r="N23" s="1"/>
      <c r="O23" s="1"/>
      <c r="P23" s="1"/>
    </row>
    <row r="24">
      <c r="B24" s="23"/>
      <c r="C24" s="33">
        <v>4.0</v>
      </c>
      <c r="D24" s="34">
        <v>16.0</v>
      </c>
      <c r="E24" s="27" t="s">
        <v>12</v>
      </c>
      <c r="F24" s="27" t="s">
        <v>12</v>
      </c>
      <c r="G24" s="27" t="s">
        <v>12</v>
      </c>
      <c r="H24" s="27" t="s">
        <v>12</v>
      </c>
      <c r="I24" s="70" t="s">
        <v>12</v>
      </c>
      <c r="J24" s="69" t="s">
        <v>12</v>
      </c>
      <c r="K24" s="1"/>
      <c r="L24" s="1"/>
      <c r="M24" s="1"/>
      <c r="N24" s="1"/>
      <c r="O24" s="1"/>
      <c r="P24" s="1"/>
    </row>
    <row r="25">
      <c r="B25" s="23"/>
      <c r="C25" s="33">
        <v>4.0</v>
      </c>
      <c r="D25" s="34">
        <v>32.0</v>
      </c>
      <c r="E25" s="26">
        <v>0.131156</v>
      </c>
      <c r="F25" s="27" t="s">
        <v>12</v>
      </c>
      <c r="G25" s="27">
        <v>0.332954</v>
      </c>
      <c r="H25" s="27">
        <v>0.131156</v>
      </c>
      <c r="I25" s="60">
        <f t="shared" ref="I25:I34" si="4">$H$5/(INDIRECT("H" &amp; ROW())*INDIRECT("D" &amp; ROW())*INDIRECT("C" &amp; ROW()))</f>
        <v>0.01323102355</v>
      </c>
      <c r="J25" s="22">
        <f t="shared" ref="J25:J34" si="5">$H$5/INDIRECT("H" &amp; ROW())</f>
        <v>1.693571015</v>
      </c>
      <c r="K25" s="1"/>
      <c r="L25" s="1"/>
      <c r="M25" s="1"/>
      <c r="N25" s="1"/>
      <c r="O25" s="1"/>
      <c r="P25" s="1"/>
    </row>
    <row r="26">
      <c r="B26" s="23"/>
      <c r="C26" s="33">
        <v>8.0</v>
      </c>
      <c r="D26" s="34">
        <v>4.0</v>
      </c>
      <c r="E26" s="27">
        <v>0.230293</v>
      </c>
      <c r="F26" s="27">
        <v>0.23673</v>
      </c>
      <c r="G26" s="26">
        <v>0.17863</v>
      </c>
      <c r="H26" s="27">
        <v>0.17863</v>
      </c>
      <c r="I26" s="60">
        <f t="shared" si="4"/>
        <v>0.03885860438</v>
      </c>
      <c r="J26" s="22">
        <f t="shared" si="5"/>
        <v>1.24347534</v>
      </c>
      <c r="K26" s="1"/>
      <c r="L26" s="1"/>
      <c r="M26" s="1"/>
      <c r="N26" s="1"/>
      <c r="O26" s="1"/>
      <c r="P26" s="1"/>
    </row>
    <row r="27">
      <c r="B27" s="23"/>
      <c r="C27" s="33">
        <v>8.0</v>
      </c>
      <c r="D27" s="34">
        <v>8.0</v>
      </c>
      <c r="E27" s="27">
        <v>0.225353</v>
      </c>
      <c r="F27" s="26">
        <v>0.167191</v>
      </c>
      <c r="G27" s="27" t="s">
        <v>12</v>
      </c>
      <c r="H27" s="27">
        <v>0.167191</v>
      </c>
      <c r="I27" s="60">
        <f t="shared" si="4"/>
        <v>0.02075863085</v>
      </c>
      <c r="J27" s="22">
        <f t="shared" si="5"/>
        <v>1.328552374</v>
      </c>
      <c r="K27" s="1"/>
      <c r="L27" s="1"/>
      <c r="M27" s="1"/>
      <c r="N27" s="1"/>
      <c r="O27" s="1"/>
      <c r="P27" s="1"/>
    </row>
    <row r="28">
      <c r="B28" s="23"/>
      <c r="C28" s="33">
        <v>8.0</v>
      </c>
      <c r="D28" s="34">
        <v>16.0</v>
      </c>
      <c r="E28" s="27">
        <v>0.176476</v>
      </c>
      <c r="F28" s="26">
        <v>0.137487</v>
      </c>
      <c r="G28" s="27">
        <v>0.186217</v>
      </c>
      <c r="H28" s="27">
        <v>0.137487</v>
      </c>
      <c r="I28" s="60">
        <f t="shared" si="4"/>
        <v>0.01262176151</v>
      </c>
      <c r="J28" s="22">
        <f t="shared" si="5"/>
        <v>1.615585474</v>
      </c>
      <c r="K28" s="1"/>
      <c r="L28" s="1"/>
      <c r="M28" s="1"/>
      <c r="N28" s="1"/>
      <c r="O28" s="1"/>
      <c r="P28" s="1"/>
    </row>
    <row r="29">
      <c r="B29" s="23"/>
      <c r="C29" s="24">
        <v>16.0</v>
      </c>
      <c r="D29" s="25">
        <v>2.0</v>
      </c>
      <c r="E29" s="26">
        <v>0.105608</v>
      </c>
      <c r="F29" s="27">
        <v>0.106628</v>
      </c>
      <c r="G29" s="27">
        <v>0.106392</v>
      </c>
      <c r="H29" s="27">
        <v>0.105608</v>
      </c>
      <c r="I29" s="60">
        <f t="shared" si="4"/>
        <v>0.06572714662</v>
      </c>
      <c r="J29" s="22">
        <f t="shared" si="5"/>
        <v>2.103268692</v>
      </c>
      <c r="K29" s="1"/>
      <c r="L29" s="1"/>
      <c r="M29" s="1"/>
      <c r="N29" s="1"/>
      <c r="O29" s="1"/>
      <c r="P29" s="1"/>
    </row>
    <row r="30">
      <c r="B30" s="23"/>
      <c r="C30" s="33">
        <v>16.0</v>
      </c>
      <c r="D30" s="34">
        <v>4.0</v>
      </c>
      <c r="E30" s="26">
        <v>0.12595</v>
      </c>
      <c r="F30" s="27">
        <v>0.127629</v>
      </c>
      <c r="G30" s="27" t="s">
        <v>12</v>
      </c>
      <c r="H30" s="27">
        <v>0.12595</v>
      </c>
      <c r="I30" s="60">
        <f t="shared" si="4"/>
        <v>0.02755582572</v>
      </c>
      <c r="J30" s="22">
        <f t="shared" si="5"/>
        <v>1.763572846</v>
      </c>
      <c r="K30" s="1"/>
      <c r="L30" s="1"/>
      <c r="M30" s="1"/>
      <c r="N30" s="1"/>
      <c r="O30" s="1"/>
      <c r="P30" s="1"/>
    </row>
    <row r="31">
      <c r="B31" s="23"/>
      <c r="C31" s="33">
        <v>16.0</v>
      </c>
      <c r="D31" s="34">
        <v>8.0</v>
      </c>
      <c r="E31" s="27" t="s">
        <v>12</v>
      </c>
      <c r="F31" s="26">
        <v>0.119138</v>
      </c>
      <c r="G31" s="27" t="s">
        <v>12</v>
      </c>
      <c r="H31" s="27">
        <v>0.119138</v>
      </c>
      <c r="I31" s="60">
        <f t="shared" si="4"/>
        <v>0.01456569797</v>
      </c>
      <c r="J31" s="22">
        <f t="shared" si="5"/>
        <v>1.86440934</v>
      </c>
      <c r="K31" s="1"/>
      <c r="L31" s="1"/>
      <c r="M31" s="1"/>
      <c r="N31" s="1"/>
      <c r="O31" s="1"/>
      <c r="P31" s="1"/>
    </row>
    <row r="32">
      <c r="B32" s="23"/>
      <c r="C32" s="33">
        <v>32.0</v>
      </c>
      <c r="D32" s="34">
        <v>2.0</v>
      </c>
      <c r="E32" s="27">
        <v>0.055735</v>
      </c>
      <c r="F32" s="27">
        <v>0.055419</v>
      </c>
      <c r="G32" s="26">
        <v>0.05461</v>
      </c>
      <c r="H32" s="27">
        <v>0.05461</v>
      </c>
      <c r="I32" s="60">
        <f t="shared" si="4"/>
        <v>0.06355349295</v>
      </c>
      <c r="J32" s="22">
        <f t="shared" si="5"/>
        <v>4.067423549</v>
      </c>
      <c r="K32" s="1"/>
      <c r="L32" s="1"/>
      <c r="M32" s="1"/>
      <c r="N32" s="1"/>
      <c r="O32" s="1"/>
      <c r="P32" s="1"/>
    </row>
    <row r="33">
      <c r="B33" s="23"/>
      <c r="C33" s="33">
        <v>32.0</v>
      </c>
      <c r="D33" s="34">
        <v>4.0</v>
      </c>
      <c r="E33" s="27">
        <v>0.066682</v>
      </c>
      <c r="F33" s="27">
        <v>0.071372</v>
      </c>
      <c r="G33" s="26">
        <v>0.056226</v>
      </c>
      <c r="H33" s="27">
        <v>0.056226</v>
      </c>
      <c r="I33" s="60">
        <f t="shared" si="4"/>
        <v>0.03086344618</v>
      </c>
      <c r="J33" s="22">
        <f t="shared" si="5"/>
        <v>3.950521111</v>
      </c>
      <c r="K33" s="1"/>
      <c r="L33" s="1"/>
      <c r="M33" s="1"/>
      <c r="N33" s="1"/>
      <c r="O33" s="1"/>
      <c r="P33" s="1"/>
    </row>
    <row r="34">
      <c r="B34" s="8"/>
      <c r="C34" s="48">
        <v>64.0</v>
      </c>
      <c r="D34" s="49">
        <v>2.0</v>
      </c>
      <c r="E34" s="51">
        <v>0.032882</v>
      </c>
      <c r="F34" s="50">
        <v>0.032918</v>
      </c>
      <c r="G34" s="50">
        <v>0.033964</v>
      </c>
      <c r="H34" s="52">
        <v>0.032882</v>
      </c>
      <c r="I34" s="66">
        <f t="shared" si="4"/>
        <v>0.05277440925</v>
      </c>
      <c r="J34" s="54">
        <f t="shared" si="5"/>
        <v>6.755124384</v>
      </c>
      <c r="K34" s="1"/>
      <c r="L34" s="1"/>
      <c r="M34" s="1"/>
      <c r="N34" s="1"/>
      <c r="O34" s="1"/>
      <c r="P34" s="1"/>
    </row>
    <row r="35">
      <c r="K35" s="1"/>
      <c r="L35" s="1"/>
      <c r="M35" s="1"/>
      <c r="N35" s="1"/>
      <c r="O35" s="1"/>
      <c r="P35" s="1"/>
    </row>
    <row r="36">
      <c r="K36" s="1"/>
      <c r="L36" s="1"/>
      <c r="M36" s="1"/>
      <c r="N36" s="1"/>
      <c r="O36" s="1"/>
      <c r="P36" s="1"/>
    </row>
    <row r="37">
      <c r="K37" s="1"/>
      <c r="L37" s="1"/>
      <c r="M37" s="1"/>
      <c r="N37" s="1"/>
      <c r="O37" s="1"/>
      <c r="P37" s="1"/>
    </row>
    <row r="38">
      <c r="K38" s="1"/>
      <c r="L38" s="1"/>
      <c r="M38" s="1"/>
      <c r="N38" s="1"/>
      <c r="O38" s="1"/>
      <c r="P38" s="1"/>
    </row>
  </sheetData>
  <mergeCells count="18">
    <mergeCell ref="B13:B19"/>
    <mergeCell ref="B20:B34"/>
    <mergeCell ref="I3:I4"/>
    <mergeCell ref="J3:J4"/>
    <mergeCell ref="E2:G2"/>
    <mergeCell ref="I2:J2"/>
    <mergeCell ref="E3:E4"/>
    <mergeCell ref="F3:F4"/>
    <mergeCell ref="B3:B4"/>
    <mergeCell ref="C3:C4"/>
    <mergeCell ref="L7:O7"/>
    <mergeCell ref="L8:O8"/>
    <mergeCell ref="L9:O10"/>
    <mergeCell ref="P9:P10"/>
    <mergeCell ref="G3:G4"/>
    <mergeCell ref="H3:H4"/>
    <mergeCell ref="B6:B12"/>
    <mergeCell ref="D3:D4"/>
  </mergeCells>
  <drawing r:id="rId1"/>
</worksheet>
</file>