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<sst xmlns="http://schemas.openxmlformats.org/spreadsheetml/2006/main" count="21" uniqueCount="20">
  <si>
    <t>Execution Times</t>
  </si>
  <si>
    <t>Metrics</t>
  </si>
  <si>
    <t>Program</t>
  </si>
  <si>
    <t>MPI Ranks</t>
  </si>
  <si>
    <t>OpenMP Threads</t>
  </si>
  <si>
    <t>1st Run</t>
  </si>
  <si>
    <t xml:space="preserve">2nd Run </t>
  </si>
  <si>
    <t xml:space="preserve">3rd Run </t>
  </si>
  <si>
    <t>Fastest Execution Time</t>
  </si>
  <si>
    <t>Efficiency</t>
  </si>
  <si>
    <t>SpeedUp</t>
  </si>
  <si>
    <t>Description</t>
  </si>
  <si>
    <t>Color</t>
  </si>
  <si>
    <t>Fastest execution time for each run</t>
  </si>
  <si>
    <t>SEQ</t>
  </si>
  <si>
    <t>-</t>
  </si>
  <si>
    <t>Fastest execution time, best efficiency or highest speedup, 
between the fastest execution times of all runs for each program</t>
  </si>
  <si>
    <r>
      <t xml:space="preserve">
</t>
    </r>
    <r>
      <rPr>
        <rFont val="Arial"/>
        <b/>
        <color theme="1"/>
      </rPr>
      <t>MPI</t>
    </r>
  </si>
  <si>
    <t>OMP</t>
  </si>
  <si>
    <t>HYBRID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</si>
</sst>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i/>
      <color theme="1"/>
      <name val="Arial"/>
      <scheme val="minor"/>
    </font>
    <font/>
    <font>
      <color theme="1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  <scheme val="minor"/>
    </font>
    <font>
      <color theme="1"/>
      <name val="Arial"/>
    </font>
    <font>
      <sz val="10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9F0F6"/>
        <bgColor rgb="FFE9F0F6"/>
      </patternFill>
    </fill>
    <fill>
      <patternFill patternType="solid">
        <fgColor rgb="FFC9DAF8"/>
        <bgColor rgb="FFC9DAF8"/>
      </patternFill>
    </fill>
  </fills>
  <borders count="34">
    <border/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2" fillId="0" fontId="1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5" fillId="2" fontId="4" numFmtId="0" xfId="0" applyAlignment="1" applyBorder="1" applyFill="1" applyFont="1">
      <alignment horizontal="center" readingOrder="0" vertical="center"/>
    </xf>
    <xf borderId="5" fillId="2" fontId="5" numFmtId="0" xfId="0" applyAlignment="1" applyBorder="1" applyFont="1">
      <alignment horizontal="center" readingOrder="0" vertical="center"/>
    </xf>
    <xf borderId="6" fillId="2" fontId="5" numFmtId="0" xfId="0" applyAlignment="1" applyBorder="1" applyFont="1">
      <alignment horizontal="center" readingOrder="0" vertical="center"/>
    </xf>
    <xf borderId="7" fillId="0" fontId="4" numFmtId="0" xfId="0" applyAlignment="1" applyBorder="1" applyFont="1">
      <alignment readingOrder="0"/>
    </xf>
    <xf borderId="8" fillId="0" fontId="2" numFmtId="0" xfId="0" applyBorder="1" applyFont="1"/>
    <xf borderId="9" fillId="0" fontId="2" numFmtId="0" xfId="0" applyBorder="1" applyFont="1"/>
    <xf borderId="10" fillId="0" fontId="4" numFmtId="0" xfId="0" applyAlignment="1" applyBorder="1" applyFont="1">
      <alignment readingOrder="0"/>
    </xf>
    <xf borderId="11" fillId="0" fontId="2" numFmtId="0" xfId="0" applyBorder="1" applyFont="1"/>
    <xf borderId="12" fillId="0" fontId="3" numFmtId="0" xfId="0" applyAlignment="1" applyBorder="1" applyFont="1">
      <alignment readingOrder="0"/>
    </xf>
    <xf borderId="13" fillId="0" fontId="2" numFmtId="0" xfId="0" applyBorder="1" applyFont="1"/>
    <xf borderId="14" fillId="0" fontId="2" numFmtId="0" xfId="0" applyBorder="1" applyFont="1"/>
    <xf borderId="15" fillId="3" fontId="3" numFmtId="0" xfId="0" applyAlignment="1" applyBorder="1" applyFill="1" applyFont="1">
      <alignment readingOrder="0"/>
    </xf>
    <xf borderId="16" fillId="4" fontId="4" numFmtId="0" xfId="0" applyAlignment="1" applyBorder="1" applyFill="1" applyFont="1">
      <alignment horizontal="center" readingOrder="0"/>
    </xf>
    <xf borderId="17" fillId="5" fontId="3" numFmtId="0" xfId="0" applyAlignment="1" applyBorder="1" applyFill="1" applyFont="1">
      <alignment horizontal="center" readingOrder="0"/>
    </xf>
    <xf borderId="18" fillId="5" fontId="3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left" readingOrder="0"/>
    </xf>
    <xf borderId="18" fillId="3" fontId="3" numFmtId="0" xfId="0" applyAlignment="1" applyBorder="1" applyFont="1">
      <alignment horizontal="left" readingOrder="0"/>
    </xf>
    <xf borderId="18" fillId="6" fontId="3" numFmtId="0" xfId="0" applyAlignment="1" applyBorder="1" applyFill="1" applyFont="1">
      <alignment horizontal="left" readingOrder="0"/>
    </xf>
    <xf borderId="18" fillId="0" fontId="3" numFmtId="0" xfId="0" applyAlignment="1" applyBorder="1" applyFont="1">
      <alignment horizontal="center" readingOrder="0"/>
    </xf>
    <xf borderId="19" fillId="0" fontId="3" numFmtId="0" xfId="0" applyAlignment="1" applyBorder="1" applyFont="1">
      <alignment horizontal="center" readingOrder="0"/>
    </xf>
    <xf borderId="20" fillId="0" fontId="6" numFmtId="0" xfId="0" applyAlignment="1" applyBorder="1" applyFont="1">
      <alignment vertical="bottom"/>
    </xf>
    <xf borderId="21" fillId="0" fontId="2" numFmtId="0" xfId="0" applyBorder="1" applyFont="1"/>
    <xf borderId="22" fillId="0" fontId="2" numFmtId="0" xfId="0" applyBorder="1" applyFont="1"/>
    <xf borderId="15" fillId="6" fontId="3" numFmtId="0" xfId="0" applyBorder="1" applyFont="1"/>
    <xf borderId="5" fillId="4" fontId="3" numFmtId="0" xfId="0" applyAlignment="1" applyBorder="1" applyFont="1">
      <alignment horizontal="center" readingOrder="0" vertical="center"/>
    </xf>
    <xf borderId="23" fillId="0" fontId="3" numFmtId="0" xfId="0" applyAlignment="1" applyBorder="1" applyFont="1">
      <alignment horizontal="center" readingOrder="0"/>
    </xf>
    <xf borderId="24" fillId="0" fontId="3" numFmtId="0" xfId="0" applyAlignment="1" applyBorder="1" applyFont="1">
      <alignment horizontal="center" readingOrder="0"/>
    </xf>
    <xf borderId="24" fillId="0" fontId="3" numFmtId="0" xfId="0" applyAlignment="1" applyBorder="1" applyFont="1">
      <alignment horizontal="left" readingOrder="0"/>
    </xf>
    <xf borderId="24" fillId="3" fontId="3" numFmtId="0" xfId="0" applyAlignment="1" applyBorder="1" applyFont="1">
      <alignment horizontal="left" readingOrder="0"/>
    </xf>
    <xf borderId="24" fillId="0" fontId="7" numFmtId="0" xfId="0" applyAlignment="1" applyBorder="1" applyFont="1">
      <alignment horizontal="left" vertical="bottom"/>
    </xf>
    <xf borderId="25" fillId="0" fontId="7" numFmtId="0" xfId="0" applyAlignment="1" applyBorder="1" applyFont="1">
      <alignment horizontal="left" readingOrder="0"/>
    </xf>
    <xf borderId="26" fillId="0" fontId="2" numFmtId="0" xfId="0" applyBorder="1" applyFont="1"/>
    <xf borderId="1" fillId="0" fontId="2" numFmtId="0" xfId="0" applyBorder="1" applyFont="1"/>
    <xf borderId="27" fillId="0" fontId="2" numFmtId="0" xfId="0" applyBorder="1" applyFont="1"/>
    <xf borderId="28" fillId="0" fontId="2" numFmtId="0" xfId="0" applyBorder="1" applyFont="1"/>
    <xf borderId="6" fillId="0" fontId="2" numFmtId="0" xfId="0" applyBorder="1" applyFont="1"/>
    <xf borderId="14" fillId="5" fontId="3" numFmtId="0" xfId="0" applyAlignment="1" applyBorder="1" applyFont="1">
      <alignment horizontal="center" readingOrder="0"/>
    </xf>
    <xf borderId="29" fillId="5" fontId="3" numFmtId="0" xfId="0" applyAlignment="1" applyBorder="1" applyFont="1">
      <alignment horizontal="center" readingOrder="0"/>
    </xf>
    <xf borderId="29" fillId="0" fontId="3" numFmtId="0" xfId="0" applyAlignment="1" applyBorder="1" applyFont="1">
      <alignment horizontal="left" readingOrder="0"/>
    </xf>
    <xf borderId="29" fillId="3" fontId="3" numFmtId="0" xfId="0" applyAlignment="1" applyBorder="1" applyFont="1">
      <alignment horizontal="left" readingOrder="0"/>
    </xf>
    <xf borderId="24" fillId="6" fontId="7" numFmtId="0" xfId="0" applyAlignment="1" applyBorder="1" applyFont="1">
      <alignment horizontal="left" vertical="bottom"/>
    </xf>
    <xf borderId="0" fillId="0" fontId="3" numFmtId="0" xfId="0" applyAlignment="1" applyFont="1">
      <alignment readingOrder="0" shrinkToFit="0" vertical="top" wrapText="0"/>
    </xf>
    <xf borderId="14" fillId="0" fontId="3" numFmtId="0" xfId="0" applyAlignment="1" applyBorder="1" applyFont="1">
      <alignment horizontal="center" readingOrder="0"/>
    </xf>
    <xf borderId="29" fillId="0" fontId="3" numFmtId="0" xfId="0" applyAlignment="1" applyBorder="1" applyFont="1">
      <alignment horizontal="center" readingOrder="0"/>
    </xf>
    <xf borderId="30" fillId="5" fontId="3" numFmtId="0" xfId="0" applyAlignment="1" applyBorder="1" applyFont="1">
      <alignment horizontal="center" readingOrder="0"/>
    </xf>
    <xf borderId="31" fillId="5" fontId="3" numFmtId="0" xfId="0" applyAlignment="1" applyBorder="1" applyFont="1">
      <alignment horizontal="center" readingOrder="0"/>
    </xf>
    <xf borderId="31" fillId="0" fontId="3" numFmtId="0" xfId="0" applyAlignment="1" applyBorder="1" applyFont="1">
      <alignment horizontal="left" readingOrder="0"/>
    </xf>
    <xf borderId="31" fillId="3" fontId="3" numFmtId="0" xfId="0" applyAlignment="1" applyBorder="1" applyFont="1">
      <alignment horizontal="left" readingOrder="0"/>
    </xf>
    <xf borderId="31" fillId="6" fontId="3" numFmtId="0" xfId="0" applyAlignment="1" applyBorder="1" applyFont="1">
      <alignment horizontal="left" readingOrder="0"/>
    </xf>
    <xf borderId="32" fillId="0" fontId="7" numFmtId="0" xfId="0" applyAlignment="1" applyBorder="1" applyFont="1">
      <alignment horizontal="left" vertical="bottom"/>
    </xf>
    <xf borderId="28" fillId="6" fontId="7" numFmtId="0" xfId="0" applyAlignment="1" applyBorder="1" applyFont="1">
      <alignment horizontal="left" readingOrder="0"/>
    </xf>
    <xf borderId="5" fillId="4" fontId="4" numFmtId="0" xfId="0" applyAlignment="1" applyBorder="1" applyFont="1">
      <alignment horizontal="center" readingOrder="0" vertical="center"/>
    </xf>
    <xf borderId="23" fillId="5" fontId="3" numFmtId="0" xfId="0" applyAlignment="1" applyBorder="1" applyFont="1">
      <alignment horizontal="center" readingOrder="0"/>
    </xf>
    <xf borderId="24" fillId="5" fontId="3" numFmtId="0" xfId="0" applyAlignment="1" applyBorder="1" applyFont="1">
      <alignment horizontal="center" readingOrder="0"/>
    </xf>
    <xf borderId="24" fillId="6" fontId="0" numFmtId="0" xfId="0" applyAlignment="1" applyBorder="1" applyFont="1">
      <alignment horizontal="left"/>
    </xf>
    <xf borderId="24" fillId="0" fontId="0" numFmtId="0" xfId="0" applyAlignment="1" applyBorder="1" applyFont="1">
      <alignment horizontal="left"/>
    </xf>
    <xf borderId="29" fillId="6" fontId="3" numFmtId="0" xfId="0" applyAlignment="1" applyBorder="1" applyFont="1">
      <alignment horizontal="left" readingOrder="0"/>
    </xf>
    <xf borderId="25" fillId="6" fontId="7" numFmtId="0" xfId="0" applyAlignment="1" applyBorder="1" applyFont="1">
      <alignment horizontal="left" readingOrder="0"/>
    </xf>
    <xf borderId="30" fillId="0" fontId="3" numFmtId="0" xfId="0" applyAlignment="1" applyBorder="1" applyFont="1">
      <alignment horizontal="center" readingOrder="0"/>
    </xf>
    <xf borderId="31" fillId="0" fontId="3" numFmtId="0" xfId="0" applyAlignment="1" applyBorder="1" applyFont="1">
      <alignment horizontal="center" readingOrder="0"/>
    </xf>
    <xf borderId="32" fillId="0" fontId="0" numFmtId="0" xfId="0" applyAlignment="1" applyBorder="1" applyFont="1">
      <alignment horizontal="left"/>
    </xf>
    <xf borderId="28" fillId="0" fontId="7" numFmtId="0" xfId="0" applyAlignment="1" applyBorder="1" applyFont="1">
      <alignment horizontal="left" readingOrder="0"/>
    </xf>
    <xf borderId="24" fillId="0" fontId="3" numFmtId="0" xfId="0" applyAlignment="1" applyBorder="1" applyFont="1">
      <alignment horizontal="left"/>
    </xf>
    <xf borderId="24" fillId="6" fontId="3" numFmtId="0" xfId="0" applyAlignment="1" applyBorder="1" applyFont="1">
      <alignment horizontal="left"/>
    </xf>
    <xf borderId="33" fillId="0" fontId="3" numFmtId="0" xfId="0" applyAlignment="1" applyBorder="1" applyFont="1">
      <alignment horizontal="left"/>
    </xf>
    <xf borderId="32" fillId="0" fontId="3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.13"/>
    <col customWidth="1" min="4" max="4" width="15.75"/>
    <col customWidth="1" min="5" max="7" width="14.38"/>
    <col customWidth="1" min="8" max="8" width="21.25"/>
    <col customWidth="1" min="9" max="9" width="11.63"/>
    <col customWidth="1" min="12" max="14" width="11.38"/>
    <col customWidth="1" min="15" max="15" width="15.13"/>
    <col customWidth="1" min="16" max="16" width="11.38"/>
  </cols>
  <sheetData>
    <row r="2">
      <c r="D2" s="1"/>
      <c r="E2" s="2" t="s">
        <v>0</v>
      </c>
      <c r="F2" s="3"/>
      <c r="G2" s="4"/>
      <c r="I2" s="5" t="s">
        <v>1</v>
      </c>
      <c r="J2" s="4"/>
      <c r="P2" s="6"/>
    </row>
    <row r="3">
      <c r="B3" s="7" t="s">
        <v>2</v>
      </c>
      <c r="C3" s="8" t="s">
        <v>3</v>
      </c>
      <c r="D3" s="9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L3" s="10" t="s">
        <v>11</v>
      </c>
      <c r="M3" s="11"/>
      <c r="N3" s="11"/>
      <c r="O3" s="12"/>
      <c r="P3" s="13" t="s">
        <v>12</v>
      </c>
    </row>
    <row r="4">
      <c r="B4" s="14"/>
      <c r="C4" s="14"/>
      <c r="D4" s="14"/>
      <c r="E4" s="14"/>
      <c r="F4" s="14"/>
      <c r="G4" s="14"/>
      <c r="H4" s="14"/>
      <c r="I4" s="14"/>
      <c r="J4" s="14"/>
      <c r="L4" s="15" t="s">
        <v>13</v>
      </c>
      <c r="M4" s="16"/>
      <c r="N4" s="16"/>
      <c r="O4" s="17"/>
      <c r="P4" s="18"/>
    </row>
    <row r="5">
      <c r="A5" s="6"/>
      <c r="B5" s="19" t="s">
        <v>14</v>
      </c>
      <c r="C5" s="20">
        <v>1.0</v>
      </c>
      <c r="D5" s="21">
        <v>1.0</v>
      </c>
      <c r="E5" s="22">
        <v>4.283932</v>
      </c>
      <c r="F5" s="23">
        <v>4.279027</v>
      </c>
      <c r="G5" s="22">
        <v>4.288638</v>
      </c>
      <c r="H5" s="24">
        <v>4.279027</v>
      </c>
      <c r="I5" s="25" t="s">
        <v>15</v>
      </c>
      <c r="J5" s="26" t="s">
        <v>15</v>
      </c>
      <c r="L5" s="27" t="s">
        <v>16</v>
      </c>
      <c r="M5" s="28"/>
      <c r="N5" s="28"/>
      <c r="O5" s="29"/>
      <c r="P5" s="30"/>
    </row>
    <row r="6">
      <c r="B6" s="31" t="s">
        <v>17</v>
      </c>
      <c r="C6" s="32">
        <v>2.0</v>
      </c>
      <c r="D6" s="33">
        <v>1.0</v>
      </c>
      <c r="E6" s="34">
        <v>2.189992</v>
      </c>
      <c r="F6" s="35">
        <v>2.212532</v>
      </c>
      <c r="G6" s="34">
        <v>2.189672</v>
      </c>
      <c r="H6" s="34">
        <v>2.212532</v>
      </c>
      <c r="I6" s="36">
        <f t="shared" ref="I6:I12" si="1">$H$5/(INDIRECT("H" &amp; ROW())*INDIRECT("C" &amp; ROW()))</f>
        <v>0.9669977655</v>
      </c>
      <c r="J6" s="37">
        <f t="shared" ref="J6:J34" si="2">$H$5/INDIRECT("H" &amp; ROW()) </f>
        <v>1.933995531</v>
      </c>
      <c r="L6" s="38"/>
      <c r="M6" s="39"/>
      <c r="N6" s="39"/>
      <c r="O6" s="40"/>
      <c r="P6" s="41"/>
    </row>
    <row r="7">
      <c r="B7" s="42"/>
      <c r="C7" s="43">
        <v>4.0</v>
      </c>
      <c r="D7" s="44">
        <v>1.0</v>
      </c>
      <c r="E7" s="45">
        <v>1.103359</v>
      </c>
      <c r="F7" s="45">
        <v>1.097312</v>
      </c>
      <c r="G7" s="46">
        <v>1.094966</v>
      </c>
      <c r="H7" s="45">
        <v>1.094966</v>
      </c>
      <c r="I7" s="47">
        <f t="shared" si="1"/>
        <v>0.976977139</v>
      </c>
      <c r="J7" s="37">
        <f t="shared" si="2"/>
        <v>3.907908556</v>
      </c>
      <c r="L7" s="48"/>
      <c r="M7" s="48"/>
      <c r="N7" s="48"/>
      <c r="O7" s="48"/>
      <c r="P7" s="6"/>
    </row>
    <row r="8">
      <c r="B8" s="42"/>
      <c r="C8" s="49">
        <v>8.0</v>
      </c>
      <c r="D8" s="50">
        <v>1.0</v>
      </c>
      <c r="E8" s="46">
        <v>0.548992</v>
      </c>
      <c r="F8" s="45">
        <v>0.555531</v>
      </c>
      <c r="G8" s="45">
        <v>0.555585</v>
      </c>
      <c r="H8" s="45">
        <v>0.548992</v>
      </c>
      <c r="I8" s="36">
        <f t="shared" si="1"/>
        <v>0.9742917474</v>
      </c>
      <c r="J8" s="37">
        <f t="shared" si="2"/>
        <v>7.794333979</v>
      </c>
    </row>
    <row r="9">
      <c r="B9" s="42"/>
      <c r="C9" s="49">
        <v>16.0</v>
      </c>
      <c r="D9" s="50">
        <v>1.0</v>
      </c>
      <c r="E9" s="45">
        <v>0.280987</v>
      </c>
      <c r="F9" s="46">
        <v>0.279415</v>
      </c>
      <c r="G9" s="45">
        <v>0.279695</v>
      </c>
      <c r="H9" s="45">
        <v>0.279415</v>
      </c>
      <c r="I9" s="36">
        <f t="shared" si="1"/>
        <v>0.9571396936</v>
      </c>
      <c r="J9" s="37">
        <f t="shared" si="2"/>
        <v>15.3142351</v>
      </c>
    </row>
    <row r="10">
      <c r="B10" s="42"/>
      <c r="C10" s="49">
        <v>32.0</v>
      </c>
      <c r="D10" s="50">
        <v>1.0</v>
      </c>
      <c r="E10" s="45">
        <v>0.141458</v>
      </c>
      <c r="F10" s="45">
        <v>0.142021</v>
      </c>
      <c r="G10" s="46">
        <v>0.141191</v>
      </c>
      <c r="H10" s="45">
        <v>0.141191</v>
      </c>
      <c r="I10" s="36">
        <f t="shared" si="1"/>
        <v>0.9470829851</v>
      </c>
      <c r="J10" s="37">
        <f t="shared" si="2"/>
        <v>30.30665552</v>
      </c>
    </row>
    <row r="11">
      <c r="B11" s="42"/>
      <c r="C11" s="49">
        <v>64.0</v>
      </c>
      <c r="D11" s="50">
        <v>1.0</v>
      </c>
      <c r="E11" s="45">
        <v>0.075575</v>
      </c>
      <c r="F11" s="45">
        <v>0.075744</v>
      </c>
      <c r="G11" s="46">
        <v>0.074075</v>
      </c>
      <c r="H11" s="45">
        <v>0.074075</v>
      </c>
      <c r="I11" s="36">
        <f t="shared" si="1"/>
        <v>0.9025959754</v>
      </c>
      <c r="J11" s="37">
        <f t="shared" si="2"/>
        <v>57.76614242</v>
      </c>
      <c r="L11" s="6"/>
      <c r="M11" s="6"/>
      <c r="N11" s="6"/>
      <c r="O11" s="6"/>
    </row>
    <row r="12">
      <c r="B12" s="14"/>
      <c r="C12" s="51">
        <v>128.0</v>
      </c>
      <c r="D12" s="52">
        <v>1.0</v>
      </c>
      <c r="E12" s="53">
        <v>0.055655</v>
      </c>
      <c r="F12" s="53">
        <v>0.057094</v>
      </c>
      <c r="G12" s="54">
        <v>0.054432</v>
      </c>
      <c r="H12" s="55">
        <v>0.054432</v>
      </c>
      <c r="I12" s="56">
        <f t="shared" si="1"/>
        <v>0.6141589219</v>
      </c>
      <c r="J12" s="57">
        <f t="shared" si="2"/>
        <v>78.612342</v>
      </c>
      <c r="L12" s="6"/>
      <c r="M12" s="6"/>
      <c r="N12" s="6"/>
      <c r="O12" s="6"/>
    </row>
    <row r="13">
      <c r="B13" s="58" t="s">
        <v>18</v>
      </c>
      <c r="C13" s="59">
        <v>1.0</v>
      </c>
      <c r="D13" s="60">
        <v>2.0</v>
      </c>
      <c r="E13" s="35">
        <v>2.881598</v>
      </c>
      <c r="F13" s="34">
        <v>2.8976</v>
      </c>
      <c r="G13" s="34">
        <v>2.921895</v>
      </c>
      <c r="H13" s="34">
        <v>2.881598</v>
      </c>
      <c r="I13" s="61">
        <f t="shared" ref="I13:I19" si="3">$H$5/(INDIRECT("H" &amp; ROW())*INDIRECT("D" &amp; ROW()))</f>
        <v>0.7424746616</v>
      </c>
      <c r="J13" s="37">
        <f t="shared" si="2"/>
        <v>1.484949323</v>
      </c>
    </row>
    <row r="14">
      <c r="B14" s="42"/>
      <c r="C14" s="49">
        <v>1.0</v>
      </c>
      <c r="D14" s="50">
        <v>4.0</v>
      </c>
      <c r="E14" s="45">
        <v>1.469522</v>
      </c>
      <c r="F14" s="46">
        <v>1.446876</v>
      </c>
      <c r="G14" s="45">
        <v>1.460425</v>
      </c>
      <c r="H14" s="45">
        <v>1.446876</v>
      </c>
      <c r="I14" s="62">
        <f t="shared" si="3"/>
        <v>0.7393562061</v>
      </c>
      <c r="J14" s="37">
        <f t="shared" si="2"/>
        <v>2.957424824</v>
      </c>
    </row>
    <row r="15">
      <c r="B15" s="42"/>
      <c r="C15" s="49">
        <v>1.0</v>
      </c>
      <c r="D15" s="50">
        <v>8.0</v>
      </c>
      <c r="E15" s="45">
        <v>0.727618</v>
      </c>
      <c r="F15" s="45">
        <v>0.725599</v>
      </c>
      <c r="G15" s="46">
        <v>0.725087</v>
      </c>
      <c r="H15" s="45">
        <v>0.725087</v>
      </c>
      <c r="I15" s="62">
        <f t="shared" si="3"/>
        <v>0.7376747549</v>
      </c>
      <c r="J15" s="37">
        <f t="shared" si="2"/>
        <v>5.901398039</v>
      </c>
    </row>
    <row r="16">
      <c r="B16" s="42"/>
      <c r="C16" s="49">
        <v>1.0</v>
      </c>
      <c r="D16" s="50">
        <v>16.0</v>
      </c>
      <c r="E16" s="45">
        <v>0.366168</v>
      </c>
      <c r="F16" s="45">
        <v>0.371579</v>
      </c>
      <c r="G16" s="46">
        <v>0.365891</v>
      </c>
      <c r="H16" s="45">
        <v>0.365891</v>
      </c>
      <c r="I16" s="62">
        <f t="shared" si="3"/>
        <v>0.7309258427</v>
      </c>
      <c r="J16" s="37">
        <f t="shared" si="2"/>
        <v>11.69481348</v>
      </c>
    </row>
    <row r="17">
      <c r="B17" s="42"/>
      <c r="C17" s="49">
        <v>1.0</v>
      </c>
      <c r="D17" s="50">
        <v>32.0</v>
      </c>
      <c r="E17" s="46">
        <v>0.186755</v>
      </c>
      <c r="F17" s="45">
        <v>0.193136</v>
      </c>
      <c r="G17" s="45">
        <v>0.187395</v>
      </c>
      <c r="H17" s="45">
        <v>0.186755</v>
      </c>
      <c r="I17" s="62">
        <f t="shared" si="3"/>
        <v>0.7160161375</v>
      </c>
      <c r="J17" s="37">
        <f t="shared" si="2"/>
        <v>22.9125164</v>
      </c>
    </row>
    <row r="18">
      <c r="B18" s="42"/>
      <c r="C18" s="43">
        <v>1.0</v>
      </c>
      <c r="D18" s="44">
        <v>64.0</v>
      </c>
      <c r="E18" s="45">
        <v>0.100872</v>
      </c>
      <c r="F18" s="45">
        <v>0.100304</v>
      </c>
      <c r="G18" s="46">
        <v>0.100113</v>
      </c>
      <c r="H18" s="63">
        <v>0.100113</v>
      </c>
      <c r="I18" s="62">
        <f t="shared" si="3"/>
        <v>0.6678433058</v>
      </c>
      <c r="J18" s="64">
        <f t="shared" si="2"/>
        <v>42.74197157</v>
      </c>
    </row>
    <row r="19">
      <c r="B19" s="14"/>
      <c r="C19" s="65">
        <v>1.0</v>
      </c>
      <c r="D19" s="66">
        <v>128.0</v>
      </c>
      <c r="E19" s="53">
        <v>0.116622</v>
      </c>
      <c r="F19" s="53">
        <v>0.124498</v>
      </c>
      <c r="G19" s="54">
        <v>0.115394</v>
      </c>
      <c r="H19" s="53">
        <v>0.115394</v>
      </c>
      <c r="I19" s="67">
        <f t="shared" si="3"/>
        <v>0.289702224</v>
      </c>
      <c r="J19" s="68">
        <f t="shared" si="2"/>
        <v>37.08188467</v>
      </c>
    </row>
    <row r="20">
      <c r="B20" s="58" t="s">
        <v>19</v>
      </c>
      <c r="C20" s="32">
        <v>2.0</v>
      </c>
      <c r="D20" s="33">
        <v>16.0</v>
      </c>
      <c r="E20" s="34">
        <v>0.251618</v>
      </c>
      <c r="F20" s="34">
        <v>0.248672</v>
      </c>
      <c r="G20" s="35">
        <v>0.246604</v>
      </c>
      <c r="H20" s="34">
        <v>0.246604</v>
      </c>
      <c r="I20" s="69">
        <f t="shared" ref="I20:I34" si="4">$H$5/(INDIRECT("H" &amp; ROW())*INDIRECT("D" &amp; ROW())*INDIRECT("C" &amp; ROW()))</f>
        <v>0.5422442205</v>
      </c>
      <c r="J20" s="37">
        <f t="shared" si="2"/>
        <v>17.35181506</v>
      </c>
    </row>
    <row r="21">
      <c r="B21" s="42"/>
      <c r="C21" s="49">
        <v>2.0</v>
      </c>
      <c r="D21" s="50">
        <v>32.0</v>
      </c>
      <c r="E21" s="45">
        <v>0.174646</v>
      </c>
      <c r="F21" s="46">
        <v>0.174496</v>
      </c>
      <c r="G21" s="45">
        <v>0.17585</v>
      </c>
      <c r="H21" s="45">
        <v>0.174496</v>
      </c>
      <c r="I21" s="69">
        <f t="shared" si="4"/>
        <v>0.3831594814</v>
      </c>
      <c r="J21" s="37">
        <f t="shared" si="2"/>
        <v>24.52220681</v>
      </c>
    </row>
    <row r="22">
      <c r="B22" s="42"/>
      <c r="C22" s="49">
        <v>2.0</v>
      </c>
      <c r="D22" s="50">
        <v>64.0</v>
      </c>
      <c r="E22" s="45">
        <v>0.20537</v>
      </c>
      <c r="F22" s="45">
        <v>0.218359</v>
      </c>
      <c r="G22" s="46">
        <v>0.200521</v>
      </c>
      <c r="H22" s="45">
        <v>0.200521</v>
      </c>
      <c r="I22" s="69">
        <f t="shared" si="4"/>
        <v>0.1667151991</v>
      </c>
      <c r="J22" s="37">
        <f t="shared" si="2"/>
        <v>21.33954548</v>
      </c>
    </row>
    <row r="23">
      <c r="B23" s="42"/>
      <c r="C23" s="49">
        <v>4.0</v>
      </c>
      <c r="D23" s="50">
        <v>8.0</v>
      </c>
      <c r="E23" s="45">
        <v>0.20654</v>
      </c>
      <c r="F23" s="45">
        <v>0.207804</v>
      </c>
      <c r="G23" s="46">
        <v>0.20336</v>
      </c>
      <c r="H23" s="45">
        <v>0.20336</v>
      </c>
      <c r="I23" s="69">
        <f t="shared" si="4"/>
        <v>0.6575511101</v>
      </c>
      <c r="J23" s="37">
        <f t="shared" si="2"/>
        <v>21.04163552</v>
      </c>
    </row>
    <row r="24">
      <c r="B24" s="42"/>
      <c r="C24" s="49">
        <v>4.0</v>
      </c>
      <c r="D24" s="50">
        <v>16.0</v>
      </c>
      <c r="E24" s="45">
        <v>0.126778</v>
      </c>
      <c r="F24" s="45">
        <v>0.126481</v>
      </c>
      <c r="G24" s="46">
        <v>0.125107</v>
      </c>
      <c r="H24" s="45">
        <v>0.125107</v>
      </c>
      <c r="I24" s="69">
        <f t="shared" si="4"/>
        <v>0.5344209107</v>
      </c>
      <c r="J24" s="37">
        <f t="shared" si="2"/>
        <v>34.20293828</v>
      </c>
    </row>
    <row r="25">
      <c r="B25" s="42"/>
      <c r="C25" s="49">
        <v>4.0</v>
      </c>
      <c r="D25" s="50">
        <v>32.0</v>
      </c>
      <c r="E25" s="45">
        <v>0.110872</v>
      </c>
      <c r="F25" s="46">
        <v>0.10519</v>
      </c>
      <c r="G25" s="45">
        <v>0.106283</v>
      </c>
      <c r="H25" s="45">
        <v>0.10519</v>
      </c>
      <c r="I25" s="69">
        <f t="shared" si="4"/>
        <v>0.3178049096</v>
      </c>
      <c r="J25" s="37">
        <f t="shared" si="2"/>
        <v>40.67902842</v>
      </c>
    </row>
    <row r="26">
      <c r="B26" s="42"/>
      <c r="C26" s="49">
        <v>8.0</v>
      </c>
      <c r="D26" s="50">
        <v>4.0</v>
      </c>
      <c r="E26" s="45">
        <v>0.194552</v>
      </c>
      <c r="F26" s="45">
        <v>0.19394</v>
      </c>
      <c r="G26" s="46">
        <v>0.190015</v>
      </c>
      <c r="H26" s="45">
        <v>0.190015</v>
      </c>
      <c r="I26" s="69">
        <f t="shared" si="4"/>
        <v>0.7037317778</v>
      </c>
      <c r="J26" s="37">
        <f t="shared" si="2"/>
        <v>22.51941689</v>
      </c>
    </row>
    <row r="27">
      <c r="B27" s="42"/>
      <c r="C27" s="49">
        <v>8.0</v>
      </c>
      <c r="D27" s="50">
        <v>8.0</v>
      </c>
      <c r="E27" s="45">
        <v>0.106696</v>
      </c>
      <c r="F27" s="46">
        <v>0.104088</v>
      </c>
      <c r="G27" s="45">
        <v>0.10431</v>
      </c>
      <c r="H27" s="45">
        <v>0.104088</v>
      </c>
      <c r="I27" s="69">
        <f t="shared" si="4"/>
        <v>0.6423391445</v>
      </c>
      <c r="J27" s="37">
        <f t="shared" si="2"/>
        <v>41.10970525</v>
      </c>
    </row>
    <row r="28">
      <c r="B28" s="42"/>
      <c r="C28" s="49">
        <v>8.0</v>
      </c>
      <c r="D28" s="50">
        <v>16.0</v>
      </c>
      <c r="E28" s="45">
        <v>0.143533</v>
      </c>
      <c r="F28" s="45">
        <v>0.079207</v>
      </c>
      <c r="G28" s="46">
        <v>0.079148</v>
      </c>
      <c r="H28" s="45">
        <v>0.079148</v>
      </c>
      <c r="I28" s="69">
        <f t="shared" si="4"/>
        <v>0.4223719922</v>
      </c>
      <c r="J28" s="37">
        <f t="shared" si="2"/>
        <v>54.063615</v>
      </c>
    </row>
    <row r="29">
      <c r="B29" s="42"/>
      <c r="C29" s="43">
        <v>16.0</v>
      </c>
      <c r="D29" s="44">
        <v>2.0</v>
      </c>
      <c r="E29" s="45">
        <v>0.188514</v>
      </c>
      <c r="F29" s="46">
        <v>0.18779</v>
      </c>
      <c r="G29" s="45">
        <v>0.188092</v>
      </c>
      <c r="H29" s="45">
        <v>0.18779</v>
      </c>
      <c r="I29" s="70">
        <f t="shared" si="4"/>
        <v>0.712069832</v>
      </c>
      <c r="J29" s="37">
        <f t="shared" si="2"/>
        <v>22.78623462</v>
      </c>
    </row>
    <row r="30">
      <c r="B30" s="42"/>
      <c r="C30" s="49">
        <v>16.0</v>
      </c>
      <c r="D30" s="50">
        <v>4.0</v>
      </c>
      <c r="E30" s="46">
        <v>0.099731</v>
      </c>
      <c r="F30" s="45">
        <v>0.100577</v>
      </c>
      <c r="G30" s="45">
        <v>0.108775</v>
      </c>
      <c r="H30" s="45">
        <v>0.099731</v>
      </c>
      <c r="I30" s="69">
        <f t="shared" si="4"/>
        <v>0.6704013484</v>
      </c>
      <c r="J30" s="37">
        <f t="shared" si="2"/>
        <v>42.9056863</v>
      </c>
    </row>
    <row r="31">
      <c r="B31" s="42"/>
      <c r="C31" s="50">
        <v>16.0</v>
      </c>
      <c r="D31" s="50">
        <v>8.0</v>
      </c>
      <c r="E31" s="46">
        <v>0.06856</v>
      </c>
      <c r="F31" s="45">
        <v>0.069478</v>
      </c>
      <c r="G31" s="45">
        <v>0.086525</v>
      </c>
      <c r="H31" s="45">
        <v>0.06856</v>
      </c>
      <c r="I31" s="71">
        <f t="shared" si="4"/>
        <v>0.487600619</v>
      </c>
      <c r="J31" s="37">
        <f t="shared" si="2"/>
        <v>62.41287923</v>
      </c>
    </row>
    <row r="32">
      <c r="B32" s="42"/>
      <c r="C32" s="50">
        <v>32.0</v>
      </c>
      <c r="D32" s="50">
        <v>2.0</v>
      </c>
      <c r="E32" s="45">
        <v>0.0972</v>
      </c>
      <c r="F32" s="45">
        <v>0.096144</v>
      </c>
      <c r="G32" s="46">
        <v>0.095195</v>
      </c>
      <c r="H32" s="45">
        <v>0.095195</v>
      </c>
      <c r="I32" s="69">
        <f t="shared" si="4"/>
        <v>0.7023456786</v>
      </c>
      <c r="J32" s="37">
        <f t="shared" si="2"/>
        <v>44.95012343</v>
      </c>
    </row>
    <row r="33">
      <c r="B33" s="42"/>
      <c r="C33" s="50">
        <v>32.0</v>
      </c>
      <c r="D33" s="50">
        <v>4.0</v>
      </c>
      <c r="E33" s="46">
        <v>0.064892</v>
      </c>
      <c r="F33" s="45">
        <v>0.069833</v>
      </c>
      <c r="G33" s="45">
        <v>0.065577</v>
      </c>
      <c r="H33" s="45">
        <v>0.064892</v>
      </c>
      <c r="I33" s="69">
        <f t="shared" si="4"/>
        <v>0.5151620914</v>
      </c>
      <c r="J33" s="37">
        <f t="shared" si="2"/>
        <v>65.9407477</v>
      </c>
    </row>
    <row r="34">
      <c r="B34" s="14"/>
      <c r="C34" s="52">
        <v>64.0</v>
      </c>
      <c r="D34" s="52">
        <v>2.0</v>
      </c>
      <c r="E34" s="53">
        <v>0.065328</v>
      </c>
      <c r="F34" s="54">
        <v>0.063907</v>
      </c>
      <c r="G34" s="53">
        <v>0.064491</v>
      </c>
      <c r="H34" s="55">
        <v>0.063907</v>
      </c>
      <c r="I34" s="72">
        <f t="shared" si="4"/>
        <v>0.5231022961</v>
      </c>
      <c r="J34" s="57">
        <f t="shared" si="2"/>
        <v>66.9570939</v>
      </c>
    </row>
  </sheetData>
  <mergeCells count="18">
    <mergeCell ref="G3:G4"/>
    <mergeCell ref="H3:H4"/>
    <mergeCell ref="B6:B12"/>
    <mergeCell ref="B13:B19"/>
    <mergeCell ref="B20:B34"/>
    <mergeCell ref="I3:I4"/>
    <mergeCell ref="J3:J4"/>
    <mergeCell ref="L3:O3"/>
    <mergeCell ref="L4:O4"/>
    <mergeCell ref="P5:P6"/>
    <mergeCell ref="L5:O6"/>
    <mergeCell ref="E2:G2"/>
    <mergeCell ref="I2:J2"/>
    <mergeCell ref="B3:B4"/>
    <mergeCell ref="C3:C4"/>
    <mergeCell ref="D3:D4"/>
    <mergeCell ref="E3:E4"/>
    <mergeCell ref="F3:F4"/>
  </mergeCells>
  <drawing r:id="rId1"/>
</worksheet>
</file>