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11488835.sharepoint.com/sites/SeineCapital/Documents partages/Seine Capital Main Directory/1. Investment Opportunities &amp; DDs/2. Deals Directory/Scribe/1. Data Room/2 Asset Level/2.1 reMarkable/2.1.6 Cap Table/"/>
    </mc:Choice>
  </mc:AlternateContent>
  <xr:revisionPtr revIDLastSave="26" documentId="8_{4B7781F5-7B17-2A4E-A476-2580CE117505}" xr6:coauthVersionLast="47" xr6:coauthVersionMax="47" xr10:uidLastSave="{C48F8E6B-A06C-4FFE-9D30-3600046B51B9}"/>
  <bookViews>
    <workbookView xWindow="-120" yWindow="-120" windowWidth="29040" windowHeight="15840" xr2:uid="{0DDA0D35-EF46-4B3E-AFD6-8F4FB4562F21}"/>
  </bookViews>
  <sheets>
    <sheet name="Cap table_rM Holding_2022-07-3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41" i="1" l="1"/>
  <c r="G51" i="1"/>
  <c r="G21" i="1"/>
  <c r="G7" i="1"/>
  <c r="G9" i="1"/>
  <c r="G10" i="1"/>
  <c r="G11" i="1"/>
  <c r="G12" i="1"/>
  <c r="G13" i="1"/>
  <c r="G14" i="1"/>
  <c r="G15" i="1"/>
  <c r="G16" i="1"/>
  <c r="G17" i="1"/>
  <c r="G18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E52" i="1"/>
  <c r="G52" i="1" s="1"/>
  <c r="G53" i="1"/>
  <c r="G54" i="1"/>
  <c r="F55" i="1"/>
  <c r="G57" i="1"/>
  <c r="G58" i="1" s="1"/>
  <c r="E58" i="1"/>
  <c r="F58" i="1"/>
  <c r="E55" i="1" l="1"/>
  <c r="G55" i="1"/>
  <c r="J8" i="1" l="1"/>
  <c r="J6" i="1"/>
  <c r="J19" i="1"/>
  <c r="J40" i="1"/>
  <c r="J7" i="1"/>
  <c r="J27" i="1"/>
  <c r="J54" i="1"/>
  <c r="J38" i="1"/>
  <c r="J49" i="1"/>
  <c r="J16" i="1"/>
  <c r="J35" i="1"/>
  <c r="J11" i="1"/>
  <c r="J47" i="1"/>
  <c r="J12" i="1"/>
  <c r="J21" i="1"/>
  <c r="J26" i="1"/>
  <c r="J44" i="1"/>
  <c r="J20" i="1"/>
  <c r="J13" i="1"/>
  <c r="J41" i="1"/>
  <c r="J15" i="1"/>
  <c r="J34" i="1"/>
  <c r="J53" i="1"/>
  <c r="J29" i="1"/>
  <c r="J23" i="1"/>
  <c r="J51" i="1"/>
  <c r="J25" i="1"/>
  <c r="J43" i="1"/>
  <c r="J18" i="1"/>
  <c r="J37" i="1"/>
  <c r="J31" i="1"/>
  <c r="J14" i="1"/>
  <c r="J33" i="1"/>
  <c r="J52" i="1"/>
  <c r="J28" i="1"/>
  <c r="J46" i="1"/>
  <c r="J39" i="1"/>
  <c r="J24" i="1"/>
  <c r="J42" i="1"/>
  <c r="J9" i="1"/>
  <c r="J36" i="1"/>
  <c r="J22" i="1"/>
  <c r="J48" i="1"/>
  <c r="J32" i="1"/>
  <c r="J50" i="1"/>
  <c r="J17" i="1"/>
  <c r="J45" i="1"/>
  <c r="J30" i="1"/>
  <c r="J10" i="1"/>
  <c r="J55" i="1" l="1"/>
</calcChain>
</file>

<file path=xl/sharedStrings.xml><?xml version="1.0" encoding="utf-8"?>
<sst xmlns="http://schemas.openxmlformats.org/spreadsheetml/2006/main" count="176" uniqueCount="163">
  <si>
    <t>Magnus Haug Wanberg (sign.)</t>
  </si>
  <si>
    <t>On behalf of the Board of Directors in reMarkable Holding AS</t>
  </si>
  <si>
    <t>5 612 801 - 5 614 425</t>
  </si>
  <si>
    <t>5 373 201 - 5 572 200</t>
  </si>
  <si>
    <t>Overview of shares not issued</t>
  </si>
  <si>
    <t>7 244 094 - 7 255 706</t>
  </si>
  <si>
    <t>-</t>
  </si>
  <si>
    <t>Spark Capital Founders' Fund V. LP</t>
  </si>
  <si>
    <t>6 266 483 - 7 244 093</t>
  </si>
  <si>
    <t>Spark Capital V. LP</t>
  </si>
  <si>
    <t>c/o Zachhuber, Regattaveien 6, 1364 Fornebu</t>
  </si>
  <si>
    <t>Zachhuber Holding AS</t>
  </si>
  <si>
    <t>Ivar Aasens vei 11, 0373 Oslo</t>
  </si>
  <si>
    <t>Stratel AS</t>
  </si>
  <si>
    <t>4 370 401 - 4 498 600</t>
  </si>
  <si>
    <t>Gaustadalléen 21, 0349 OSLO</t>
  </si>
  <si>
    <t>Startuplab AS</t>
  </si>
  <si>
    <t>6 248 832 - 6 249 681</t>
  </si>
  <si>
    <t>Arnebråtveien 64, 0771 OSLO</t>
  </si>
  <si>
    <t>St. Birk AS</t>
  </si>
  <si>
    <t>Trudvangveien 27, 0363 Oslo</t>
  </si>
  <si>
    <t>SMHW AS</t>
  </si>
  <si>
    <t>6 229 101 - 6 232 200</t>
  </si>
  <si>
    <t>Bogstadveien 21, 0355 Oslo</t>
  </si>
  <si>
    <t>Shuffle Holding AS</t>
  </si>
  <si>
    <t>1 265 201 - 2 015 200</t>
  </si>
  <si>
    <t>Hasselhaugveien 57, 0851 Oslo</t>
  </si>
  <si>
    <t>Setra Holding AS</t>
  </si>
  <si>
    <t>867 901 - 1 265 200</t>
  </si>
  <si>
    <t>c/o ReMarkable, Pilestredet 75C, 0354 Oslo</t>
  </si>
  <si>
    <t>RMFF Holding 1 AS</t>
  </si>
  <si>
    <t>6 234 201 - 6 234 500</t>
  </si>
  <si>
    <t>Hans Nielsen Hauges gate 4, 0481 Oslo</t>
  </si>
  <si>
    <t>Ribeye AS</t>
  </si>
  <si>
    <t>4 767 201 - 4 776 200 / 6 240 700 - 6 242 800</t>
  </si>
  <si>
    <t>6851 W. 85th Place, Los Angeles, CA 90045</t>
  </si>
  <si>
    <t>Redner Group LLC</t>
  </si>
  <si>
    <t>4 357 167 - 4 364 519</t>
  </si>
  <si>
    <t>Ånnerudskogen 52, 1383 Asker</t>
  </si>
  <si>
    <t>Oslo Tannmedisin AS</t>
  </si>
  <si>
    <t>693 101 - 867 900</t>
  </si>
  <si>
    <t>Pilestredet 75C, 0354 Oslo</t>
  </si>
  <si>
    <t>Nous Holding AS</t>
  </si>
  <si>
    <t>6 244 301 - 6 246 566</t>
  </si>
  <si>
    <t>Herman Foss' gate 16, 0171 OSLO</t>
  </si>
  <si>
    <t>Nitsirk AS</t>
  </si>
  <si>
    <t>5 333 401 - 5 373 200</t>
  </si>
  <si>
    <t>Enebakkveien 54, 0657 Oslo</t>
  </si>
  <si>
    <t>Merem AS</t>
  </si>
  <si>
    <t>6 232 201 - 6 234 200 / 6 243 701 - 6 244 300</t>
  </si>
  <si>
    <t>Leil 604, Hasleveien 26, 0571 Oslo</t>
  </si>
  <si>
    <t>ME Design AS</t>
  </si>
  <si>
    <t>4 752 201 - 4 767 200</t>
  </si>
  <si>
    <t>Fjellveien 1, 1440 Drøbak</t>
  </si>
  <si>
    <t>Mawookie Holding AS</t>
  </si>
  <si>
    <t>5 572 201 - 5 600 100</t>
  </si>
  <si>
    <t>Larviksgata 5, 0468 Oslo</t>
  </si>
  <si>
    <t>Maren Helle AS</t>
  </si>
  <si>
    <t>6 250 758 - 6 255 157</t>
  </si>
  <si>
    <t>Voksenkollveien 35A, 0790 Oslo</t>
  </si>
  <si>
    <t>Magnus Gran-Jansen Holding AS</t>
  </si>
  <si>
    <t>4 364 520 - 4 370 400</t>
  </si>
  <si>
    <t>Trudvangveien 10, 0363 Oslo</t>
  </si>
  <si>
    <t>Lysdahl Engineering AS</t>
  </si>
  <si>
    <t>6 249 682 - 6 250 757</t>
  </si>
  <si>
    <t>Jess Carlsens gate 6, 0183 OSLO</t>
  </si>
  <si>
    <t>Lyngbø Holding AS</t>
  </si>
  <si>
    <t>5 293 601 - 5 333 400</t>
  </si>
  <si>
    <t>Krokusveien 8C, 0875 Oslo</t>
  </si>
  <si>
    <t>Krokus Invest AS</t>
  </si>
  <si>
    <t>5 659 601 - 5 662 800</t>
  </si>
  <si>
    <t>Helgesens gate 24A, 0553 Oslo</t>
  </si>
  <si>
    <t>Kid Bit AS</t>
  </si>
  <si>
    <t>5 615 801 - 5 623 800</t>
  </si>
  <si>
    <t>Sørligata 40A, 0577 Oslo</t>
  </si>
  <si>
    <t>Jeremy Michael Gerst</t>
  </si>
  <si>
    <t>7 255 707 - 7 265 928</t>
  </si>
  <si>
    <t>Dronningens Tværgade 7, 1302 København K, Danmark</t>
  </si>
  <si>
    <t>Jakob Wagner Studio</t>
  </si>
  <si>
    <t>4 776 201 - 5 293 600 / 5 662 801 - 6 229 100</t>
  </si>
  <si>
    <t>Bryggegata 6, 0250 Oslo</t>
  </si>
  <si>
    <t>Investisol AS</t>
  </si>
  <si>
    <t>7 352 820 - 7 354 299</t>
  </si>
  <si>
    <t>Hollr AS</t>
  </si>
  <si>
    <t>518 301 - 693 100</t>
  </si>
  <si>
    <t>Welhavens gate 12, 0350 Oslo</t>
  </si>
  <si>
    <t>Herding Holding AS</t>
  </si>
  <si>
    <t>433 701 - 518 300</t>
  </si>
  <si>
    <t>Krags vei 9D, 0783 Oslo</t>
  </si>
  <si>
    <t>Heidem Holding AS</t>
  </si>
  <si>
    <t>6 255 158 - 6 266 482</t>
  </si>
  <si>
    <t>Bjerkebakken 67F, 0757 Oslo</t>
  </si>
  <si>
    <t>Haakon K Invest AS</t>
  </si>
  <si>
    <t>4 736 001 - 4 752 200</t>
  </si>
  <si>
    <t>Kjølberggata 28B, 0653 Oslo</t>
  </si>
  <si>
    <t>Gerrard Skaar Holding AS</t>
  </si>
  <si>
    <t>43 901- 433 700</t>
  </si>
  <si>
    <t>Oslo Forskningspark, Gaustadalléen 21, 0349 Oslo</t>
  </si>
  <si>
    <t>Founders Fund I AS</t>
  </si>
  <si>
    <t>6 242 801 - 6 243 700</t>
  </si>
  <si>
    <t>Thurmanns gate 9, 0461 Oslo</t>
  </si>
  <si>
    <t>FinnTekk AS</t>
  </si>
  <si>
    <t>4 671 501 - 4 736 000</t>
  </si>
  <si>
    <t>Skådalsveien 21F, 0781 Oslo</t>
  </si>
  <si>
    <t>Fett AS</t>
  </si>
  <si>
    <t>4 601 301 - 4 671 500</t>
  </si>
  <si>
    <t>Torshovgata 5, 0476 Oslo</t>
  </si>
  <si>
    <t>Faller Holding AS</t>
  </si>
  <si>
    <t>5 623 801 - 5 639 700</t>
  </si>
  <si>
    <t>Thorvald Meyers Gate 85B, 0550 Oslo</t>
  </si>
  <si>
    <t>Ekrem og Indrebø Holding AS</t>
  </si>
  <si>
    <t>5 639 701 - 5 659 600</t>
  </si>
  <si>
    <t>Føllingstads veg 5B, 2819 Gjøvik</t>
  </si>
  <si>
    <t>Ebivi2 AS</t>
  </si>
  <si>
    <t>1 - 43 900 / 4 586 301 - 4 601 300</t>
  </si>
  <si>
    <t>One Alewife Center, Suite 310, Cambridge, MA 02140 US</t>
  </si>
  <si>
    <t>Dragon Innovation Inc.</t>
  </si>
  <si>
    <t>4 498 601 - 4 586 300</t>
  </si>
  <si>
    <t>v/ Vegard Veiteberg, Jens Bjelkes gate 9B, 0562 Oslo</t>
  </si>
  <si>
    <t>Dragev Invest AS</t>
  </si>
  <si>
    <t>6 246 567 - 6 248 831</t>
  </si>
  <si>
    <t>Tyristubbveien 16, 0687 Oslo</t>
  </si>
  <si>
    <t>Dalvang Design AS</t>
  </si>
  <si>
    <t>6 234 501 - 6 240 700</t>
  </si>
  <si>
    <t>Cutehacks AS c/o Norsk Regnesental Gaustadalléen, 23A, 0373 Oslo</t>
  </si>
  <si>
    <t>Cutehacks AS</t>
  </si>
  <si>
    <t>5 600 101 - 5 612 800</t>
  </si>
  <si>
    <t>Hans Nordahls Gate 94, H0601, 0485 Oslo</t>
  </si>
  <si>
    <t>Brataas Consult &amp; Invest AS</t>
  </si>
  <si>
    <t>7 265 929 - 7 269 025</t>
  </si>
  <si>
    <t>234 Country Club Dr, Telluride, CO 81435, USA</t>
  </si>
  <si>
    <t>4 Magnolias Co.</t>
  </si>
  <si>
    <t>Notes, encumbrances, etc.</t>
  </si>
  <si>
    <t>Share no.</t>
  </si>
  <si>
    <t>No. of shares (Common &amp; Preferred)</t>
  </si>
  <si>
    <t>No. of shares (preferred A)</t>
  </si>
  <si>
    <t>No. of shares (common)</t>
  </si>
  <si>
    <t>Address</t>
  </si>
  <si>
    <t>Org.no.</t>
  </si>
  <si>
    <t>Shareholder</t>
  </si>
  <si>
    <t>Cap table reMarkable Holding AS, org.no. 921 496 346</t>
  </si>
  <si>
    <t>Ullevålsveien 65, 0454 Oslo</t>
  </si>
  <si>
    <t>Total shares issued</t>
  </si>
  <si>
    <t>Total shares not issued</t>
  </si>
  <si>
    <t>Shares allocated for Employee Share Incentive Plan (remaining pool)</t>
  </si>
  <si>
    <t>Green Spark Invest (SARL)</t>
  </si>
  <si>
    <t>Catherine Dassault</t>
  </si>
  <si>
    <t>Vincent Dassault</t>
  </si>
  <si>
    <t>Quentin Dassault</t>
  </si>
  <si>
    <t>François Dassault</t>
  </si>
  <si>
    <t>4 355 714 - 4 357 166</t>
  </si>
  <si>
    <t>4 348 445 - 4 355 713</t>
  </si>
  <si>
    <t>4 346 992 - 4 348 444</t>
  </si>
  <si>
    <t>4 345 539 - 4 346 991</t>
  </si>
  <si>
    <t>4 342 632 - 4 345 538</t>
  </si>
  <si>
    <t>2 015 201 - 4 342 631</t>
  </si>
  <si>
    <t>19 boulevard de Beauséjour – 75016 Paris, FRANCE</t>
  </si>
  <si>
    <t>838 148 278 (RCS PARIS)</t>
  </si>
  <si>
    <t>9 rond-point des Champs-Elysées – 75008 Paris, FRANCE</t>
  </si>
  <si>
    <t>Share capital is NOK 2 573 523,40 ,- divided into 7 352 924 shares, at face value NOK 0,35.</t>
  </si>
  <si>
    <t>1375 shares deleted in Nw. fisjonfusjon autumn 2018. 83794 of Holding's own shares deleted July 2022</t>
  </si>
  <si>
    <t>Dato:  31 July 2022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</si>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</sst>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??_ ;_ @_ "/>
    <numFmt numFmtId="165" formatCode="_ * #,##0.00_ ;_ * \-#,##0.00_ ;_ * &quot;-&quot;??_ ;_ @_ "/>
    <numFmt numFmtId="166" formatCode="[$-F800]dddd\,\ mmmm\ dd\,\ yyyy"/>
    <numFmt numFmtId="167" formatCode="_ * #,##0.000000000_ ;_ * \-#,##0.000000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164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4" fillId="0" borderId="5" xfId="0" applyNumberFormat="1" applyFont="1" applyBorder="1" applyAlignment="1">
      <alignment vertical="top" wrapText="1"/>
    </xf>
    <xf numFmtId="164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0" fontId="0" fillId="0" borderId="4" xfId="0" applyBorder="1"/>
    <xf numFmtId="0" fontId="0" fillId="0" borderId="6" xfId="0" applyBorder="1"/>
    <xf numFmtId="0" fontId="5" fillId="0" borderId="6" xfId="0" applyFont="1" applyBorder="1"/>
    <xf numFmtId="3" fontId="4" fillId="0" borderId="0" xfId="0" applyNumberFormat="1" applyFont="1" applyAlignment="1">
      <alignment horizontal="center" vertical="center"/>
    </xf>
    <xf numFmtId="2" fontId="0" fillId="0" borderId="0" xfId="0" applyNumberFormat="1"/>
    <xf numFmtId="164" fontId="4" fillId="0" borderId="0" xfId="1" applyNumberFormat="1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/>
    </xf>
    <xf numFmtId="164" fontId="4" fillId="0" borderId="0" xfId="1" applyNumberFormat="1" applyFont="1" applyAlignment="1" applyProtection="1">
      <alignment vertical="center" wrapText="1"/>
    </xf>
    <xf numFmtId="164" fontId="4" fillId="0" borderId="0" xfId="1" applyNumberFormat="1" applyFont="1" applyFill="1" applyAlignment="1">
      <alignment vertical="center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67" fontId="0" fillId="0" borderId="0" xfId="1" applyNumberFormat="1" applyFont="1" applyAlignment="1">
      <alignment horizontal="left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10" fontId="0" fillId="0" borderId="0" xfId="2" applyNumberFormat="1" applyFont="1"/>
    <xf numFmtId="10" fontId="8" fillId="0" borderId="0" xfId="2" applyNumberFormat="1" applyFont="1"/>
    <xf numFmtId="10" fontId="0" fillId="2" borderId="0" xfId="2" applyNumberFormat="1" applyFont="1" applyFill="1"/>
    <xf numFmtId="0" fontId="0" fillId="2" borderId="6" xfId="0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658B-660E-4B6A-9D82-D1C976280ED8}">
  <sheetPr>
    <pageSetUpPr fitToPage="1"/>
  </sheetPr>
  <dimension ref="B1:J75"/>
  <sheetViews>
    <sheetView tabSelected="1" topLeftCell="A27" zoomScale="90" zoomScaleNormal="90" workbookViewId="0">
      <selection activeCell="J26" sqref="J26"/>
    </sheetView>
  </sheetViews>
  <sheetFormatPr defaultColWidth="9.140625" defaultRowHeight="15" x14ac:dyDescent="0.25"/>
  <cols>
    <col min="1" max="1" width="2.85546875" customWidth="1"/>
    <col min="2" max="2" width="38" customWidth="1"/>
    <col min="3" max="3" width="21.85546875" customWidth="1"/>
    <col min="4" max="4" width="66.28515625" customWidth="1"/>
    <col min="5" max="5" width="21.42578125" bestFit="1" customWidth="1"/>
    <col min="6" max="6" width="17.28515625" customWidth="1"/>
    <col min="7" max="7" width="24.28515625" customWidth="1"/>
    <col min="8" max="8" width="40" bestFit="1" customWidth="1"/>
    <col min="9" max="9" width="27.140625" style="1" customWidth="1"/>
  </cols>
  <sheetData>
    <row r="1" spans="2:10" x14ac:dyDescent="0.25">
      <c r="B1" s="47" t="s">
        <v>140</v>
      </c>
      <c r="C1" s="47"/>
      <c r="D1" s="47"/>
      <c r="E1" s="47"/>
      <c r="F1" s="47"/>
      <c r="G1" s="47"/>
      <c r="H1" s="47"/>
      <c r="I1" s="47"/>
    </row>
    <row r="2" spans="2:10" x14ac:dyDescent="0.25">
      <c r="B2" s="33"/>
      <c r="C2" s="33"/>
      <c r="D2" s="33"/>
      <c r="E2" s="33"/>
      <c r="F2" s="33"/>
      <c r="G2" s="33"/>
      <c r="H2" s="33"/>
    </row>
    <row r="3" spans="2:10" x14ac:dyDescent="0.25">
      <c r="B3" s="48" t="s">
        <v>159</v>
      </c>
      <c r="C3" s="48"/>
      <c r="D3" s="48"/>
      <c r="E3" s="48"/>
      <c r="F3" s="48"/>
      <c r="G3" s="48"/>
      <c r="H3" s="48"/>
      <c r="I3" s="48"/>
    </row>
    <row r="4" spans="2:10" x14ac:dyDescent="0.25">
      <c r="B4" s="32"/>
      <c r="C4" s="32"/>
      <c r="D4" s="32"/>
      <c r="E4" s="32"/>
      <c r="F4" s="32"/>
      <c r="G4" s="32"/>
      <c r="H4" s="32"/>
    </row>
    <row r="5" spans="2:10" ht="25.5" x14ac:dyDescent="0.25">
      <c r="B5" s="31" t="s">
        <v>139</v>
      </c>
      <c r="C5" s="13" t="s">
        <v>138</v>
      </c>
      <c r="D5" s="13" t="s">
        <v>137</v>
      </c>
      <c r="E5" s="30" t="s">
        <v>136</v>
      </c>
      <c r="F5" s="30" t="s">
        <v>135</v>
      </c>
      <c r="G5" s="30" t="s">
        <v>134</v>
      </c>
      <c r="H5" s="13" t="s">
        <v>133</v>
      </c>
      <c r="I5" s="29" t="s">
        <v>132</v>
      </c>
      <c r="J5" s="42" t="s">
        <v>162</v>
      </c>
    </row>
    <row r="6" spans="2:10" x14ac:dyDescent="0.25">
      <c r="B6" s="21" t="s">
        <v>131</v>
      </c>
      <c r="C6" s="28" t="s">
        <v>6</v>
      </c>
      <c r="D6" s="41" t="s">
        <v>130</v>
      </c>
      <c r="E6" s="17">
        <v>3097</v>
      </c>
      <c r="F6" s="27"/>
      <c r="G6" s="17">
        <v>3097</v>
      </c>
      <c r="H6" s="16" t="s">
        <v>129</v>
      </c>
      <c r="I6" s="26"/>
      <c r="J6" s="43">
        <f>G6/$G$55</f>
        <v>4.2604823410779559E-4</v>
      </c>
    </row>
    <row r="7" spans="2:10" x14ac:dyDescent="0.25">
      <c r="B7" s="21" t="s">
        <v>128</v>
      </c>
      <c r="C7" s="19">
        <v>919042036</v>
      </c>
      <c r="D7" s="18" t="s">
        <v>127</v>
      </c>
      <c r="E7" s="17">
        <v>12700</v>
      </c>
      <c r="F7" s="17"/>
      <c r="G7" s="17">
        <f t="shared" ref="G7:G42" si="0">SUM(E7:F7)</f>
        <v>12700</v>
      </c>
      <c r="H7" s="16" t="s">
        <v>126</v>
      </c>
      <c r="I7" s="15"/>
      <c r="J7" s="43">
        <f t="shared" ref="J7:J54" si="1">G7/$G$55</f>
        <v>1.7471141663445281E-3</v>
      </c>
    </row>
    <row r="8" spans="2:10" x14ac:dyDescent="0.25">
      <c r="B8" s="21" t="s">
        <v>146</v>
      </c>
      <c r="C8" s="19" t="s">
        <v>6</v>
      </c>
      <c r="D8" s="18" t="s">
        <v>156</v>
      </c>
      <c r="E8" s="17">
        <v>2907</v>
      </c>
      <c r="F8" s="17"/>
      <c r="G8" s="17">
        <v>2907</v>
      </c>
      <c r="H8" s="16" t="s">
        <v>154</v>
      </c>
      <c r="I8" s="15"/>
      <c r="J8" s="43">
        <f t="shared" si="1"/>
        <v>3.9991030563492466E-4</v>
      </c>
    </row>
    <row r="9" spans="2:10" x14ac:dyDescent="0.25">
      <c r="B9" s="21" t="s">
        <v>125</v>
      </c>
      <c r="C9" s="19">
        <v>995726548</v>
      </c>
      <c r="D9" s="18" t="s">
        <v>124</v>
      </c>
      <c r="E9" s="17">
        <v>6200</v>
      </c>
      <c r="F9" s="17"/>
      <c r="G9" s="17">
        <f t="shared" si="0"/>
        <v>6200</v>
      </c>
      <c r="H9" s="16" t="s">
        <v>123</v>
      </c>
      <c r="I9" s="15"/>
      <c r="J9" s="43">
        <f t="shared" si="1"/>
        <v>8.5292187648315545E-4</v>
      </c>
    </row>
    <row r="10" spans="2:10" x14ac:dyDescent="0.25">
      <c r="B10" s="21" t="s">
        <v>122</v>
      </c>
      <c r="C10" s="19">
        <v>921989288</v>
      </c>
      <c r="D10" t="s">
        <v>121</v>
      </c>
      <c r="E10" s="34">
        <v>2265</v>
      </c>
      <c r="F10" s="24"/>
      <c r="G10" s="17">
        <f t="shared" si="0"/>
        <v>2265</v>
      </c>
      <c r="H10" s="16" t="s">
        <v>120</v>
      </c>
      <c r="I10" s="15"/>
      <c r="J10" s="43">
        <f t="shared" si="1"/>
        <v>3.1159162100553986E-4</v>
      </c>
    </row>
    <row r="11" spans="2:10" ht="14.45" customHeight="1" x14ac:dyDescent="0.25">
      <c r="B11" s="21" t="s">
        <v>119</v>
      </c>
      <c r="C11" s="19">
        <v>818380682</v>
      </c>
      <c r="D11" t="s">
        <v>118</v>
      </c>
      <c r="E11" s="17">
        <v>87700</v>
      </c>
      <c r="F11" s="17"/>
      <c r="G11" s="17">
        <f t="shared" si="0"/>
        <v>87700</v>
      </c>
      <c r="H11" s="16" t="s">
        <v>117</v>
      </c>
      <c r="I11" s="15"/>
      <c r="J11" s="43">
        <f t="shared" si="1"/>
        <v>1.2064717510898828E-2</v>
      </c>
    </row>
    <row r="12" spans="2:10" x14ac:dyDescent="0.25">
      <c r="B12" s="21" t="s">
        <v>116</v>
      </c>
      <c r="C12" s="5" t="s">
        <v>6</v>
      </c>
      <c r="D12" t="s">
        <v>115</v>
      </c>
      <c r="E12" s="17">
        <v>58900</v>
      </c>
      <c r="F12" s="17"/>
      <c r="G12" s="17">
        <f t="shared" si="0"/>
        <v>58900</v>
      </c>
      <c r="H12" s="16" t="s">
        <v>114</v>
      </c>
      <c r="I12" s="15"/>
      <c r="J12" s="43">
        <f t="shared" si="1"/>
        <v>8.1027578265899774E-3</v>
      </c>
    </row>
    <row r="13" spans="2:10" x14ac:dyDescent="0.25">
      <c r="B13" s="21" t="s">
        <v>113</v>
      </c>
      <c r="C13" s="19">
        <v>919344806</v>
      </c>
      <c r="D13" s="18" t="s">
        <v>112</v>
      </c>
      <c r="E13" s="17">
        <v>19900</v>
      </c>
      <c r="F13" s="17"/>
      <c r="G13" s="17">
        <f t="shared" si="0"/>
        <v>19900</v>
      </c>
      <c r="H13" s="16" t="s">
        <v>111</v>
      </c>
      <c r="I13" s="15"/>
      <c r="J13" s="43">
        <f t="shared" si="1"/>
        <v>2.7376040874217411E-3</v>
      </c>
    </row>
    <row r="14" spans="2:10" x14ac:dyDescent="0.25">
      <c r="B14" s="21" t="s">
        <v>110</v>
      </c>
      <c r="C14" s="19">
        <v>919077212</v>
      </c>
      <c r="D14" s="18" t="s">
        <v>109</v>
      </c>
      <c r="E14" s="17">
        <v>15900</v>
      </c>
      <c r="F14" s="17"/>
      <c r="G14" s="17">
        <f t="shared" si="0"/>
        <v>15900</v>
      </c>
      <c r="H14" s="16" t="s">
        <v>108</v>
      </c>
      <c r="I14" s="15"/>
      <c r="J14" s="43">
        <f t="shared" si="1"/>
        <v>2.1873319090455114E-3</v>
      </c>
    </row>
    <row r="15" spans="2:10" x14ac:dyDescent="0.25">
      <c r="B15" s="21" t="s">
        <v>107</v>
      </c>
      <c r="C15" s="19">
        <v>918424164</v>
      </c>
      <c r="D15" t="s">
        <v>106</v>
      </c>
      <c r="E15" s="17">
        <v>70200</v>
      </c>
      <c r="F15" s="17"/>
      <c r="G15" s="17">
        <f t="shared" si="0"/>
        <v>70200</v>
      </c>
      <c r="H15" s="16" t="s">
        <v>105</v>
      </c>
      <c r="I15" s="15"/>
      <c r="J15" s="43">
        <f t="shared" si="1"/>
        <v>9.6572767305028243E-3</v>
      </c>
    </row>
    <row r="16" spans="2:10" x14ac:dyDescent="0.25">
      <c r="B16" s="21" t="s">
        <v>104</v>
      </c>
      <c r="C16" s="19">
        <v>914093295</v>
      </c>
      <c r="D16" t="s">
        <v>103</v>
      </c>
      <c r="E16" s="17">
        <v>64500</v>
      </c>
      <c r="F16" s="17"/>
      <c r="G16" s="17">
        <f t="shared" si="0"/>
        <v>64500</v>
      </c>
      <c r="H16" s="16" t="s">
        <v>102</v>
      </c>
      <c r="I16" s="15"/>
      <c r="J16" s="43">
        <f t="shared" si="1"/>
        <v>8.8731388763166989E-3</v>
      </c>
    </row>
    <row r="17" spans="2:10" x14ac:dyDescent="0.25">
      <c r="B17" s="21" t="s">
        <v>101</v>
      </c>
      <c r="C17" s="19">
        <v>921117809</v>
      </c>
      <c r="D17" s="18" t="s">
        <v>100</v>
      </c>
      <c r="E17" s="17">
        <v>900</v>
      </c>
      <c r="F17" s="17"/>
      <c r="G17" s="17">
        <f t="shared" si="0"/>
        <v>900</v>
      </c>
      <c r="H17" s="16" t="s">
        <v>99</v>
      </c>
      <c r="I17" s="15"/>
      <c r="J17" s="43">
        <f t="shared" si="1"/>
        <v>1.238112401346516E-4</v>
      </c>
    </row>
    <row r="18" spans="2:10" x14ac:dyDescent="0.25">
      <c r="B18" s="21" t="s">
        <v>98</v>
      </c>
      <c r="C18" s="23">
        <v>912370194</v>
      </c>
      <c r="D18" s="18" t="s">
        <v>97</v>
      </c>
      <c r="E18" s="17">
        <v>389800</v>
      </c>
      <c r="F18" s="17"/>
      <c r="G18" s="17">
        <f t="shared" si="0"/>
        <v>389800</v>
      </c>
      <c r="H18" s="16" t="s">
        <v>96</v>
      </c>
      <c r="I18" s="15"/>
      <c r="J18" s="43">
        <f t="shared" si="1"/>
        <v>5.3624023782763548E-2</v>
      </c>
    </row>
    <row r="19" spans="2:10" x14ac:dyDescent="0.25">
      <c r="B19" s="21" t="s">
        <v>149</v>
      </c>
      <c r="C19" s="23" t="s">
        <v>6</v>
      </c>
      <c r="D19" s="18" t="s">
        <v>156</v>
      </c>
      <c r="E19" s="17">
        <v>1453</v>
      </c>
      <c r="F19" s="17"/>
      <c r="G19" s="17">
        <f t="shared" si="0"/>
        <v>1453</v>
      </c>
      <c r="H19" s="16" t="s">
        <v>150</v>
      </c>
      <c r="I19" s="15"/>
      <c r="J19" s="43">
        <f t="shared" si="1"/>
        <v>1.9988636879516531E-4</v>
      </c>
    </row>
    <row r="20" spans="2:10" ht="14.45" customHeight="1" x14ac:dyDescent="0.25">
      <c r="B20" s="21" t="s">
        <v>95</v>
      </c>
      <c r="C20" s="19">
        <v>918593640</v>
      </c>
      <c r="D20" t="s">
        <v>94</v>
      </c>
      <c r="E20" s="17">
        <v>16200</v>
      </c>
      <c r="F20" s="17"/>
      <c r="G20" s="17">
        <f t="shared" si="0"/>
        <v>16200</v>
      </c>
      <c r="H20" s="16" t="s">
        <v>93</v>
      </c>
      <c r="I20" s="15"/>
      <c r="J20" s="43">
        <f t="shared" si="1"/>
        <v>2.2286023224237289E-3</v>
      </c>
    </row>
    <row r="21" spans="2:10" ht="14.45" customHeight="1" x14ac:dyDescent="0.25">
      <c r="B21" s="21" t="s">
        <v>145</v>
      </c>
      <c r="C21" s="19" t="s">
        <v>157</v>
      </c>
      <c r="D21" s="1" t="s">
        <v>158</v>
      </c>
      <c r="E21" s="17">
        <v>7269</v>
      </c>
      <c r="F21" s="17"/>
      <c r="G21" s="17">
        <f t="shared" si="0"/>
        <v>7269</v>
      </c>
      <c r="H21" s="16" t="s">
        <v>151</v>
      </c>
      <c r="I21" s="15"/>
      <c r="J21" s="43">
        <f t="shared" si="1"/>
        <v>9.9998211615420275E-4</v>
      </c>
    </row>
    <row r="22" spans="2:10" ht="14.45" customHeight="1" x14ac:dyDescent="0.25">
      <c r="B22" s="21" t="s">
        <v>92</v>
      </c>
      <c r="C22" s="19">
        <v>922309124</v>
      </c>
      <c r="D22" t="s">
        <v>91</v>
      </c>
      <c r="E22" s="17">
        <v>11325</v>
      </c>
      <c r="F22" s="17"/>
      <c r="G22" s="17">
        <f t="shared" si="0"/>
        <v>11325</v>
      </c>
      <c r="H22" s="16" t="s">
        <v>90</v>
      </c>
      <c r="I22" s="15"/>
      <c r="J22" s="43">
        <f t="shared" si="1"/>
        <v>1.5579581050276993E-3</v>
      </c>
    </row>
    <row r="23" spans="2:10" x14ac:dyDescent="0.25">
      <c r="B23" s="21" t="s">
        <v>89</v>
      </c>
      <c r="C23" s="23">
        <v>918181148</v>
      </c>
      <c r="D23" s="18" t="s">
        <v>88</v>
      </c>
      <c r="E23" s="17">
        <v>84600</v>
      </c>
      <c r="F23" s="17"/>
      <c r="G23" s="17">
        <f t="shared" si="0"/>
        <v>84600</v>
      </c>
      <c r="H23" s="16" t="s">
        <v>87</v>
      </c>
      <c r="I23" s="15"/>
      <c r="J23" s="43">
        <f t="shared" si="1"/>
        <v>1.1638256572657251E-2</v>
      </c>
    </row>
    <row r="24" spans="2:10" ht="14.45" customHeight="1" x14ac:dyDescent="0.25">
      <c r="B24" s="21" t="s">
        <v>86</v>
      </c>
      <c r="C24" s="23">
        <v>818181302</v>
      </c>
      <c r="D24" s="18" t="s">
        <v>85</v>
      </c>
      <c r="E24" s="17">
        <v>174800</v>
      </c>
      <c r="F24" s="17"/>
      <c r="G24" s="17">
        <f t="shared" si="0"/>
        <v>174800</v>
      </c>
      <c r="H24" s="16" t="s">
        <v>84</v>
      </c>
      <c r="I24" s="15"/>
      <c r="J24" s="43">
        <f t="shared" si="1"/>
        <v>2.4046894195041222E-2</v>
      </c>
    </row>
    <row r="25" spans="2:10" ht="14.45" customHeight="1" x14ac:dyDescent="0.25">
      <c r="B25" s="21" t="s">
        <v>83</v>
      </c>
      <c r="C25" s="23">
        <v>824299072</v>
      </c>
      <c r="D25" s="18" t="s">
        <v>141</v>
      </c>
      <c r="E25" s="17">
        <v>1480</v>
      </c>
      <c r="F25" s="17"/>
      <c r="G25" s="17">
        <f t="shared" si="0"/>
        <v>1480</v>
      </c>
      <c r="H25" s="16" t="s">
        <v>82</v>
      </c>
      <c r="I25" s="15"/>
      <c r="J25" s="43">
        <f t="shared" si="1"/>
        <v>2.0360070599920486E-4</v>
      </c>
    </row>
    <row r="26" spans="2:10" x14ac:dyDescent="0.25">
      <c r="B26" s="46" t="s">
        <v>81</v>
      </c>
      <c r="C26" s="23">
        <v>814941582</v>
      </c>
      <c r="D26" s="18" t="s">
        <v>80</v>
      </c>
      <c r="E26" s="17">
        <v>1083700</v>
      </c>
      <c r="F26" s="17"/>
      <c r="G26" s="17">
        <f t="shared" si="0"/>
        <v>1083700</v>
      </c>
      <c r="H26" s="16" t="s">
        <v>79</v>
      </c>
      <c r="I26" s="15"/>
      <c r="J26" s="45">
        <f t="shared" si="1"/>
        <v>0.14908248992657994</v>
      </c>
    </row>
    <row r="27" spans="2:10" x14ac:dyDescent="0.25">
      <c r="B27" s="21" t="s">
        <v>78</v>
      </c>
      <c r="C27" s="23" t="s">
        <v>6</v>
      </c>
      <c r="D27" s="18" t="s">
        <v>77</v>
      </c>
      <c r="E27" s="17">
        <v>10222</v>
      </c>
      <c r="F27" s="17"/>
      <c r="G27" s="17">
        <f t="shared" si="0"/>
        <v>10222</v>
      </c>
      <c r="H27" s="16" t="s">
        <v>76</v>
      </c>
      <c r="I27" s="15"/>
      <c r="J27" s="43">
        <f t="shared" si="1"/>
        <v>1.4062205518404541E-3</v>
      </c>
    </row>
    <row r="28" spans="2:10" ht="14.45" customHeight="1" x14ac:dyDescent="0.25">
      <c r="B28" s="21" t="s">
        <v>75</v>
      </c>
      <c r="C28" s="19" t="s">
        <v>6</v>
      </c>
      <c r="D28" s="18" t="s">
        <v>74</v>
      </c>
      <c r="E28" s="17">
        <v>8000</v>
      </c>
      <c r="F28" s="17"/>
      <c r="G28" s="17">
        <f t="shared" si="0"/>
        <v>8000</v>
      </c>
      <c r="H28" s="16" t="s">
        <v>73</v>
      </c>
      <c r="I28" s="15"/>
      <c r="J28" s="43">
        <f t="shared" si="1"/>
        <v>1.1005443567524587E-3</v>
      </c>
    </row>
    <row r="29" spans="2:10" ht="14.45" customHeight="1" x14ac:dyDescent="0.25">
      <c r="B29" s="21" t="s">
        <v>72</v>
      </c>
      <c r="C29" s="19">
        <v>919562056</v>
      </c>
      <c r="D29" s="18" t="s">
        <v>71</v>
      </c>
      <c r="E29" s="17">
        <v>3200</v>
      </c>
      <c r="F29" s="17"/>
      <c r="G29" s="17">
        <f t="shared" si="0"/>
        <v>3200</v>
      </c>
      <c r="H29" s="16" t="s">
        <v>70</v>
      </c>
      <c r="I29" s="15"/>
      <c r="J29" s="43">
        <f t="shared" si="1"/>
        <v>4.4021774270098347E-4</v>
      </c>
    </row>
    <row r="30" spans="2:10" x14ac:dyDescent="0.25">
      <c r="B30" s="21" t="s">
        <v>69</v>
      </c>
      <c r="C30" s="23">
        <v>988986801</v>
      </c>
      <c r="D30" s="18" t="s">
        <v>68</v>
      </c>
      <c r="E30" s="17">
        <v>39800</v>
      </c>
      <c r="F30" s="17"/>
      <c r="G30" s="17">
        <f t="shared" si="0"/>
        <v>39800</v>
      </c>
      <c r="H30" s="16" t="s">
        <v>67</v>
      </c>
      <c r="I30" s="15"/>
      <c r="J30" s="43">
        <f t="shared" si="1"/>
        <v>5.4752081748434822E-3</v>
      </c>
    </row>
    <row r="31" spans="2:10" x14ac:dyDescent="0.25">
      <c r="B31" s="21" t="s">
        <v>66</v>
      </c>
      <c r="C31" s="19">
        <v>921863160</v>
      </c>
      <c r="D31" t="s">
        <v>65</v>
      </c>
      <c r="E31">
        <v>1076</v>
      </c>
      <c r="F31" s="24"/>
      <c r="G31" s="17">
        <f t="shared" si="0"/>
        <v>1076</v>
      </c>
      <c r="H31" s="16" t="s">
        <v>64</v>
      </c>
      <c r="I31" s="15"/>
      <c r="J31" s="43">
        <f t="shared" si="1"/>
        <v>1.4802321598320569E-4</v>
      </c>
    </row>
    <row r="32" spans="2:10" x14ac:dyDescent="0.25">
      <c r="B32" s="21" t="s">
        <v>63</v>
      </c>
      <c r="C32" s="19">
        <v>917095523</v>
      </c>
      <c r="D32" s="18" t="s">
        <v>62</v>
      </c>
      <c r="E32">
        <v>5881</v>
      </c>
      <c r="F32" s="24"/>
      <c r="G32" s="17">
        <f t="shared" si="0"/>
        <v>5881</v>
      </c>
      <c r="H32" s="16" t="s">
        <v>61</v>
      </c>
      <c r="I32" s="15"/>
      <c r="J32" s="43">
        <f t="shared" si="1"/>
        <v>8.0903767025765122E-4</v>
      </c>
    </row>
    <row r="33" spans="2:10" x14ac:dyDescent="0.25">
      <c r="B33" s="21" t="s">
        <v>60</v>
      </c>
      <c r="C33" s="19">
        <v>921668104</v>
      </c>
      <c r="D33" s="18" t="s">
        <v>59</v>
      </c>
      <c r="E33">
        <v>4400</v>
      </c>
      <c r="F33" s="24"/>
      <c r="G33" s="17">
        <f t="shared" si="0"/>
        <v>4400</v>
      </c>
      <c r="H33" s="16" t="s">
        <v>58</v>
      </c>
      <c r="I33" s="15"/>
      <c r="J33" s="43">
        <f t="shared" si="1"/>
        <v>6.0529939621385232E-4</v>
      </c>
    </row>
    <row r="34" spans="2:10" x14ac:dyDescent="0.25">
      <c r="B34" s="21" t="s">
        <v>57</v>
      </c>
      <c r="C34" s="19">
        <v>919059087</v>
      </c>
      <c r="D34" s="18" t="s">
        <v>56</v>
      </c>
      <c r="E34" s="17">
        <v>27900</v>
      </c>
      <c r="F34" s="17"/>
      <c r="G34" s="17">
        <f t="shared" si="0"/>
        <v>27900</v>
      </c>
      <c r="H34" s="16" t="s">
        <v>55</v>
      </c>
      <c r="I34" s="15"/>
      <c r="J34" s="43">
        <f t="shared" si="1"/>
        <v>3.8381484441741996E-3</v>
      </c>
    </row>
    <row r="35" spans="2:10" x14ac:dyDescent="0.25">
      <c r="B35" s="21" t="s">
        <v>54</v>
      </c>
      <c r="C35" s="19">
        <v>918495436</v>
      </c>
      <c r="D35" t="s">
        <v>53</v>
      </c>
      <c r="E35" s="25">
        <v>15000</v>
      </c>
      <c r="F35" s="25"/>
      <c r="G35" s="17">
        <f t="shared" si="0"/>
        <v>15000</v>
      </c>
      <c r="H35" s="16" t="s">
        <v>52</v>
      </c>
      <c r="I35" s="15"/>
      <c r="J35" s="43">
        <f t="shared" si="1"/>
        <v>2.06352066891086E-3</v>
      </c>
    </row>
    <row r="36" spans="2:10" x14ac:dyDescent="0.25">
      <c r="B36" s="21" t="s">
        <v>51</v>
      </c>
      <c r="C36" s="19">
        <v>920037046</v>
      </c>
      <c r="D36" s="18" t="s">
        <v>50</v>
      </c>
      <c r="E36" s="17">
        <v>2600</v>
      </c>
      <c r="F36" s="17"/>
      <c r="G36" s="17">
        <f t="shared" si="0"/>
        <v>2600</v>
      </c>
      <c r="H36" s="16" t="s">
        <v>49</v>
      </c>
      <c r="I36" s="15"/>
      <c r="J36" s="43">
        <f t="shared" si="1"/>
        <v>3.5767691594454907E-4</v>
      </c>
    </row>
    <row r="37" spans="2:10" x14ac:dyDescent="0.25">
      <c r="B37" s="21" t="s">
        <v>48</v>
      </c>
      <c r="C37" s="19">
        <v>996236099</v>
      </c>
      <c r="D37" t="s">
        <v>47</v>
      </c>
      <c r="E37" s="17">
        <v>39800</v>
      </c>
      <c r="F37" s="17"/>
      <c r="G37" s="17">
        <f t="shared" si="0"/>
        <v>39800</v>
      </c>
      <c r="H37" s="16" t="s">
        <v>46</v>
      </c>
      <c r="I37" s="15"/>
      <c r="J37" s="43">
        <f t="shared" si="1"/>
        <v>5.4752081748434822E-3</v>
      </c>
    </row>
    <row r="38" spans="2:10" x14ac:dyDescent="0.25">
      <c r="B38" s="21" t="s">
        <v>45</v>
      </c>
      <c r="C38" s="19">
        <v>921808879</v>
      </c>
      <c r="D38" t="s">
        <v>44</v>
      </c>
      <c r="E38" s="24">
        <v>2266</v>
      </c>
      <c r="F38" s="24"/>
      <c r="G38" s="17">
        <f t="shared" si="0"/>
        <v>2266</v>
      </c>
      <c r="H38" s="16" t="s">
        <v>43</v>
      </c>
      <c r="I38" s="15"/>
      <c r="J38" s="43">
        <f t="shared" si="1"/>
        <v>3.117291890501339E-4</v>
      </c>
    </row>
    <row r="39" spans="2:10" x14ac:dyDescent="0.25">
      <c r="B39" s="21" t="s">
        <v>42</v>
      </c>
      <c r="C39" s="23">
        <v>918181237</v>
      </c>
      <c r="D39" s="18" t="s">
        <v>41</v>
      </c>
      <c r="E39" s="17">
        <v>174800</v>
      </c>
      <c r="F39" s="17"/>
      <c r="G39" s="17">
        <f t="shared" si="0"/>
        <v>174800</v>
      </c>
      <c r="H39" s="16" t="s">
        <v>40</v>
      </c>
      <c r="I39" s="15"/>
      <c r="J39" s="43">
        <f t="shared" si="1"/>
        <v>2.4046894195041222E-2</v>
      </c>
    </row>
    <row r="40" spans="2:10" x14ac:dyDescent="0.25">
      <c r="B40" s="21" t="s">
        <v>39</v>
      </c>
      <c r="C40" s="23">
        <v>889842482</v>
      </c>
      <c r="D40" s="18" t="s">
        <v>38</v>
      </c>
      <c r="E40" s="17">
        <v>7353</v>
      </c>
      <c r="F40" s="17"/>
      <c r="G40" s="17">
        <f t="shared" si="0"/>
        <v>7353</v>
      </c>
      <c r="H40" s="16" t="s">
        <v>37</v>
      </c>
      <c r="I40" s="15"/>
      <c r="J40" s="43">
        <f t="shared" si="1"/>
        <v>1.0115378319001036E-3</v>
      </c>
    </row>
    <row r="41" spans="2:10" x14ac:dyDescent="0.25">
      <c r="B41" s="21" t="s">
        <v>148</v>
      </c>
      <c r="C41" s="23" t="s">
        <v>6</v>
      </c>
      <c r="D41" s="18" t="s">
        <v>156</v>
      </c>
      <c r="E41" s="17">
        <v>1453</v>
      </c>
      <c r="F41" s="17"/>
      <c r="G41" s="17">
        <f t="shared" si="0"/>
        <v>1453</v>
      </c>
      <c r="H41" s="16" t="s">
        <v>152</v>
      </c>
      <c r="I41" s="15"/>
      <c r="J41" s="43">
        <f t="shared" si="1"/>
        <v>1.9988636879516531E-4</v>
      </c>
    </row>
    <row r="42" spans="2:10" x14ac:dyDescent="0.25">
      <c r="B42" s="21" t="s">
        <v>36</v>
      </c>
      <c r="C42" s="5" t="s">
        <v>6</v>
      </c>
      <c r="D42" t="s">
        <v>35</v>
      </c>
      <c r="E42" s="17">
        <v>11100</v>
      </c>
      <c r="F42" s="17"/>
      <c r="G42" s="17">
        <f t="shared" si="0"/>
        <v>11100</v>
      </c>
      <c r="H42" s="16" t="s">
        <v>34</v>
      </c>
      <c r="I42" s="15"/>
      <c r="J42" s="43">
        <f t="shared" si="1"/>
        <v>1.5270052949940365E-3</v>
      </c>
    </row>
    <row r="43" spans="2:10" x14ac:dyDescent="0.25">
      <c r="B43" s="21" t="s">
        <v>33</v>
      </c>
      <c r="C43" s="19">
        <v>920137849</v>
      </c>
      <c r="D43" s="18" t="s">
        <v>32</v>
      </c>
      <c r="E43" s="17">
        <v>300</v>
      </c>
      <c r="F43" s="17"/>
      <c r="G43" s="17">
        <f t="shared" ref="G43:G54" si="2">SUM(E43:F43)</f>
        <v>300</v>
      </c>
      <c r="H43" s="16" t="s">
        <v>31</v>
      </c>
      <c r="I43" s="15"/>
      <c r="J43" s="43">
        <f t="shared" si="1"/>
        <v>4.1270413378217198E-5</v>
      </c>
    </row>
    <row r="44" spans="2:10" x14ac:dyDescent="0.25">
      <c r="B44" s="21" t="s">
        <v>30</v>
      </c>
      <c r="C44" s="19">
        <v>917129126</v>
      </c>
      <c r="D44" t="s">
        <v>29</v>
      </c>
      <c r="E44" s="17">
        <v>397300</v>
      </c>
      <c r="F44" s="17"/>
      <c r="G44" s="17">
        <f t="shared" si="2"/>
        <v>397300</v>
      </c>
      <c r="H44" s="16" t="s">
        <v>28</v>
      </c>
      <c r="I44" s="15"/>
      <c r="J44" s="43">
        <f t="shared" si="1"/>
        <v>5.4655784117218977E-2</v>
      </c>
    </row>
    <row r="45" spans="2:10" x14ac:dyDescent="0.25">
      <c r="B45" s="46" t="s">
        <v>27</v>
      </c>
      <c r="C45" s="23">
        <v>918181083</v>
      </c>
      <c r="D45" s="18" t="s">
        <v>26</v>
      </c>
      <c r="E45" s="17">
        <v>750000</v>
      </c>
      <c r="F45" s="17"/>
      <c r="G45" s="17">
        <f t="shared" si="2"/>
        <v>750000</v>
      </c>
      <c r="H45" s="16" t="s">
        <v>25</v>
      </c>
      <c r="I45" s="15"/>
      <c r="J45" s="45">
        <f t="shared" si="1"/>
        <v>0.10317603344554301</v>
      </c>
    </row>
    <row r="46" spans="2:10" x14ac:dyDescent="0.25">
      <c r="B46" s="21" t="s">
        <v>24</v>
      </c>
      <c r="C46" s="19">
        <v>920020941</v>
      </c>
      <c r="D46" s="18" t="s">
        <v>23</v>
      </c>
      <c r="E46" s="17">
        <v>3100</v>
      </c>
      <c r="F46" s="17"/>
      <c r="G46" s="17">
        <f t="shared" si="2"/>
        <v>3100</v>
      </c>
      <c r="H46" s="16" t="s">
        <v>22</v>
      </c>
      <c r="I46" s="15"/>
      <c r="J46" s="43">
        <f t="shared" si="1"/>
        <v>4.2646093824157773E-4</v>
      </c>
    </row>
    <row r="47" spans="2:10" x14ac:dyDescent="0.25">
      <c r="B47" s="46" t="s">
        <v>21</v>
      </c>
      <c r="C47" s="23">
        <v>918181334</v>
      </c>
      <c r="D47" s="18" t="s">
        <v>20</v>
      </c>
      <c r="E47" s="35">
        <v>2327431</v>
      </c>
      <c r="F47" s="35"/>
      <c r="G47" s="35">
        <f t="shared" si="2"/>
        <v>2327431</v>
      </c>
      <c r="H47" s="16" t="s">
        <v>155</v>
      </c>
      <c r="I47" s="15"/>
      <c r="J47" s="45">
        <f t="shared" si="1"/>
        <v>0.32018013159759146</v>
      </c>
    </row>
    <row r="48" spans="2:10" x14ac:dyDescent="0.25">
      <c r="B48" s="21" t="s">
        <v>19</v>
      </c>
      <c r="C48" s="19">
        <v>921469411</v>
      </c>
      <c r="D48" s="18" t="s">
        <v>18</v>
      </c>
      <c r="E48" s="24">
        <v>850</v>
      </c>
      <c r="F48" s="24"/>
      <c r="G48" s="17">
        <f t="shared" si="2"/>
        <v>850</v>
      </c>
      <c r="H48" s="16" t="s">
        <v>17</v>
      </c>
      <c r="I48" s="15"/>
      <c r="J48" s="43">
        <f t="shared" si="1"/>
        <v>1.1693283790494874E-4</v>
      </c>
    </row>
    <row r="49" spans="2:10" x14ac:dyDescent="0.25">
      <c r="B49" s="21" t="s">
        <v>16</v>
      </c>
      <c r="C49" s="23">
        <v>997608836</v>
      </c>
      <c r="D49" s="18" t="s">
        <v>15</v>
      </c>
      <c r="E49" s="17">
        <v>128200</v>
      </c>
      <c r="F49" s="17"/>
      <c r="G49" s="17">
        <f t="shared" si="2"/>
        <v>128200</v>
      </c>
      <c r="H49" s="16" t="s">
        <v>14</v>
      </c>
      <c r="I49" s="15"/>
      <c r="J49" s="43">
        <f t="shared" si="1"/>
        <v>1.763622331695815E-2</v>
      </c>
    </row>
    <row r="50" spans="2:10" x14ac:dyDescent="0.25">
      <c r="B50" s="21" t="s">
        <v>13</v>
      </c>
      <c r="C50" s="19">
        <v>934660196</v>
      </c>
      <c r="D50" s="18" t="s">
        <v>12</v>
      </c>
      <c r="E50" s="17">
        <v>199000</v>
      </c>
      <c r="F50" s="17"/>
      <c r="G50" s="17">
        <f t="shared" si="2"/>
        <v>199000</v>
      </c>
      <c r="H50" s="16" t="s">
        <v>3</v>
      </c>
      <c r="I50" s="15"/>
      <c r="J50" s="43">
        <f t="shared" si="1"/>
        <v>2.7376040874217411E-2</v>
      </c>
    </row>
    <row r="51" spans="2:10" x14ac:dyDescent="0.25">
      <c r="B51" s="21" t="s">
        <v>147</v>
      </c>
      <c r="C51" s="19" t="s">
        <v>6</v>
      </c>
      <c r="D51" s="18" t="s">
        <v>156</v>
      </c>
      <c r="E51" s="17">
        <v>1453</v>
      </c>
      <c r="F51" s="17"/>
      <c r="G51" s="17">
        <f t="shared" si="2"/>
        <v>1453</v>
      </c>
      <c r="H51" s="16" t="s">
        <v>153</v>
      </c>
      <c r="I51" s="15"/>
      <c r="J51" s="43">
        <f t="shared" si="1"/>
        <v>1.9988636879516531E-4</v>
      </c>
    </row>
    <row r="52" spans="2:10" x14ac:dyDescent="0.25">
      <c r="B52" s="21" t="s">
        <v>11</v>
      </c>
      <c r="C52" s="19">
        <v>919058765</v>
      </c>
      <c r="D52" s="18" t="s">
        <v>10</v>
      </c>
      <c r="E52" s="17">
        <f>3000-1375</f>
        <v>1625</v>
      </c>
      <c r="F52" s="17"/>
      <c r="G52" s="17">
        <f t="shared" si="2"/>
        <v>1625</v>
      </c>
      <c r="H52" s="16" t="s">
        <v>2</v>
      </c>
      <c r="I52" s="15"/>
      <c r="J52" s="43">
        <f t="shared" si="1"/>
        <v>2.2354807246534317E-4</v>
      </c>
    </row>
    <row r="53" spans="2:10" x14ac:dyDescent="0.25">
      <c r="B53" s="46" t="s">
        <v>9</v>
      </c>
      <c r="C53" s="19" t="s">
        <v>6</v>
      </c>
      <c r="D53" s="18"/>
      <c r="E53" s="17"/>
      <c r="F53" s="17">
        <v>977611</v>
      </c>
      <c r="G53" s="17">
        <f t="shared" si="2"/>
        <v>977611</v>
      </c>
      <c r="H53" s="16" t="s">
        <v>8</v>
      </c>
      <c r="I53" s="15"/>
      <c r="J53" s="45">
        <f t="shared" si="1"/>
        <v>0.13448803364364098</v>
      </c>
    </row>
    <row r="54" spans="2:10" x14ac:dyDescent="0.25">
      <c r="B54" s="20" t="s">
        <v>7</v>
      </c>
      <c r="C54" s="19" t="s">
        <v>6</v>
      </c>
      <c r="D54" s="18"/>
      <c r="E54" s="17"/>
      <c r="F54" s="17">
        <v>11613</v>
      </c>
      <c r="G54" s="17">
        <f t="shared" si="2"/>
        <v>11613</v>
      </c>
      <c r="H54" s="16" t="s">
        <v>5</v>
      </c>
      <c r="I54" s="15"/>
      <c r="J54" s="43">
        <f t="shared" si="1"/>
        <v>1.5975777018707878E-3</v>
      </c>
    </row>
    <row r="55" spans="2:10" x14ac:dyDescent="0.25">
      <c r="B55" s="14" t="s">
        <v>142</v>
      </c>
      <c r="C55" s="13"/>
      <c r="D55" s="12"/>
      <c r="E55" s="11">
        <f>SUM(E6:E54)</f>
        <v>6279906</v>
      </c>
      <c r="F55" s="11">
        <f>SUM(F6:F54)</f>
        <v>989224</v>
      </c>
      <c r="G55" s="11">
        <f>SUM(G6:G54)</f>
        <v>7269130</v>
      </c>
      <c r="H55" s="10"/>
      <c r="I55" s="9"/>
      <c r="J55" s="44">
        <f>SUM(J6:J54)</f>
        <v>1.0000000000000002</v>
      </c>
    </row>
    <row r="56" spans="2:10" x14ac:dyDescent="0.25">
      <c r="B56" s="22" t="s">
        <v>4</v>
      </c>
      <c r="C56" s="19"/>
      <c r="D56" s="18"/>
      <c r="E56" s="17"/>
      <c r="F56" s="17"/>
      <c r="G56" s="17"/>
      <c r="H56" s="16"/>
      <c r="I56" s="15"/>
      <c r="J56" s="43"/>
    </row>
    <row r="57" spans="2:10" x14ac:dyDescent="0.25">
      <c r="B57" s="20" t="s">
        <v>144</v>
      </c>
      <c r="C57" s="19"/>
      <c r="D57" s="18"/>
      <c r="E57" s="17">
        <v>138211</v>
      </c>
      <c r="F57" s="17"/>
      <c r="G57" s="17">
        <f>SUM(E57:F57)</f>
        <v>138211</v>
      </c>
      <c r="H57" s="16"/>
      <c r="I57" s="15"/>
      <c r="J57" s="43"/>
    </row>
    <row r="58" spans="2:10" x14ac:dyDescent="0.25">
      <c r="B58" s="14" t="s">
        <v>143</v>
      </c>
      <c r="C58" s="13"/>
      <c r="D58" s="12"/>
      <c r="E58" s="11">
        <f>SUM(E57:E57)</f>
        <v>138211</v>
      </c>
      <c r="F58" s="11">
        <f>SUM(F57:F57)</f>
        <v>0</v>
      </c>
      <c r="G58" s="11">
        <f>SUM(G57:G57)</f>
        <v>138211</v>
      </c>
      <c r="H58" s="10"/>
      <c r="I58" s="9"/>
      <c r="J58" s="43"/>
    </row>
    <row r="59" spans="2:10" ht="60" x14ac:dyDescent="0.25">
      <c r="B59" s="14"/>
      <c r="C59" s="13"/>
      <c r="D59" s="12"/>
      <c r="E59" s="11"/>
      <c r="F59" s="11"/>
      <c r="G59" s="11"/>
      <c r="H59" s="10"/>
      <c r="I59" s="9" t="s">
        <v>160</v>
      </c>
      <c r="J59" s="43"/>
    </row>
    <row r="60" spans="2:10" x14ac:dyDescent="0.25">
      <c r="B60" s="49" t="s">
        <v>161</v>
      </c>
      <c r="C60" s="49"/>
      <c r="D60" s="49"/>
      <c r="E60" s="49"/>
      <c r="F60" s="49"/>
      <c r="G60" s="49"/>
      <c r="H60" s="49"/>
      <c r="I60" s="49"/>
      <c r="J60" s="43"/>
    </row>
    <row r="62" spans="2:10" x14ac:dyDescent="0.25">
      <c r="B62" s="36" t="s">
        <v>1</v>
      </c>
      <c r="C62" s="8"/>
      <c r="D62" s="8"/>
      <c r="E62" s="8"/>
      <c r="F62" s="8"/>
      <c r="G62" s="8"/>
      <c r="H62" s="3"/>
      <c r="I62" s="8"/>
    </row>
    <row r="63" spans="2:10" x14ac:dyDescent="0.25">
      <c r="B63" s="7"/>
      <c r="C63" s="7"/>
      <c r="D63" s="7"/>
      <c r="E63" s="7"/>
      <c r="F63" s="7"/>
      <c r="G63" s="7"/>
      <c r="H63" s="6"/>
      <c r="I63" s="2"/>
    </row>
    <row r="64" spans="2:10" x14ac:dyDescent="0.25">
      <c r="H64" s="3"/>
      <c r="I64" s="2"/>
    </row>
    <row r="65" spans="2:9" x14ac:dyDescent="0.25">
      <c r="B65" s="5" t="s">
        <v>0</v>
      </c>
      <c r="C65" s="5"/>
      <c r="D65" s="5"/>
      <c r="E65" s="5"/>
      <c r="F65" s="37"/>
      <c r="G65" s="38"/>
      <c r="H65" s="40"/>
      <c r="I65" s="2"/>
    </row>
    <row r="66" spans="2:9" x14ac:dyDescent="0.25">
      <c r="B66" s="5"/>
      <c r="C66" s="5"/>
      <c r="D66" s="5"/>
      <c r="E66" s="5"/>
      <c r="F66" s="5"/>
      <c r="G66" s="38"/>
      <c r="H66" s="3"/>
      <c r="I66" s="2"/>
    </row>
    <row r="67" spans="2:9" x14ac:dyDescent="0.25">
      <c r="B67" s="4"/>
      <c r="C67" s="4"/>
      <c r="D67" s="4"/>
      <c r="E67" s="4"/>
      <c r="F67" s="4"/>
      <c r="G67" s="4"/>
      <c r="H67" s="3"/>
      <c r="I67" s="2"/>
    </row>
    <row r="68" spans="2:9" x14ac:dyDescent="0.25">
      <c r="B68" s="4"/>
      <c r="C68" s="4"/>
      <c r="D68" s="4"/>
      <c r="E68" s="4"/>
      <c r="F68" s="4"/>
      <c r="G68" s="4"/>
      <c r="H68" s="3"/>
      <c r="I68" s="2"/>
    </row>
    <row r="70" spans="2:9" x14ac:dyDescent="0.25">
      <c r="E70" s="5"/>
      <c r="G70" s="39"/>
    </row>
    <row r="73" spans="2:9" x14ac:dyDescent="0.25">
      <c r="E73" s="5"/>
      <c r="G73" s="38"/>
    </row>
    <row r="74" spans="2:9" x14ac:dyDescent="0.25">
      <c r="G74" s="38"/>
    </row>
    <row r="75" spans="2:9" x14ac:dyDescent="0.25">
      <c r="G75" s="4"/>
    </row>
  </sheetData>
  <sheetProtection formatCells="0" formatColumns="0" formatRows="0" insertColumns="0" insertRows="0" insertHyperlinks="0" deleteColumns="0" deleteRows="0" sort="0" autoFilter="0" pivotTables="0"/>
  <mergeCells count="3">
    <mergeCell ref="B1:I1"/>
    <mergeCell ref="B3:I3"/>
    <mergeCell ref="B60:I60"/>
  </mergeCells>
  <pageMargins left="0.7" right="0.7" top="0.75" bottom="0.75" header="0.3" footer="0.3"/>
  <pageSetup paperSize="9" scale="5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3DD1C7867C7498719A2D9E78CD243" ma:contentTypeVersion="15" ma:contentTypeDescription="Create a new document." ma:contentTypeScope="" ma:versionID="9f21c2aab95ea9919d20e2eb7e427b27">
  <xsd:schema xmlns:xsd="http://www.w3.org/2001/XMLSchema" xmlns:xs="http://www.w3.org/2001/XMLSchema" xmlns:p="http://schemas.microsoft.com/office/2006/metadata/properties" xmlns:ns2="74e49fc6-ba7e-4e05-bd43-433ebfbd5e2f" xmlns:ns3="dfc8e12e-5e8d-415d-a3c4-13d1de65ab30" targetNamespace="http://schemas.microsoft.com/office/2006/metadata/properties" ma:root="true" ma:fieldsID="4e709b03447216518d3cea462c83c962" ns2:_="" ns3:_="">
    <xsd:import namespace="74e49fc6-ba7e-4e05-bd43-433ebfbd5e2f"/>
    <xsd:import namespace="dfc8e12e-5e8d-415d-a3c4-13d1de65ab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49fc6-ba7e-4e05-bd43-433ebfbd5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316d21b-d2d7-4812-b7f6-3cef58088d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8e12e-5e8d-415d-a3c4-13d1de65ab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852b0c3-511e-4f09-a022-3606d9239379}" ma:internalName="TaxCatchAll" ma:showField="CatchAllData" ma:web="dfc8e12e-5e8d-415d-a3c4-13d1de65ab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e49fc6-ba7e-4e05-bd43-433ebfbd5e2f">
      <Terms xmlns="http://schemas.microsoft.com/office/infopath/2007/PartnerControls"/>
    </lcf76f155ced4ddcb4097134ff3c332f>
    <TaxCatchAll xmlns="dfc8e12e-5e8d-415d-a3c4-13d1de65ab3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045D2-7A36-4578-A1AD-BDC177CF12F4}"/>
</file>

<file path=customXml/itemProps2.xml><?xml version="1.0" encoding="utf-8"?>
<ds:datastoreItem xmlns:ds="http://schemas.openxmlformats.org/officeDocument/2006/customXml" ds:itemID="{C6FF6C36-C593-4526-934D-5CC1AE924192}">
  <ds:schemaRefs>
    <ds:schemaRef ds:uri="http://schemas.microsoft.com/office/2006/metadata/properties"/>
    <ds:schemaRef ds:uri="http://schemas.microsoft.com/office/infopath/2007/PartnerControls"/>
    <ds:schemaRef ds:uri="74e49fc6-ba7e-4e05-bd43-433ebfbd5e2f"/>
    <ds:schemaRef ds:uri="dfc8e12e-5e8d-415d-a3c4-13d1de65ab30"/>
  </ds:schemaRefs>
</ds:datastoreItem>
</file>

<file path=customXml/itemProps3.xml><?xml version="1.0" encoding="utf-8"?>
<ds:datastoreItem xmlns:ds="http://schemas.openxmlformats.org/officeDocument/2006/customXml" ds:itemID="{D528756C-3351-47A7-8A29-B5CD83A8ED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table_rM Holding_2022-07-31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Benedicte V. Fidje</dc:creator>
  <cp:lastModifiedBy>Vincent Letellier</cp:lastModifiedBy>
  <cp:lastPrinted>2022-06-02T13:37:42Z</cp:lastPrinted>
  <dcterms:created xsi:type="dcterms:W3CDTF">2022-03-14T13:55:13Z</dcterms:created>
  <dcterms:modified xsi:type="dcterms:W3CDTF">2024-11-20T11:02:14Z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0x0101006C93DD1C7867C7498719A2D9E78CD243</vt:lpwstr>
  </property>
  <property fmtid="{D5CDD505-2E9C-101B-9397-08002B2CF9AE}" pid="3" name="{A44787D4-0540-4523-9961-78E4036D8C6D}">
    <vt:lpwstr>{C1CD730D-16BE-40A2-AD1A-1DD44302370B}</vt:lpwstr>
  </property>
  <property fmtid="{D5CDD505-2E9C-101B-9397-08002B2CF9AE}" pid="4" name="MediaServiceImageTags">
    <vt:lpwstr/>
  </property>
</Properties>
</file>