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imb\Dropbox\jfimbett.github.io\teaching\vba_python\"/>
    </mc:Choice>
  </mc:AlternateContent>
  <xr:revisionPtr revIDLastSave="0" documentId="8_{EEBFBC72-A76A-441C-8E20-75A43935ADDF}" xr6:coauthVersionLast="47" xr6:coauthVersionMax="47" xr10:uidLastSave="{00000000-0000-0000-0000-000000000000}"/>
  <bookViews>
    <workbookView xWindow="28680" yWindow="-120" windowWidth="29040" windowHeight="15720" activeTab="1" xr2:uid="{E39A3544-4E30-4405-A74A-096BD94C84DF}"/>
  </bookViews>
  <sheets>
    <sheet name="Knapsack" sheetId="1" r:id="rId1"/>
    <sheet name="Seat Assignment" sheetId="2" r:id="rId2"/>
  </sheets>
  <definedNames>
    <definedName name="solver_adj" localSheetId="0" hidden="1">Knapsack!$E$5:$E$10</definedName>
    <definedName name="solver_adj" localSheetId="1" hidden="1">'Seat Assignment'!$C$24:$D$28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Knapsack!$C$13</definedName>
    <definedName name="solver_lhs1" localSheetId="1" hidden="1">'Seat Assignment'!$C$24:$D$28</definedName>
    <definedName name="solver_lhs10" localSheetId="1" hidden="1">'Seat Assignment'!$C$29</definedName>
    <definedName name="solver_lhs11" localSheetId="1" hidden="1">'Seat Assignment'!$D$29</definedName>
    <definedName name="solver_lhs12" localSheetId="1" hidden="1">'Seat Assignment'!$E$24:$E$28</definedName>
    <definedName name="solver_lhs13" localSheetId="1" hidden="1">'Seat Assignment'!$P$24:$P$48</definedName>
    <definedName name="solver_lhs14" localSheetId="1" hidden="1">'Seat Assignment'!$P$24:$P$48</definedName>
    <definedName name="solver_lhs15" localSheetId="1" hidden="1">'Seat Assignment'!$Q$24:$Q$48</definedName>
    <definedName name="solver_lhs16" localSheetId="1" hidden="1">'Seat Assignment'!$Q$24:$Q$48</definedName>
    <definedName name="solver_lhs2" localSheetId="0" hidden="1">Knapsack!$E$5:$E$10</definedName>
    <definedName name="solver_lhs2" localSheetId="1" hidden="1">'Seat Assignment'!$C$29</definedName>
    <definedName name="solver_lhs3" localSheetId="1" hidden="1">'Seat Assignment'!$D$29</definedName>
    <definedName name="solver_lhs4" localSheetId="1" hidden="1">'Seat Assignment'!$E$24:$E$28</definedName>
    <definedName name="solver_lhs5" localSheetId="1" hidden="1">'Seat Assignment'!$P$24:$P$48</definedName>
    <definedName name="solver_lhs6" localSheetId="1" hidden="1">'Seat Assignment'!$P$24:$P$48</definedName>
    <definedName name="solver_lhs7" localSheetId="1" hidden="1">'Seat Assignment'!$Q$24:$Q$48</definedName>
    <definedName name="solver_lhs8" localSheetId="1" hidden="1">'Seat Assignment'!$Q$24:$Q$48</definedName>
    <definedName name="solver_lhs9" localSheetId="1" hidden="1">'Seat Assignment'!$C$24:$D$28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8</definedName>
    <definedName name="solver_nwt" localSheetId="0" hidden="1">1</definedName>
    <definedName name="solver_nwt" localSheetId="1" hidden="1">1</definedName>
    <definedName name="solver_opt" localSheetId="0" hidden="1">Knapsack!$C$14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5</definedName>
    <definedName name="solver_rel10" localSheetId="1" hidden="1">1</definedName>
    <definedName name="solver_rel11" localSheetId="1" hidden="1">1</definedName>
    <definedName name="solver_rel12" localSheetId="1" hidden="1">2</definedName>
    <definedName name="solver_rel13" localSheetId="1" hidden="1">3</definedName>
    <definedName name="solver_rel14" localSheetId="1" hidden="1">3</definedName>
    <definedName name="solver_rel15" localSheetId="1" hidden="1">3</definedName>
    <definedName name="solver_rel16" localSheetId="1" hidden="1">3</definedName>
    <definedName name="solver_rel2" localSheetId="0" hidden="1">5</definedName>
    <definedName name="solver_rel2" localSheetId="1" hidden="1">1</definedName>
    <definedName name="solver_rel3" localSheetId="1" hidden="1">1</definedName>
    <definedName name="solver_rel4" localSheetId="1" hidden="1">2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5</definedName>
    <definedName name="solver_rhs1" localSheetId="0" hidden="1">Knapsack!$D$13</definedName>
    <definedName name="solver_rhs1" localSheetId="1" hidden="1">"binary"</definedName>
    <definedName name="solver_rhs10" localSheetId="1" hidden="1">'Seat Assignment'!$D$16</definedName>
    <definedName name="solver_rhs11" localSheetId="1" hidden="1">'Seat Assignment'!$D$16</definedName>
    <definedName name="solver_rhs12" localSheetId="1" hidden="1">1</definedName>
    <definedName name="solver_rhs13" localSheetId="1" hidden="1">'Seat Assignment'!$T$24:$T$48</definedName>
    <definedName name="solver_rhs14" localSheetId="1" hidden="1">'Seat Assignment'!$U$24:$U$48</definedName>
    <definedName name="solver_rhs15" localSheetId="1" hidden="1">'Seat Assignment'!$V$24:$V$48</definedName>
    <definedName name="solver_rhs16" localSheetId="1" hidden="1">'Seat Assignment'!$W$24:$W$48</definedName>
    <definedName name="solver_rhs2" localSheetId="0" hidden="1">"binary"</definedName>
    <definedName name="solver_rhs2" localSheetId="1" hidden="1">'Seat Assignment'!$D$16</definedName>
    <definedName name="solver_rhs3" localSheetId="1" hidden="1">'Seat Assignment'!$D$16</definedName>
    <definedName name="solver_rhs4" localSheetId="1" hidden="1">1</definedName>
    <definedName name="solver_rhs5" localSheetId="1" hidden="1">'Seat Assignment'!$T$24:$T$48</definedName>
    <definedName name="solver_rhs6" localSheetId="1" hidden="1">'Seat Assignment'!$U$24:$U$48</definedName>
    <definedName name="solver_rhs7" localSheetId="1" hidden="1">'Seat Assignment'!$V$24:$V$48</definedName>
    <definedName name="solver_rhs8" localSheetId="1" hidden="1">'Seat Assignment'!$W$24:$W$48</definedName>
    <definedName name="solver_rhs9" localSheetId="1" hidden="1">"binary"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5" i="2" l="1"/>
  <c r="AC25" i="2"/>
  <c r="AD25" i="2"/>
  <c r="AE25" i="2"/>
  <c r="AB26" i="2"/>
  <c r="AC26" i="2"/>
  <c r="AD26" i="2"/>
  <c r="AE26" i="2"/>
  <c r="AB27" i="2"/>
  <c r="AC27" i="2"/>
  <c r="AD27" i="2"/>
  <c r="AE27" i="2"/>
  <c r="AB28" i="2"/>
  <c r="AC28" i="2"/>
  <c r="AD28" i="2"/>
  <c r="AE28" i="2"/>
  <c r="AB29" i="2"/>
  <c r="AC29" i="2"/>
  <c r="AD29" i="2"/>
  <c r="AE29" i="2"/>
  <c r="AB30" i="2"/>
  <c r="AC30" i="2"/>
  <c r="AD30" i="2"/>
  <c r="AE30" i="2"/>
  <c r="AB31" i="2"/>
  <c r="AC31" i="2"/>
  <c r="AD31" i="2"/>
  <c r="AE31" i="2"/>
  <c r="AB32" i="2"/>
  <c r="AC32" i="2"/>
  <c r="AD32" i="2"/>
  <c r="AE32" i="2"/>
  <c r="AB33" i="2"/>
  <c r="AC33" i="2"/>
  <c r="AD33" i="2"/>
  <c r="AE33" i="2"/>
  <c r="AB34" i="2"/>
  <c r="AC34" i="2"/>
  <c r="AD34" i="2"/>
  <c r="AE34" i="2"/>
  <c r="AB35" i="2"/>
  <c r="AC35" i="2"/>
  <c r="AD35" i="2"/>
  <c r="AE35" i="2"/>
  <c r="AB36" i="2"/>
  <c r="AC36" i="2"/>
  <c r="AD36" i="2"/>
  <c r="AE36" i="2"/>
  <c r="AB37" i="2"/>
  <c r="AC37" i="2"/>
  <c r="AD37" i="2"/>
  <c r="AE37" i="2"/>
  <c r="AB38" i="2"/>
  <c r="AC38" i="2"/>
  <c r="AD38" i="2"/>
  <c r="AE38" i="2"/>
  <c r="AB39" i="2"/>
  <c r="AC39" i="2"/>
  <c r="AD39" i="2"/>
  <c r="AE39" i="2"/>
  <c r="AB40" i="2"/>
  <c r="AC40" i="2"/>
  <c r="AD40" i="2"/>
  <c r="AE40" i="2"/>
  <c r="AB41" i="2"/>
  <c r="AC41" i="2"/>
  <c r="AD41" i="2"/>
  <c r="AE41" i="2"/>
  <c r="AB42" i="2"/>
  <c r="AC42" i="2"/>
  <c r="AD42" i="2"/>
  <c r="AE42" i="2"/>
  <c r="AB43" i="2"/>
  <c r="AC43" i="2"/>
  <c r="AD43" i="2"/>
  <c r="AE43" i="2"/>
  <c r="AB44" i="2"/>
  <c r="AC44" i="2"/>
  <c r="AD44" i="2"/>
  <c r="AE44" i="2"/>
  <c r="AB45" i="2"/>
  <c r="AC45" i="2"/>
  <c r="AD45" i="2"/>
  <c r="AE45" i="2"/>
  <c r="AB46" i="2"/>
  <c r="AC46" i="2"/>
  <c r="AD46" i="2"/>
  <c r="AE46" i="2"/>
  <c r="AB47" i="2"/>
  <c r="AC47" i="2"/>
  <c r="AD47" i="2"/>
  <c r="AE47" i="2"/>
  <c r="AB48" i="2"/>
  <c r="AC48" i="2"/>
  <c r="AD48" i="2"/>
  <c r="AE48" i="2"/>
  <c r="AG25" i="2"/>
  <c r="AG26" i="2"/>
  <c r="AG27" i="2"/>
  <c r="AG34" i="2"/>
  <c r="AG35" i="2"/>
  <c r="AG36" i="2"/>
  <c r="AG44" i="2"/>
  <c r="AG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24" i="2"/>
  <c r="S24" i="2"/>
  <c r="AE24" i="2"/>
  <c r="AD24" i="2"/>
  <c r="AC24" i="2"/>
  <c r="AB24" i="2"/>
  <c r="P24" i="2"/>
  <c r="Q24" i="2"/>
  <c r="V24" i="2"/>
  <c r="E25" i="2"/>
  <c r="F25" i="2" s="1"/>
  <c r="E26" i="2"/>
  <c r="F26" i="2" s="1"/>
  <c r="E27" i="2"/>
  <c r="F27" i="2" s="1"/>
  <c r="E28" i="2"/>
  <c r="F28" i="2" s="1"/>
  <c r="E24" i="2"/>
  <c r="F24" i="2" s="1"/>
  <c r="D29" i="2"/>
  <c r="C29" i="2"/>
  <c r="C30" i="2"/>
  <c r="D30" i="2"/>
  <c r="S25" i="2"/>
  <c r="V25" i="2" s="1"/>
  <c r="S26" i="2"/>
  <c r="V26" i="2" s="1"/>
  <c r="S27" i="2"/>
  <c r="V27" i="2" s="1"/>
  <c r="S28" i="2"/>
  <c r="T28" i="2" s="1"/>
  <c r="S29" i="2"/>
  <c r="T29" i="2" s="1"/>
  <c r="S30" i="2"/>
  <c r="U30" i="2" s="1"/>
  <c r="S31" i="2"/>
  <c r="T31" i="2" s="1"/>
  <c r="S32" i="2"/>
  <c r="U32" i="2" s="1"/>
  <c r="S33" i="2"/>
  <c r="T33" i="2" s="1"/>
  <c r="S34" i="2"/>
  <c r="U34" i="2" s="1"/>
  <c r="S35" i="2"/>
  <c r="T35" i="2" s="1"/>
  <c r="S36" i="2"/>
  <c r="V36" i="2" s="1"/>
  <c r="S37" i="2"/>
  <c r="V37" i="2" s="1"/>
  <c r="S38" i="2"/>
  <c r="W38" i="2" s="1"/>
  <c r="S39" i="2"/>
  <c r="V39" i="2" s="1"/>
  <c r="S40" i="2"/>
  <c r="W40" i="2" s="1"/>
  <c r="S41" i="2"/>
  <c r="T41" i="2" s="1"/>
  <c r="S42" i="2"/>
  <c r="W42" i="2" s="1"/>
  <c r="S43" i="2"/>
  <c r="V43" i="2" s="1"/>
  <c r="S44" i="2"/>
  <c r="V44" i="2" s="1"/>
  <c r="S45" i="2"/>
  <c r="V45" i="2" s="1"/>
  <c r="S46" i="2"/>
  <c r="T46" i="2" s="1"/>
  <c r="S47" i="2"/>
  <c r="T47" i="2" s="1"/>
  <c r="S48" i="2"/>
  <c r="V48" i="2" s="1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G6" i="1"/>
  <c r="G7" i="1"/>
  <c r="G8" i="1"/>
  <c r="G9" i="1"/>
  <c r="G10" i="1"/>
  <c r="G5" i="1"/>
  <c r="F6" i="1"/>
  <c r="F7" i="1"/>
  <c r="F8" i="1"/>
  <c r="F9" i="1"/>
  <c r="F10" i="1"/>
  <c r="F5" i="1"/>
  <c r="AG33" i="2" l="1"/>
  <c r="AG29" i="2"/>
  <c r="AG45" i="2"/>
  <c r="AG47" i="2"/>
  <c r="AG38" i="2"/>
  <c r="AG32" i="2"/>
  <c r="AG42" i="2"/>
  <c r="AG31" i="2"/>
  <c r="AG40" i="2"/>
  <c r="AG30" i="2"/>
  <c r="AG48" i="2"/>
  <c r="AG41" i="2"/>
  <c r="AG39" i="2"/>
  <c r="AG28" i="2"/>
  <c r="AG37" i="2"/>
  <c r="AG46" i="2"/>
  <c r="AG43" i="2"/>
  <c r="U26" i="2"/>
  <c r="Y26" i="2" s="1"/>
  <c r="U35" i="2"/>
  <c r="Y35" i="2" s="1"/>
  <c r="T27" i="2"/>
  <c r="U25" i="2"/>
  <c r="Y25" i="2" s="1"/>
  <c r="T25" i="2"/>
  <c r="T26" i="2"/>
  <c r="X26" i="2" s="1"/>
  <c r="W33" i="2"/>
  <c r="AA33" i="2" s="1"/>
  <c r="W34" i="2"/>
  <c r="AA34" i="2" s="1"/>
  <c r="V33" i="2"/>
  <c r="Z33" i="2" s="1"/>
  <c r="W32" i="2"/>
  <c r="AA32" i="2" s="1"/>
  <c r="W28" i="2"/>
  <c r="V28" i="2"/>
  <c r="W30" i="2"/>
  <c r="AA30" i="2" s="1"/>
  <c r="W26" i="2"/>
  <c r="AA26" i="2" s="1"/>
  <c r="V32" i="2"/>
  <c r="Z32" i="2" s="1"/>
  <c r="V29" i="2"/>
  <c r="Z29" i="2" s="1"/>
  <c r="U27" i="2"/>
  <c r="Y27" i="2" s="1"/>
  <c r="W35" i="2"/>
  <c r="AA35" i="2" s="1"/>
  <c r="V35" i="2"/>
  <c r="Z35" i="2" s="1"/>
  <c r="V34" i="2"/>
  <c r="Z34" i="2" s="1"/>
  <c r="V31" i="2"/>
  <c r="Z31" i="2" s="1"/>
  <c r="V30" i="2"/>
  <c r="Z30" i="2" s="1"/>
  <c r="W29" i="2"/>
  <c r="AA29" i="2" s="1"/>
  <c r="W25" i="2"/>
  <c r="AA25" i="2" s="1"/>
  <c r="U44" i="2"/>
  <c r="Y44" i="2" s="1"/>
  <c r="T44" i="2"/>
  <c r="X44" i="2" s="1"/>
  <c r="T43" i="2"/>
  <c r="X43" i="2" s="1"/>
  <c r="U43" i="2"/>
  <c r="U42" i="2"/>
  <c r="Y42" i="2" s="1"/>
  <c r="T42" i="2"/>
  <c r="U40" i="2"/>
  <c r="Y40" i="2" s="1"/>
  <c r="T40" i="2"/>
  <c r="U45" i="2"/>
  <c r="T45" i="2"/>
  <c r="X45" i="2" s="1"/>
  <c r="U38" i="2"/>
  <c r="Y38" i="2" s="1"/>
  <c r="U36" i="2"/>
  <c r="Y36" i="2" s="1"/>
  <c r="T36" i="2"/>
  <c r="X36" i="2" s="1"/>
  <c r="U24" i="2"/>
  <c r="Y24" i="2" s="1"/>
  <c r="U41" i="2"/>
  <c r="Y41" i="2" s="1"/>
  <c r="W24" i="2"/>
  <c r="AA24" i="2" s="1"/>
  <c r="W31" i="2"/>
  <c r="AA31" i="2" s="1"/>
  <c r="W47" i="2"/>
  <c r="AA47" i="2" s="1"/>
  <c r="W46" i="2"/>
  <c r="AA46" i="2" s="1"/>
  <c r="T38" i="2"/>
  <c r="X38" i="2" s="1"/>
  <c r="V46" i="2"/>
  <c r="Z46" i="2" s="1"/>
  <c r="U37" i="2"/>
  <c r="Y37" i="2" s="1"/>
  <c r="W45" i="2"/>
  <c r="AA45" i="2" s="1"/>
  <c r="W27" i="2"/>
  <c r="AA27" i="2" s="1"/>
  <c r="V47" i="2"/>
  <c r="Z47" i="2" s="1"/>
  <c r="T37" i="2"/>
  <c r="X37" i="2" s="1"/>
  <c r="W44" i="2"/>
  <c r="AA44" i="2" s="1"/>
  <c r="T24" i="2"/>
  <c r="X24" i="2" s="1"/>
  <c r="U39" i="2"/>
  <c r="Y39" i="2" s="1"/>
  <c r="T34" i="2"/>
  <c r="X34" i="2" s="1"/>
  <c r="V42" i="2"/>
  <c r="Z42" i="2" s="1"/>
  <c r="U33" i="2"/>
  <c r="Y33" i="2" s="1"/>
  <c r="W41" i="2"/>
  <c r="AA41" i="2" s="1"/>
  <c r="W43" i="2"/>
  <c r="AA43" i="2" s="1"/>
  <c r="V41" i="2"/>
  <c r="Z41" i="2" s="1"/>
  <c r="T39" i="2"/>
  <c r="X39" i="2" s="1"/>
  <c r="T32" i="2"/>
  <c r="X32" i="2" s="1"/>
  <c r="V40" i="2"/>
  <c r="Z40" i="2" s="1"/>
  <c r="W48" i="2"/>
  <c r="AA48" i="2" s="1"/>
  <c r="U31" i="2"/>
  <c r="Y31" i="2" s="1"/>
  <c r="W39" i="2"/>
  <c r="AA39" i="2" s="1"/>
  <c r="U48" i="2"/>
  <c r="Y48" i="2" s="1"/>
  <c r="T48" i="2"/>
  <c r="X48" i="2" s="1"/>
  <c r="T30" i="2"/>
  <c r="X30" i="2" s="1"/>
  <c r="V38" i="2"/>
  <c r="Z38" i="2" s="1"/>
  <c r="U47" i="2"/>
  <c r="Y47" i="2" s="1"/>
  <c r="U29" i="2"/>
  <c r="Y29" i="2" s="1"/>
  <c r="W37" i="2"/>
  <c r="AA37" i="2" s="1"/>
  <c r="Y45" i="2"/>
  <c r="X46" i="2"/>
  <c r="U46" i="2"/>
  <c r="Y46" i="2" s="1"/>
  <c r="U28" i="2"/>
  <c r="Y28" i="2" s="1"/>
  <c r="W36" i="2"/>
  <c r="AA36" i="2" s="1"/>
  <c r="X40" i="2"/>
  <c r="Z43" i="2"/>
  <c r="X33" i="2"/>
  <c r="X31" i="2"/>
  <c r="X42" i="2"/>
  <c r="X29" i="2"/>
  <c r="X41" i="2"/>
  <c r="X27" i="2"/>
  <c r="Y32" i="2"/>
  <c r="X25" i="2"/>
  <c r="AA28" i="2"/>
  <c r="Z28" i="2"/>
  <c r="Z48" i="2"/>
  <c r="Z26" i="2"/>
  <c r="Z25" i="2"/>
  <c r="AA40" i="2"/>
  <c r="Z45" i="2"/>
  <c r="AA42" i="2"/>
  <c r="Z37" i="2"/>
  <c r="Z36" i="2"/>
  <c r="Z44" i="2"/>
  <c r="AA38" i="2"/>
  <c r="Z39" i="2"/>
  <c r="Z27" i="2"/>
  <c r="X35" i="2"/>
  <c r="Y30" i="2"/>
  <c r="X28" i="2"/>
  <c r="Z24" i="2"/>
  <c r="X47" i="2"/>
  <c r="Y43" i="2"/>
  <c r="Y34" i="2"/>
  <c r="C13" i="1"/>
  <c r="C14" i="1"/>
  <c r="AG49" i="2" l="1"/>
</calcChain>
</file>

<file path=xl/sharedStrings.xml><?xml version="1.0" encoding="utf-8"?>
<sst xmlns="http://schemas.openxmlformats.org/spreadsheetml/2006/main" count="63" uniqueCount="35">
  <si>
    <t>Weight</t>
  </si>
  <si>
    <t>Value</t>
  </si>
  <si>
    <t xml:space="preserve">Item </t>
  </si>
  <si>
    <t>A</t>
  </si>
  <si>
    <t>B</t>
  </si>
  <si>
    <t>C</t>
  </si>
  <si>
    <t>D</t>
  </si>
  <si>
    <t>E</t>
  </si>
  <si>
    <t>F</t>
  </si>
  <si>
    <t>Carry?</t>
  </si>
  <si>
    <t>Weight * Carry</t>
  </si>
  <si>
    <t>Value Added</t>
  </si>
  <si>
    <t>Total V</t>
  </si>
  <si>
    <t>Max</t>
  </si>
  <si>
    <t>M</t>
  </si>
  <si>
    <t>j</t>
  </si>
  <si>
    <t>i</t>
  </si>
  <si>
    <t>Table</t>
  </si>
  <si>
    <t>&gt;=</t>
  </si>
  <si>
    <t>Sum</t>
  </si>
  <si>
    <t>rij</t>
  </si>
  <si>
    <t>RHS T1</t>
  </si>
  <si>
    <t>RHS T2</t>
  </si>
  <si>
    <t>Ci1</t>
  </si>
  <si>
    <t>Ci2</t>
  </si>
  <si>
    <t>Cj1</t>
  </si>
  <si>
    <t>Cj2</t>
  </si>
  <si>
    <t>Constraint</t>
  </si>
  <si>
    <t>xi1</t>
  </si>
  <si>
    <t>xi2</t>
  </si>
  <si>
    <t>xj1</t>
  </si>
  <si>
    <t>xj2</t>
  </si>
  <si>
    <t>pij</t>
  </si>
  <si>
    <t>The problem is too large for solver, try with less variables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</si>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</sst>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0" fillId="0" borderId="2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2</xdr:row>
      <xdr:rowOff>23812</xdr:rowOff>
    </xdr:from>
    <xdr:ext cx="624595" cy="6651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1C43DC-2EBC-D144-77E6-77D6F618B22B}"/>
                </a:ext>
              </a:extLst>
            </xdr:cNvPr>
            <xdr:cNvSpPr txBox="1"/>
          </xdr:nvSpPr>
          <xdr:spPr>
            <a:xfrm>
              <a:off x="419100" y="404812"/>
              <a:ext cx="624595" cy="66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GB" sz="4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1C43DC-2EBC-D144-77E6-77D6F618B22B}"/>
                </a:ext>
              </a:extLst>
            </xdr:cNvPr>
            <xdr:cNvSpPr txBox="1"/>
          </xdr:nvSpPr>
          <xdr:spPr>
            <a:xfrm>
              <a:off x="419100" y="404812"/>
              <a:ext cx="624595" cy="66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000" b="0" i="0">
                  <a:latin typeface="Cambria Math" panose="02040503050406030204" pitchFamily="18" charset="0"/>
                </a:rPr>
                <a:t>𝑟_𝑖𝑗</a:t>
              </a:r>
              <a:endParaRPr lang="en-GB" sz="4000"/>
            </a:p>
          </xdr:txBody>
        </xdr:sp>
      </mc:Fallback>
    </mc:AlternateContent>
    <xdr:clientData/>
  </xdr:oneCellAnchor>
  <xdr:oneCellAnchor>
    <xdr:from>
      <xdr:col>13</xdr:col>
      <xdr:colOff>352425</xdr:colOff>
      <xdr:row>1</xdr:row>
      <xdr:rowOff>114300</xdr:rowOff>
    </xdr:from>
    <xdr:ext cx="706732" cy="6651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5E0F5A-E2DE-415E-BE96-DA97680D6FEC}"/>
                </a:ext>
              </a:extLst>
            </xdr:cNvPr>
            <xdr:cNvSpPr txBox="1"/>
          </xdr:nvSpPr>
          <xdr:spPr>
            <a:xfrm>
              <a:off x="4657725" y="304800"/>
              <a:ext cx="706732" cy="66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GB" sz="40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5E0F5A-E2DE-415E-BE96-DA97680D6FEC}"/>
                </a:ext>
              </a:extLst>
            </xdr:cNvPr>
            <xdr:cNvSpPr txBox="1"/>
          </xdr:nvSpPr>
          <xdr:spPr>
            <a:xfrm>
              <a:off x="4657725" y="304800"/>
              <a:ext cx="706732" cy="66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000" b="0" i="0">
                  <a:latin typeface="Cambria Math" panose="02040503050406030204" pitchFamily="18" charset="0"/>
                </a:rPr>
                <a:t>𝑝_𝑖𝑗</a:t>
              </a:r>
              <a:endParaRPr lang="en-GB" sz="4000"/>
            </a:p>
          </xdr:txBody>
        </xdr:sp>
      </mc:Fallback>
    </mc:AlternateContent>
    <xdr:clientData/>
  </xdr:oneCellAnchor>
  <xdr:oneCellAnchor>
    <xdr:from>
      <xdr:col>0</xdr:col>
      <xdr:colOff>28575</xdr:colOff>
      <xdr:row>23</xdr:row>
      <xdr:rowOff>9525</xdr:rowOff>
    </xdr:from>
    <xdr:ext cx="873060" cy="6319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982F7E-C4AE-44C3-9E7D-FB07595F316E}"/>
                </a:ext>
              </a:extLst>
            </xdr:cNvPr>
            <xdr:cNvSpPr txBox="1"/>
          </xdr:nvSpPr>
          <xdr:spPr>
            <a:xfrm>
              <a:off x="28575" y="4391025"/>
              <a:ext cx="873060" cy="631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𝑖𝑚</m:t>
                        </m:r>
                      </m:sub>
                    </m:sSub>
                  </m:oMath>
                </m:oMathPara>
              </a14:m>
              <a:endParaRPr lang="en-GB" sz="40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982F7E-C4AE-44C3-9E7D-FB07595F316E}"/>
                </a:ext>
              </a:extLst>
            </xdr:cNvPr>
            <xdr:cNvSpPr txBox="1"/>
          </xdr:nvSpPr>
          <xdr:spPr>
            <a:xfrm>
              <a:off x="28575" y="4391025"/>
              <a:ext cx="873060" cy="631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000" b="0" i="0">
                  <a:latin typeface="Cambria Math" panose="02040503050406030204" pitchFamily="18" charset="0"/>
                </a:rPr>
                <a:t>𝑥_𝑖𝑚</a:t>
              </a:r>
              <a:endParaRPr lang="en-GB" sz="4000"/>
            </a:p>
          </xdr:txBody>
        </xdr:sp>
      </mc:Fallback>
    </mc:AlternateContent>
    <xdr:clientData/>
  </xdr:oneCellAnchor>
  <xdr:oneCellAnchor>
    <xdr:from>
      <xdr:col>0</xdr:col>
      <xdr:colOff>390525</xdr:colOff>
      <xdr:row>17</xdr:row>
      <xdr:rowOff>0</xdr:rowOff>
    </xdr:from>
    <xdr:ext cx="2234266" cy="6319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DA97F7A-7E17-4D9D-A5B7-C16EED8E93C7}"/>
                </a:ext>
              </a:extLst>
            </xdr:cNvPr>
            <xdr:cNvSpPr txBox="1"/>
          </xdr:nvSpPr>
          <xdr:spPr>
            <a:xfrm>
              <a:off x="390525" y="4381500"/>
              <a:ext cx="2234266" cy="631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𝑖𝑚</m:t>
                        </m:r>
                      </m:sub>
                    </m:sSub>
                    <m:r>
                      <a:rPr lang="en-US" sz="40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lang="en-US" sz="40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en-GB" sz="40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DA97F7A-7E17-4D9D-A5B7-C16EED8E93C7}"/>
                </a:ext>
              </a:extLst>
            </xdr:cNvPr>
            <xdr:cNvSpPr txBox="1"/>
          </xdr:nvSpPr>
          <xdr:spPr>
            <a:xfrm>
              <a:off x="390525" y="4381500"/>
              <a:ext cx="2234266" cy="631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000" b="0" i="0">
                  <a:latin typeface="Cambria Math" panose="02040503050406030204" pitchFamily="18" charset="0"/>
                </a:rPr>
                <a:t>〖∑𝑥〗_𝑖𝑚≤𝐶</a:t>
              </a:r>
              <a:endParaRPr lang="en-GB" sz="4000"/>
            </a:p>
          </xdr:txBody>
        </xdr:sp>
      </mc:Fallback>
    </mc:AlternateContent>
    <xdr:clientData/>
  </xdr:oneCellAnchor>
  <xdr:oneCellAnchor>
    <xdr:from>
      <xdr:col>12</xdr:col>
      <xdr:colOff>523875</xdr:colOff>
      <xdr:row>12</xdr:row>
      <xdr:rowOff>133350</xdr:rowOff>
    </xdr:from>
    <xdr:ext cx="5708101" cy="6651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5C090DC-BA9A-4C79-83F2-6DB8C334E9C8}"/>
                </a:ext>
              </a:extLst>
            </xdr:cNvPr>
            <xdr:cNvSpPr txBox="1"/>
          </xdr:nvSpPr>
          <xdr:spPr>
            <a:xfrm>
              <a:off x="4219575" y="2419350"/>
              <a:ext cx="5708101" cy="66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𝑖𝑚</m:t>
                        </m:r>
                      </m:sub>
                    </m:sSub>
                    <m:r>
                      <a:rPr lang="en-US" sz="4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𝑗𝑚</m:t>
                        </m:r>
                      </m:sub>
                    </m:sSub>
                    <m:r>
                      <a:rPr lang="en-US" sz="4000" b="0" i="1">
                        <a:latin typeface="Cambria Math" panose="02040503050406030204" pitchFamily="18" charset="0"/>
                      </a:rPr>
                      <m:t>≥2×</m:t>
                    </m:r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40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𝑖𝑚</m:t>
                        </m:r>
                      </m:sub>
                    </m:sSub>
                  </m:oMath>
                </m:oMathPara>
              </a14:m>
              <a:endParaRPr lang="en-GB" sz="40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5C090DC-BA9A-4C79-83F2-6DB8C334E9C8}"/>
                </a:ext>
              </a:extLst>
            </xdr:cNvPr>
            <xdr:cNvSpPr txBox="1"/>
          </xdr:nvSpPr>
          <xdr:spPr>
            <a:xfrm>
              <a:off x="4219575" y="2419350"/>
              <a:ext cx="5708101" cy="66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000" b="0" i="0">
                  <a:latin typeface="Cambria Math" panose="02040503050406030204" pitchFamily="18" charset="0"/>
                </a:rPr>
                <a:t>𝑥_𝑖𝑚+𝑥_𝑗𝑚≥2×𝑟_𝑖𝑗×𝑥_𝑖𝑚</a:t>
              </a:r>
              <a:endParaRPr lang="en-GB" sz="4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8984-DF2E-4763-AECA-30FEB2D2A4E0}">
  <dimension ref="B3:G14"/>
  <sheetViews>
    <sheetView showGridLines="0" workbookViewId="0">
      <selection activeCell="F14" sqref="F14"/>
    </sheetView>
  </sheetViews>
  <sheetFormatPr defaultRowHeight="15" x14ac:dyDescent="0.25"/>
  <cols>
    <col min="6" max="6" width="13.85546875" customWidth="1"/>
    <col min="7" max="7" width="13" customWidth="1"/>
  </cols>
  <sheetData>
    <row r="3" spans="2:7" x14ac:dyDescent="0.25">
      <c r="B3" s="2"/>
      <c r="C3" s="2"/>
      <c r="D3" s="2"/>
    </row>
    <row r="4" spans="2:7" x14ac:dyDescent="0.25">
      <c r="B4" s="3" t="s">
        <v>2</v>
      </c>
      <c r="C4" s="3" t="s">
        <v>0</v>
      </c>
      <c r="D4" s="3" t="s">
        <v>1</v>
      </c>
      <c r="E4" s="4" t="s">
        <v>9</v>
      </c>
      <c r="F4" s="4" t="s">
        <v>10</v>
      </c>
      <c r="G4" s="4" t="s">
        <v>11</v>
      </c>
    </row>
    <row r="5" spans="2:7" x14ac:dyDescent="0.25">
      <c r="B5" s="1" t="s">
        <v>3</v>
      </c>
      <c r="C5" s="1">
        <v>5</v>
      </c>
      <c r="D5" s="1">
        <v>10</v>
      </c>
      <c r="E5" s="1">
        <v>0</v>
      </c>
      <c r="F5" s="1">
        <f>C5*E5</f>
        <v>0</v>
      </c>
      <c r="G5" s="1">
        <f>D5*E5</f>
        <v>0</v>
      </c>
    </row>
    <row r="6" spans="2:7" x14ac:dyDescent="0.25">
      <c r="B6" s="1" t="s">
        <v>4</v>
      </c>
      <c r="C6" s="1">
        <v>3</v>
      </c>
      <c r="D6" s="1">
        <v>7</v>
      </c>
      <c r="E6" s="1">
        <v>1</v>
      </c>
      <c r="F6" s="1">
        <f t="shared" ref="F6:F10" si="0">C6*E6</f>
        <v>3</v>
      </c>
      <c r="G6" s="1">
        <f t="shared" ref="G6:G10" si="1">D6*E6</f>
        <v>7</v>
      </c>
    </row>
    <row r="7" spans="2:7" x14ac:dyDescent="0.25">
      <c r="B7" s="1" t="s">
        <v>5</v>
      </c>
      <c r="C7" s="1">
        <v>4</v>
      </c>
      <c r="D7" s="1">
        <v>8</v>
      </c>
      <c r="E7" s="1">
        <v>1</v>
      </c>
      <c r="F7" s="1">
        <f t="shared" si="0"/>
        <v>4</v>
      </c>
      <c r="G7" s="1">
        <f t="shared" si="1"/>
        <v>8</v>
      </c>
    </row>
    <row r="8" spans="2:7" x14ac:dyDescent="0.25">
      <c r="B8" s="1" t="s">
        <v>6</v>
      </c>
      <c r="C8" s="1">
        <v>6</v>
      </c>
      <c r="D8" s="1">
        <v>12</v>
      </c>
      <c r="E8" s="1">
        <v>1</v>
      </c>
      <c r="F8" s="1">
        <f t="shared" si="0"/>
        <v>6</v>
      </c>
      <c r="G8" s="1">
        <f t="shared" si="1"/>
        <v>12</v>
      </c>
    </row>
    <row r="9" spans="2:7" x14ac:dyDescent="0.25">
      <c r="B9" s="1" t="s">
        <v>7</v>
      </c>
      <c r="C9" s="1">
        <v>2</v>
      </c>
      <c r="D9" s="1">
        <v>6</v>
      </c>
      <c r="E9" s="1">
        <v>1</v>
      </c>
      <c r="F9" s="1">
        <f t="shared" si="0"/>
        <v>2</v>
      </c>
      <c r="G9" s="1">
        <f t="shared" si="1"/>
        <v>6</v>
      </c>
    </row>
    <row r="10" spans="2:7" x14ac:dyDescent="0.25">
      <c r="B10" s="1" t="s">
        <v>8</v>
      </c>
      <c r="C10" s="1">
        <v>7</v>
      </c>
      <c r="D10" s="1">
        <v>14</v>
      </c>
      <c r="E10" s="1">
        <v>0</v>
      </c>
      <c r="F10" s="1">
        <f t="shared" si="0"/>
        <v>0</v>
      </c>
      <c r="G10" s="1">
        <f t="shared" si="1"/>
        <v>0</v>
      </c>
    </row>
    <row r="12" spans="2:7" x14ac:dyDescent="0.25">
      <c r="D12" s="3" t="s">
        <v>13</v>
      </c>
    </row>
    <row r="13" spans="2:7" x14ac:dyDescent="0.25">
      <c r="B13" s="3" t="s">
        <v>0</v>
      </c>
      <c r="C13" s="6">
        <f>SUM(F5:F10)</f>
        <v>15</v>
      </c>
      <c r="D13" s="3">
        <v>15</v>
      </c>
    </row>
    <row r="14" spans="2:7" x14ac:dyDescent="0.25">
      <c r="B14" s="3" t="s">
        <v>12</v>
      </c>
      <c r="C14" s="5">
        <f>SUM(G5:G10)</f>
        <v>33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014E-5A9B-4F03-9C10-1C31E5B10093}">
  <dimension ref="A2:BL50"/>
  <sheetViews>
    <sheetView showGridLines="0" tabSelected="1" zoomScaleNormal="100" workbookViewId="0">
      <selection activeCell="A3" sqref="A3"/>
    </sheetView>
  </sheetViews>
  <sheetFormatPr defaultRowHeight="15" x14ac:dyDescent="0.25"/>
  <cols>
    <col min="2" max="2" width="10.7109375" customWidth="1"/>
    <col min="3" max="3" width="4.140625" customWidth="1"/>
    <col min="4" max="12" width="3.7109375" customWidth="1"/>
    <col min="14" max="15" width="4" customWidth="1"/>
    <col min="16" max="17" width="3.42578125" customWidth="1"/>
    <col min="18" max="18" width="5" customWidth="1"/>
    <col min="19" max="19" width="3.7109375" customWidth="1"/>
    <col min="20" max="23" width="3.42578125" customWidth="1"/>
    <col min="24" max="24" width="7.28515625" customWidth="1"/>
    <col min="25" max="25" width="9.140625" customWidth="1"/>
    <col min="26" max="26" width="9" customWidth="1"/>
    <col min="27" max="27" width="8" customWidth="1"/>
    <col min="31" max="31" width="9.140625" customWidth="1"/>
    <col min="32" max="32" width="4" customWidth="1"/>
    <col min="33" max="33" width="6.85546875" customWidth="1"/>
    <col min="34" max="34" width="7.7109375" customWidth="1"/>
    <col min="35" max="42" width="4" customWidth="1"/>
    <col min="43" max="48" width="4.28515625" customWidth="1"/>
    <col min="51" max="63" width="4" customWidth="1"/>
  </cols>
  <sheetData>
    <row r="2" spans="1:64" x14ac:dyDescent="0.25">
      <c r="A2" s="2" t="s">
        <v>34</v>
      </c>
      <c r="B2" s="2" t="s">
        <v>33</v>
      </c>
      <c r="C2" s="2"/>
    </row>
    <row r="5" spans="1:64" x14ac:dyDescent="0.25"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1:64" x14ac:dyDescent="0.25">
      <c r="C6">
        <v>1</v>
      </c>
      <c r="D6">
        <v>2</v>
      </c>
      <c r="E6">
        <v>3</v>
      </c>
      <c r="F6">
        <v>4</v>
      </c>
      <c r="G6">
        <v>5</v>
      </c>
      <c r="Q6">
        <v>1</v>
      </c>
      <c r="R6">
        <v>2</v>
      </c>
      <c r="S6">
        <v>3</v>
      </c>
      <c r="T6">
        <v>4</v>
      </c>
      <c r="U6">
        <v>5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64" x14ac:dyDescent="0.25">
      <c r="B7">
        <v>1</v>
      </c>
      <c r="C7" s="1">
        <v>1</v>
      </c>
      <c r="D7" s="1"/>
      <c r="E7" s="1"/>
      <c r="F7" s="1"/>
      <c r="G7" s="1"/>
      <c r="H7" s="7"/>
      <c r="I7" s="7"/>
      <c r="J7" s="7"/>
      <c r="K7" s="7"/>
      <c r="L7" s="7"/>
      <c r="P7">
        <v>1</v>
      </c>
      <c r="Q7" s="1"/>
      <c r="R7" s="1"/>
      <c r="S7" s="1"/>
      <c r="T7" s="1">
        <v>1</v>
      </c>
      <c r="U7" s="1"/>
      <c r="W7" s="7"/>
      <c r="X7" s="7"/>
      <c r="Y7" s="7"/>
      <c r="Z7" s="7"/>
      <c r="AA7" s="7"/>
      <c r="AH7" s="7"/>
      <c r="AI7" s="7"/>
      <c r="AJ7" s="12"/>
      <c r="AK7" s="7"/>
      <c r="AL7" s="7"/>
      <c r="AM7" s="7"/>
      <c r="AN7" s="7"/>
      <c r="AO7" s="7"/>
      <c r="AP7" s="7"/>
      <c r="AQ7" s="12"/>
      <c r="AR7" s="7"/>
      <c r="AS7" s="7"/>
      <c r="AT7" s="7"/>
      <c r="AU7" s="7"/>
      <c r="AV7" s="7"/>
      <c r="AW7" s="7"/>
      <c r="AY7" s="2"/>
      <c r="BF7" s="2"/>
    </row>
    <row r="8" spans="1:64" x14ac:dyDescent="0.25">
      <c r="B8">
        <v>2</v>
      </c>
      <c r="C8" s="1"/>
      <c r="D8" s="1">
        <v>1</v>
      </c>
      <c r="E8" s="1"/>
      <c r="F8" s="1"/>
      <c r="G8" s="1"/>
      <c r="H8" s="7"/>
      <c r="I8" s="7"/>
      <c r="J8" s="7"/>
      <c r="K8" s="7"/>
      <c r="L8" s="7"/>
      <c r="P8">
        <v>2</v>
      </c>
      <c r="Q8" s="1"/>
      <c r="R8" s="1"/>
      <c r="S8" s="1">
        <v>2</v>
      </c>
      <c r="T8" s="1">
        <v>1</v>
      </c>
      <c r="U8" s="1"/>
      <c r="W8" s="7"/>
      <c r="X8" s="7"/>
      <c r="Y8" s="7"/>
      <c r="Z8" s="7"/>
      <c r="AA8" s="7"/>
      <c r="AH8" s="7"/>
      <c r="AI8" s="7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7"/>
      <c r="AX8" s="7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7"/>
    </row>
    <row r="9" spans="1:64" x14ac:dyDescent="0.25">
      <c r="B9">
        <v>3</v>
      </c>
      <c r="C9" s="1"/>
      <c r="D9" s="1"/>
      <c r="E9" s="1">
        <v>1</v>
      </c>
      <c r="F9" s="1"/>
      <c r="G9" s="1">
        <v>1</v>
      </c>
      <c r="H9" s="7"/>
      <c r="I9" s="7"/>
      <c r="J9" s="7"/>
      <c r="K9" s="7"/>
      <c r="L9" s="7"/>
      <c r="P9">
        <v>3</v>
      </c>
      <c r="Q9" s="1"/>
      <c r="R9" s="1">
        <v>2</v>
      </c>
      <c r="S9" s="1"/>
      <c r="T9" s="1">
        <v>1</v>
      </c>
      <c r="U9" s="1">
        <v>-10</v>
      </c>
      <c r="W9" s="7"/>
      <c r="X9" s="7"/>
      <c r="Y9" s="7"/>
      <c r="Z9" s="7"/>
      <c r="AA9" s="7"/>
      <c r="AH9" s="7"/>
      <c r="AI9" s="7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7"/>
      <c r="AX9" s="7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7"/>
    </row>
    <row r="10" spans="1:64" x14ac:dyDescent="0.25">
      <c r="B10">
        <v>4</v>
      </c>
      <c r="C10" s="1"/>
      <c r="D10" s="1"/>
      <c r="E10" s="1"/>
      <c r="F10" s="1">
        <v>1</v>
      </c>
      <c r="G10" s="1"/>
      <c r="H10" s="7"/>
      <c r="I10" s="7"/>
      <c r="J10" s="7"/>
      <c r="K10" s="7"/>
      <c r="L10" s="7"/>
      <c r="P10">
        <v>4</v>
      </c>
      <c r="Q10" s="1">
        <v>1</v>
      </c>
      <c r="R10" s="1">
        <v>1</v>
      </c>
      <c r="S10" s="1">
        <v>1</v>
      </c>
      <c r="T10" s="1"/>
      <c r="U10" s="1"/>
      <c r="W10" s="7"/>
      <c r="X10" s="7"/>
      <c r="Y10" s="7"/>
      <c r="Z10" s="7"/>
      <c r="AA10" s="7"/>
      <c r="AH10" s="7"/>
      <c r="AI10" s="7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7"/>
      <c r="AX10" s="7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7"/>
    </row>
    <row r="11" spans="1:64" x14ac:dyDescent="0.25">
      <c r="B11">
        <v>5</v>
      </c>
      <c r="C11" s="1"/>
      <c r="D11" s="1"/>
      <c r="E11" s="1">
        <v>1</v>
      </c>
      <c r="F11" s="1"/>
      <c r="G11" s="1">
        <v>1</v>
      </c>
      <c r="H11" s="7"/>
      <c r="I11" s="7"/>
      <c r="J11" s="7"/>
      <c r="K11" s="7"/>
      <c r="L11" s="7"/>
      <c r="P11">
        <v>5</v>
      </c>
      <c r="Q11" s="1"/>
      <c r="R11" s="1"/>
      <c r="S11" s="1">
        <v>-10</v>
      </c>
      <c r="T11" s="1"/>
      <c r="U11" s="1"/>
      <c r="W11" s="7"/>
      <c r="X11" s="7"/>
      <c r="Y11" s="7"/>
      <c r="Z11" s="7"/>
      <c r="AA11" s="7"/>
      <c r="AH11" s="7"/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7"/>
      <c r="AX11" s="7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7"/>
    </row>
    <row r="12" spans="1:64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H12" s="7"/>
      <c r="AI12" s="7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7"/>
      <c r="AX12" s="7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7"/>
    </row>
    <row r="13" spans="1:64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H13" s="7"/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7"/>
      <c r="AX13" s="7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7"/>
    </row>
    <row r="14" spans="1:64" x14ac:dyDescent="0.25"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4" x14ac:dyDescent="0.25">
      <c r="B15" s="3" t="s">
        <v>14</v>
      </c>
      <c r="C15" s="1"/>
      <c r="D15" s="1">
        <v>2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1:64" x14ac:dyDescent="0.25">
      <c r="B16" s="3" t="s">
        <v>5</v>
      </c>
      <c r="C16" s="1"/>
      <c r="D16" s="1">
        <v>3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2:64" x14ac:dyDescent="0.25"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2:64" x14ac:dyDescent="0.25"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2:64" x14ac:dyDescent="0.25"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2:64" x14ac:dyDescent="0.25">
      <c r="AV20" s="7"/>
      <c r="AW20" s="12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2:64" x14ac:dyDescent="0.25"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2:64" x14ac:dyDescent="0.25">
      <c r="P22" s="8" t="s">
        <v>17</v>
      </c>
      <c r="Q22" s="8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2:64" x14ac:dyDescent="0.25">
      <c r="C23">
        <v>1</v>
      </c>
      <c r="D23">
        <v>2</v>
      </c>
      <c r="E23" t="s">
        <v>27</v>
      </c>
      <c r="N23" s="9" t="s">
        <v>16</v>
      </c>
      <c r="O23" s="9" t="s">
        <v>15</v>
      </c>
      <c r="P23" s="9">
        <v>1</v>
      </c>
      <c r="Q23" s="9">
        <v>2</v>
      </c>
      <c r="R23" s="3"/>
      <c r="S23" s="3" t="s">
        <v>20</v>
      </c>
      <c r="T23" s="10" t="s">
        <v>21</v>
      </c>
      <c r="U23" s="10"/>
      <c r="V23" s="10" t="s">
        <v>22</v>
      </c>
      <c r="W23" s="10"/>
      <c r="X23" s="3" t="s">
        <v>23</v>
      </c>
      <c r="Y23" s="3" t="s">
        <v>24</v>
      </c>
      <c r="Z23" s="3" t="s">
        <v>25</v>
      </c>
      <c r="AA23" s="3" t="s">
        <v>26</v>
      </c>
      <c r="AB23" s="4" t="s">
        <v>28</v>
      </c>
      <c r="AC23" s="4" t="s">
        <v>30</v>
      </c>
      <c r="AD23" s="4" t="s">
        <v>29</v>
      </c>
      <c r="AE23" s="4" t="s">
        <v>31</v>
      </c>
      <c r="AF23" s="13" t="s">
        <v>32</v>
      </c>
      <c r="AG23" s="4" t="s">
        <v>1</v>
      </c>
      <c r="AH23" s="11"/>
      <c r="AI23" s="12"/>
      <c r="AJ23" s="11"/>
      <c r="AK23" s="11"/>
      <c r="AL23" s="11"/>
    </row>
    <row r="24" spans="2:64" x14ac:dyDescent="0.25">
      <c r="B24">
        <v>1</v>
      </c>
      <c r="C24" s="1">
        <v>1</v>
      </c>
      <c r="D24" s="1">
        <v>0</v>
      </c>
      <c r="E24">
        <f>SUM(C24:D24)</f>
        <v>1</v>
      </c>
      <c r="F24" t="b">
        <f>E24=1</f>
        <v>1</v>
      </c>
      <c r="N24" s="1">
        <v>1</v>
      </c>
      <c r="O24" s="1">
        <v>1</v>
      </c>
      <c r="P24" s="1">
        <f>VLOOKUP(N24,$B$24:$D$28,$P$23+1,FALSE) + VLOOKUP(O24,$B$24:$D$28,$P$23+1,FALSE)</f>
        <v>2</v>
      </c>
      <c r="Q24" s="1">
        <f>VLOOKUP(N24,$B$24:$D$28,$Q$23+1,FALSE) + VLOOKUP(O24,$B$24:$D$28,$Q$23+1,FALSE)</f>
        <v>0</v>
      </c>
      <c r="R24" s="1" t="s">
        <v>18</v>
      </c>
      <c r="S24" s="1">
        <f>INDEX($C$7:$G$11, MATCH($N24, $B$7:$B$11, 0), MATCH($O24, $C$6:$G$6, 0))</f>
        <v>1</v>
      </c>
      <c r="T24" s="1">
        <f>2*$S24*VLOOKUP(N24,$B$24:$D$28,$P$23+1,FALSE)</f>
        <v>2</v>
      </c>
      <c r="U24" s="1">
        <f>2*$S24*VLOOKUP(O24,$B$24:$D$28,$P$23+1,FALSE)</f>
        <v>2</v>
      </c>
      <c r="V24" s="1">
        <f>2*$S24*VLOOKUP(N24,$B$24:$D$28,$Q$23+1,FALSE)</f>
        <v>0</v>
      </c>
      <c r="W24" s="1">
        <f>2*$S24*VLOOKUP(O24,$B$24:$D$28,$Q$23+1,FALSE)</f>
        <v>0</v>
      </c>
      <c r="X24" s="1" t="b">
        <f>P24&gt;=T24</f>
        <v>1</v>
      </c>
      <c r="Y24" s="1" t="b">
        <f>P24&gt;=U24</f>
        <v>1</v>
      </c>
      <c r="Z24" s="1" t="b">
        <f>Q24&gt;=V24</f>
        <v>1</v>
      </c>
      <c r="AA24" s="1" t="b">
        <f>Q24&gt;=W24</f>
        <v>1</v>
      </c>
      <c r="AB24" s="1">
        <f>VLOOKUP(N24,$B$24:$D$28,$P$23+1,FALSE)</f>
        <v>1</v>
      </c>
      <c r="AC24" s="4">
        <f>VLOOKUP(O24,$B$24:$D$28,$P$23+1,FALSE)</f>
        <v>1</v>
      </c>
      <c r="AD24" s="4">
        <f>VLOOKUP(N24,$B$24:$D$28,$Q$23+1,FALSE)</f>
        <v>0</v>
      </c>
      <c r="AE24" s="4">
        <f>VLOOKUP(O24,$B$24:$D$28,$Q$23+1,FALSE)</f>
        <v>0</v>
      </c>
      <c r="AF24" s="13">
        <f>INDEX($Q$7:$U$11, MATCH($N24, $P$7:$P$11, 0), MATCH($O24, $Q$6:$U$6, 0))</f>
        <v>0</v>
      </c>
      <c r="AG24" s="1">
        <f>AF24*(AB24*AC24+AD24*AE24)</f>
        <v>0</v>
      </c>
      <c r="AH24" s="7"/>
      <c r="AI24" s="7"/>
      <c r="AJ24" s="7"/>
      <c r="AK24" s="7"/>
      <c r="AL24" s="7"/>
    </row>
    <row r="25" spans="2:64" x14ac:dyDescent="0.25">
      <c r="B25">
        <v>2</v>
      </c>
      <c r="C25" s="1">
        <v>1</v>
      </c>
      <c r="D25" s="1">
        <v>0</v>
      </c>
      <c r="E25">
        <f t="shared" ref="E25:E28" si="0">SUM(C25:D25)</f>
        <v>1</v>
      </c>
      <c r="F25" t="b">
        <f t="shared" ref="F25:F28" si="1">E25=1</f>
        <v>1</v>
      </c>
      <c r="N25" s="1">
        <v>1</v>
      </c>
      <c r="O25" s="1">
        <v>2</v>
      </c>
      <c r="P25" s="1">
        <f>VLOOKUP(N25,$B$24:$D$28,$P$23+1,FALSE) + VLOOKUP(O25,$B$24:$D$28,$P$23+1,FALSE)</f>
        <v>2</v>
      </c>
      <c r="Q25" s="1">
        <f>VLOOKUP(N25,$B$24:$D$28,$Q$23+1,FALSE) + VLOOKUP(O25,$B$24:$D$28,$Q$23+1,FALSE)</f>
        <v>0</v>
      </c>
      <c r="R25" s="1" t="s">
        <v>18</v>
      </c>
      <c r="S25" s="1">
        <f t="shared" ref="S25:S48" si="2">INDEX($C$7:$G$11, MATCH($N25, $B$7:$B$11, 0), MATCH($O25, $C$6:$G$6, 0))</f>
        <v>0</v>
      </c>
      <c r="T25" s="1">
        <f>2*$S25*VLOOKUP(N25,$B$24:$D$28,$P$23+1,FALSE)</f>
        <v>0</v>
      </c>
      <c r="U25" s="1">
        <f>2*$S25*VLOOKUP(O25,$B$24:$D$28,$P$23+1,FALSE)</f>
        <v>0</v>
      </c>
      <c r="V25" s="1">
        <f>2*$S25*VLOOKUP(N25,$B$24:$D$28,$Q$23+1,FALSE)</f>
        <v>0</v>
      </c>
      <c r="W25" s="1">
        <f>2*$S25*VLOOKUP(O25,$B$24:$D$28,$Q$23+1,FALSE)</f>
        <v>0</v>
      </c>
      <c r="X25" s="1" t="b">
        <f t="shared" ref="X25:X48" si="3">P25&gt;=T25</f>
        <v>1</v>
      </c>
      <c r="Y25" s="1" t="b">
        <f t="shared" ref="Y25:Y48" si="4">P25&gt;=U25</f>
        <v>1</v>
      </c>
      <c r="Z25" s="1" t="b">
        <f t="shared" ref="Z25:Z48" si="5">Q25&gt;=V25</f>
        <v>1</v>
      </c>
      <c r="AA25" s="1" t="b">
        <f t="shared" ref="AA25:AA48" si="6">Q25&gt;=W25</f>
        <v>1</v>
      </c>
      <c r="AB25" s="1">
        <f t="shared" ref="AB25:AB48" si="7">VLOOKUP(N25,$B$24:$D$28,$P$23+1,FALSE)</f>
        <v>1</v>
      </c>
      <c r="AC25" s="4">
        <f t="shared" ref="AC25:AC48" si="8">VLOOKUP(O25,$B$24:$D$28,$P$23+1,FALSE)</f>
        <v>1</v>
      </c>
      <c r="AD25" s="4">
        <f t="shared" ref="AD25:AD48" si="9">VLOOKUP(N25,$B$24:$D$28,$Q$23+1,FALSE)</f>
        <v>0</v>
      </c>
      <c r="AE25" s="4">
        <f t="shared" ref="AE25:AE48" si="10">VLOOKUP(O25,$B$24:$D$28,$Q$23+1,FALSE)</f>
        <v>0</v>
      </c>
      <c r="AF25" s="13">
        <f t="shared" ref="AF25:AF48" si="11">INDEX($Q$7:$U$11, MATCH($N25, $P$7:$P$11, 0), MATCH($O25, $Q$6:$U$6, 0))</f>
        <v>0</v>
      </c>
      <c r="AG25" s="1">
        <f t="shared" ref="AG25:AG48" si="12">AF25*(AB25*AC25+AD25*AE25)</f>
        <v>0</v>
      </c>
      <c r="AH25" s="7"/>
      <c r="AI25" s="7"/>
      <c r="AJ25" s="7"/>
      <c r="AK25" s="7"/>
      <c r="AL25" s="7"/>
    </row>
    <row r="26" spans="2:64" x14ac:dyDescent="0.25">
      <c r="B26">
        <v>3</v>
      </c>
      <c r="C26" s="1">
        <v>1</v>
      </c>
      <c r="D26" s="1">
        <v>0</v>
      </c>
      <c r="E26">
        <f t="shared" si="0"/>
        <v>1</v>
      </c>
      <c r="F26" t="b">
        <f t="shared" si="1"/>
        <v>1</v>
      </c>
      <c r="N26" s="1">
        <v>1</v>
      </c>
      <c r="O26" s="1">
        <v>3</v>
      </c>
      <c r="P26" s="1">
        <f>VLOOKUP(N26,$B$24:$D$28,$P$23+1,FALSE) + VLOOKUP(O26,$B$24:$D$28,$P$23+1,FALSE)</f>
        <v>2</v>
      </c>
      <c r="Q26" s="1">
        <f>VLOOKUP(N26,$B$24:$D$28,$Q$23+1,FALSE) + VLOOKUP(O26,$B$24:$D$28,$Q$23+1,FALSE)</f>
        <v>0</v>
      </c>
      <c r="R26" s="1" t="s">
        <v>18</v>
      </c>
      <c r="S26" s="1">
        <f t="shared" si="2"/>
        <v>0</v>
      </c>
      <c r="T26" s="1">
        <f>2*$S26*VLOOKUP(N26,$B$24:$D$28,$P$23+1,FALSE)</f>
        <v>0</v>
      </c>
      <c r="U26" s="1">
        <f>2*$S26*VLOOKUP(O26,$B$24:$D$28,$P$23+1,FALSE)</f>
        <v>0</v>
      </c>
      <c r="V26" s="1">
        <f>2*$S26*VLOOKUP(N26,$B$24:$D$28,$Q$23+1,FALSE)</f>
        <v>0</v>
      </c>
      <c r="W26" s="1">
        <f>2*$S26*VLOOKUP(O26,$B$24:$D$28,$Q$23+1,FALSE)</f>
        <v>0</v>
      </c>
      <c r="X26" s="1" t="b">
        <f t="shared" si="3"/>
        <v>1</v>
      </c>
      <c r="Y26" s="1" t="b">
        <f t="shared" si="4"/>
        <v>1</v>
      </c>
      <c r="Z26" s="1" t="b">
        <f t="shared" si="5"/>
        <v>1</v>
      </c>
      <c r="AA26" s="1" t="b">
        <f t="shared" si="6"/>
        <v>1</v>
      </c>
      <c r="AB26" s="1">
        <f t="shared" si="7"/>
        <v>1</v>
      </c>
      <c r="AC26" s="4">
        <f t="shared" si="8"/>
        <v>1</v>
      </c>
      <c r="AD26" s="4">
        <f t="shared" si="9"/>
        <v>0</v>
      </c>
      <c r="AE26" s="4">
        <f t="shared" si="10"/>
        <v>0</v>
      </c>
      <c r="AF26" s="13">
        <f t="shared" si="11"/>
        <v>0</v>
      </c>
      <c r="AG26" s="1">
        <f t="shared" si="12"/>
        <v>0</v>
      </c>
      <c r="AH26" s="7"/>
      <c r="AI26" s="7"/>
      <c r="AJ26" s="7"/>
      <c r="AK26" s="7"/>
      <c r="AL26" s="7"/>
    </row>
    <row r="27" spans="2:64" x14ac:dyDescent="0.25">
      <c r="B27">
        <v>4</v>
      </c>
      <c r="C27" s="1">
        <v>0</v>
      </c>
      <c r="D27" s="1">
        <v>1</v>
      </c>
      <c r="E27">
        <f t="shared" si="0"/>
        <v>1</v>
      </c>
      <c r="F27" t="b">
        <f t="shared" si="1"/>
        <v>1</v>
      </c>
      <c r="N27" s="1">
        <v>1</v>
      </c>
      <c r="O27" s="1">
        <v>4</v>
      </c>
      <c r="P27" s="1">
        <f>VLOOKUP(N27,$B$24:$D$28,$P$23+1,FALSE) + VLOOKUP(O27,$B$24:$D$28,$P$23+1,FALSE)</f>
        <v>1</v>
      </c>
      <c r="Q27" s="1">
        <f>VLOOKUP(N27,$B$24:$D$28,$Q$23+1,FALSE) + VLOOKUP(O27,$B$24:$D$28,$Q$23+1,FALSE)</f>
        <v>1</v>
      </c>
      <c r="R27" s="1" t="s">
        <v>18</v>
      </c>
      <c r="S27" s="1">
        <f t="shared" si="2"/>
        <v>0</v>
      </c>
      <c r="T27" s="1">
        <f>2*$S27*VLOOKUP(N27,$B$24:$D$28,$P$23+1,FALSE)</f>
        <v>0</v>
      </c>
      <c r="U27" s="1">
        <f>2*$S27*VLOOKUP(O27,$B$24:$D$28,$P$23+1,FALSE)</f>
        <v>0</v>
      </c>
      <c r="V27" s="1">
        <f>2*$S27*VLOOKUP(N27,$B$24:$D$28,$Q$23+1,FALSE)</f>
        <v>0</v>
      </c>
      <c r="W27" s="1">
        <f>2*$S27*VLOOKUP(O27,$B$24:$D$28,$Q$23+1,FALSE)</f>
        <v>0</v>
      </c>
      <c r="X27" s="1" t="b">
        <f t="shared" si="3"/>
        <v>1</v>
      </c>
      <c r="Y27" s="1" t="b">
        <f t="shared" si="4"/>
        <v>1</v>
      </c>
      <c r="Z27" s="1" t="b">
        <f t="shared" si="5"/>
        <v>1</v>
      </c>
      <c r="AA27" s="1" t="b">
        <f t="shared" si="6"/>
        <v>1</v>
      </c>
      <c r="AB27" s="1">
        <f t="shared" si="7"/>
        <v>1</v>
      </c>
      <c r="AC27" s="4">
        <f t="shared" si="8"/>
        <v>0</v>
      </c>
      <c r="AD27" s="4">
        <f t="shared" si="9"/>
        <v>0</v>
      </c>
      <c r="AE27" s="4">
        <f t="shared" si="10"/>
        <v>1</v>
      </c>
      <c r="AF27" s="13">
        <f t="shared" si="11"/>
        <v>1</v>
      </c>
      <c r="AG27" s="1">
        <f t="shared" si="12"/>
        <v>0</v>
      </c>
      <c r="AH27" s="7"/>
      <c r="AI27" s="7"/>
      <c r="AJ27" s="7"/>
      <c r="AK27" s="7"/>
      <c r="AL27" s="7"/>
    </row>
    <row r="28" spans="2:64" x14ac:dyDescent="0.25">
      <c r="B28">
        <v>5</v>
      </c>
      <c r="C28" s="1">
        <v>0</v>
      </c>
      <c r="D28" s="1">
        <v>1</v>
      </c>
      <c r="E28">
        <f t="shared" si="0"/>
        <v>1</v>
      </c>
      <c r="F28" t="b">
        <f t="shared" si="1"/>
        <v>1</v>
      </c>
      <c r="N28" s="1">
        <v>1</v>
      </c>
      <c r="O28" s="1">
        <v>5</v>
      </c>
      <c r="P28" s="1">
        <f>VLOOKUP(N28,$B$24:$D$28,$P$23+1,FALSE) + VLOOKUP(O28,$B$24:$D$28,$P$23+1,FALSE)</f>
        <v>1</v>
      </c>
      <c r="Q28" s="1">
        <f>VLOOKUP(N28,$B$24:$D$28,$Q$23+1,FALSE) + VLOOKUP(O28,$B$24:$D$28,$Q$23+1,FALSE)</f>
        <v>1</v>
      </c>
      <c r="R28" s="1" t="s">
        <v>18</v>
      </c>
      <c r="S28" s="1">
        <f t="shared" si="2"/>
        <v>0</v>
      </c>
      <c r="T28" s="1">
        <f>2*$S28*VLOOKUP(N28,$B$24:$D$28,$P$23+1,FALSE)</f>
        <v>0</v>
      </c>
      <c r="U28" s="1">
        <f>2*$S28*VLOOKUP(O28,$B$24:$D$28,$P$23+1,FALSE)</f>
        <v>0</v>
      </c>
      <c r="V28" s="1">
        <f>2*$S28*VLOOKUP(N28,$B$24:$D$28,$Q$23+1,FALSE)</f>
        <v>0</v>
      </c>
      <c r="W28" s="1">
        <f>2*$S28*VLOOKUP(O28,$B$24:$D$28,$Q$23+1,FALSE)</f>
        <v>0</v>
      </c>
      <c r="X28" s="1" t="b">
        <f t="shared" si="3"/>
        <v>1</v>
      </c>
      <c r="Y28" s="1" t="b">
        <f t="shared" si="4"/>
        <v>1</v>
      </c>
      <c r="Z28" s="1" t="b">
        <f t="shared" si="5"/>
        <v>1</v>
      </c>
      <c r="AA28" s="1" t="b">
        <f t="shared" si="6"/>
        <v>1</v>
      </c>
      <c r="AB28" s="1">
        <f t="shared" si="7"/>
        <v>1</v>
      </c>
      <c r="AC28" s="4">
        <f t="shared" si="8"/>
        <v>0</v>
      </c>
      <c r="AD28" s="4">
        <f t="shared" si="9"/>
        <v>0</v>
      </c>
      <c r="AE28" s="4">
        <f t="shared" si="10"/>
        <v>1</v>
      </c>
      <c r="AF28" s="13">
        <f t="shared" si="11"/>
        <v>0</v>
      </c>
      <c r="AG28" s="1">
        <f t="shared" si="12"/>
        <v>0</v>
      </c>
      <c r="AH28" s="7"/>
      <c r="AI28" s="7"/>
      <c r="AJ28" s="7"/>
      <c r="AK28" s="7"/>
      <c r="AL28" s="7"/>
    </row>
    <row r="29" spans="2:64" x14ac:dyDescent="0.25">
      <c r="B29" t="s">
        <v>19</v>
      </c>
      <c r="C29">
        <f>SUM(C24:C28)</f>
        <v>3</v>
      </c>
      <c r="D29">
        <f>SUM(D24:D28)</f>
        <v>2</v>
      </c>
      <c r="N29" s="1">
        <v>2</v>
      </c>
      <c r="O29" s="1">
        <v>1</v>
      </c>
      <c r="P29" s="1">
        <f>VLOOKUP(N29,$B$24:$D$28,$P$23+1,FALSE) + VLOOKUP(O29,$B$24:$D$28,$P$23+1,FALSE)</f>
        <v>2</v>
      </c>
      <c r="Q29" s="1">
        <f>VLOOKUP(N29,$B$24:$D$28,$Q$23+1,FALSE) + VLOOKUP(O29,$B$24:$D$28,$Q$23+1,FALSE)</f>
        <v>0</v>
      </c>
      <c r="R29" s="1" t="s">
        <v>18</v>
      </c>
      <c r="S29" s="1">
        <f t="shared" si="2"/>
        <v>0</v>
      </c>
      <c r="T29" s="1">
        <f>2*$S29*VLOOKUP(N29,$B$24:$D$28,$P$23+1,FALSE)</f>
        <v>0</v>
      </c>
      <c r="U29" s="1">
        <f>2*$S29*VLOOKUP(O29,$B$24:$D$28,$P$23+1,FALSE)</f>
        <v>0</v>
      </c>
      <c r="V29" s="1">
        <f>2*$S29*VLOOKUP(N29,$B$24:$D$28,$Q$23+1,FALSE)</f>
        <v>0</v>
      </c>
      <c r="W29" s="1">
        <f>2*$S29*VLOOKUP(O29,$B$24:$D$28,$Q$23+1,FALSE)</f>
        <v>0</v>
      </c>
      <c r="X29" s="1" t="b">
        <f t="shared" si="3"/>
        <v>1</v>
      </c>
      <c r="Y29" s="1" t="b">
        <f t="shared" si="4"/>
        <v>1</v>
      </c>
      <c r="Z29" s="1" t="b">
        <f t="shared" si="5"/>
        <v>1</v>
      </c>
      <c r="AA29" s="1" t="b">
        <f t="shared" si="6"/>
        <v>1</v>
      </c>
      <c r="AB29" s="1">
        <f t="shared" si="7"/>
        <v>1</v>
      </c>
      <c r="AC29" s="4">
        <f t="shared" si="8"/>
        <v>1</v>
      </c>
      <c r="AD29" s="4">
        <f t="shared" si="9"/>
        <v>0</v>
      </c>
      <c r="AE29" s="4">
        <f t="shared" si="10"/>
        <v>0</v>
      </c>
      <c r="AF29" s="13">
        <f t="shared" si="11"/>
        <v>0</v>
      </c>
      <c r="AG29" s="1">
        <f t="shared" si="12"/>
        <v>0</v>
      </c>
      <c r="AH29" s="7"/>
      <c r="AI29" s="7"/>
      <c r="AJ29" s="7"/>
      <c r="AK29" s="7"/>
      <c r="AL29" s="7"/>
    </row>
    <row r="30" spans="2:64" x14ac:dyDescent="0.25">
      <c r="B30" t="s">
        <v>27</v>
      </c>
      <c r="C30" s="1" t="b">
        <f>SUM(C24:C28)&lt;=$D$16</f>
        <v>1</v>
      </c>
      <c r="D30" s="1" t="b">
        <f>SUM(D24:D28)&lt;=$D$16</f>
        <v>1</v>
      </c>
      <c r="N30" s="1">
        <v>2</v>
      </c>
      <c r="O30" s="1">
        <v>2</v>
      </c>
      <c r="P30" s="1">
        <f>VLOOKUP(N30,$B$24:$D$28,$P$23+1,FALSE) + VLOOKUP(O30,$B$24:$D$28,$P$23+1,FALSE)</f>
        <v>2</v>
      </c>
      <c r="Q30" s="1">
        <f>VLOOKUP(N30,$B$24:$D$28,$Q$23+1,FALSE) + VLOOKUP(O30,$B$24:$D$28,$Q$23+1,FALSE)</f>
        <v>0</v>
      </c>
      <c r="R30" s="1" t="s">
        <v>18</v>
      </c>
      <c r="S30" s="1">
        <f t="shared" si="2"/>
        <v>1</v>
      </c>
      <c r="T30" s="1">
        <f>2*$S30*VLOOKUP(N30,$B$24:$D$28,$P$23+1,FALSE)</f>
        <v>2</v>
      </c>
      <c r="U30" s="1">
        <f>2*$S30*VLOOKUP(O30,$B$24:$D$28,$P$23+1,FALSE)</f>
        <v>2</v>
      </c>
      <c r="V30" s="1">
        <f>2*$S30*VLOOKUP(N30,$B$24:$D$28,$Q$23+1,FALSE)</f>
        <v>0</v>
      </c>
      <c r="W30" s="1">
        <f>2*$S30*VLOOKUP(O30,$B$24:$D$28,$Q$23+1,FALSE)</f>
        <v>0</v>
      </c>
      <c r="X30" s="1" t="b">
        <f t="shared" si="3"/>
        <v>1</v>
      </c>
      <c r="Y30" s="1" t="b">
        <f t="shared" si="4"/>
        <v>1</v>
      </c>
      <c r="Z30" s="1" t="b">
        <f t="shared" si="5"/>
        <v>1</v>
      </c>
      <c r="AA30" s="1" t="b">
        <f t="shared" si="6"/>
        <v>1</v>
      </c>
      <c r="AB30" s="1">
        <f t="shared" si="7"/>
        <v>1</v>
      </c>
      <c r="AC30" s="4">
        <f t="shared" si="8"/>
        <v>1</v>
      </c>
      <c r="AD30" s="4">
        <f t="shared" si="9"/>
        <v>0</v>
      </c>
      <c r="AE30" s="4">
        <f t="shared" si="10"/>
        <v>0</v>
      </c>
      <c r="AF30" s="13">
        <f t="shared" si="11"/>
        <v>0</v>
      </c>
      <c r="AG30" s="1">
        <f t="shared" si="12"/>
        <v>0</v>
      </c>
      <c r="AH30" s="7"/>
      <c r="AI30" s="7"/>
      <c r="AJ30" s="7"/>
      <c r="AK30" s="7"/>
      <c r="AL30" s="7"/>
    </row>
    <row r="31" spans="2:64" x14ac:dyDescent="0.25">
      <c r="C31" s="7"/>
      <c r="D31" s="7"/>
      <c r="N31" s="1">
        <v>2</v>
      </c>
      <c r="O31" s="1">
        <v>3</v>
      </c>
      <c r="P31" s="1">
        <f>VLOOKUP(N31,$B$24:$D$28,$P$23+1,FALSE) + VLOOKUP(O31,$B$24:$D$28,$P$23+1,FALSE)</f>
        <v>2</v>
      </c>
      <c r="Q31" s="1">
        <f>VLOOKUP(N31,$B$24:$D$28,$Q$23+1,FALSE) + VLOOKUP(O31,$B$24:$D$28,$Q$23+1,FALSE)</f>
        <v>0</v>
      </c>
      <c r="R31" s="1" t="s">
        <v>18</v>
      </c>
      <c r="S31" s="1">
        <f t="shared" si="2"/>
        <v>0</v>
      </c>
      <c r="T31" s="1">
        <f>2*$S31*VLOOKUP(N31,$B$24:$D$28,$P$23+1,FALSE)</f>
        <v>0</v>
      </c>
      <c r="U31" s="1">
        <f>2*$S31*VLOOKUP(O31,$B$24:$D$28,$P$23+1,FALSE)</f>
        <v>0</v>
      </c>
      <c r="V31" s="1">
        <f>2*$S31*VLOOKUP(N31,$B$24:$D$28,$Q$23+1,FALSE)</f>
        <v>0</v>
      </c>
      <c r="W31" s="1">
        <f>2*$S31*VLOOKUP(O31,$B$24:$D$28,$Q$23+1,FALSE)</f>
        <v>0</v>
      </c>
      <c r="X31" s="1" t="b">
        <f t="shared" si="3"/>
        <v>1</v>
      </c>
      <c r="Y31" s="1" t="b">
        <f t="shared" si="4"/>
        <v>1</v>
      </c>
      <c r="Z31" s="1" t="b">
        <f t="shared" si="5"/>
        <v>1</v>
      </c>
      <c r="AA31" s="1" t="b">
        <f t="shared" si="6"/>
        <v>1</v>
      </c>
      <c r="AB31" s="1">
        <f t="shared" si="7"/>
        <v>1</v>
      </c>
      <c r="AC31" s="4">
        <f t="shared" si="8"/>
        <v>1</v>
      </c>
      <c r="AD31" s="4">
        <f t="shared" si="9"/>
        <v>0</v>
      </c>
      <c r="AE31" s="4">
        <f t="shared" si="10"/>
        <v>0</v>
      </c>
      <c r="AF31" s="13">
        <f t="shared" si="11"/>
        <v>2</v>
      </c>
      <c r="AG31" s="1">
        <f t="shared" si="12"/>
        <v>2</v>
      </c>
      <c r="AH31" s="7"/>
      <c r="AI31" s="7"/>
      <c r="AJ31" s="7"/>
      <c r="AK31" s="7"/>
      <c r="AL31" s="7"/>
    </row>
    <row r="32" spans="2:64" x14ac:dyDescent="0.25">
      <c r="C32" s="7"/>
      <c r="D32" s="7"/>
      <c r="N32" s="1">
        <v>2</v>
      </c>
      <c r="O32" s="1">
        <v>4</v>
      </c>
      <c r="P32" s="1">
        <f>VLOOKUP(N32,$B$24:$D$28,$P$23+1,FALSE) + VLOOKUP(O32,$B$24:$D$28,$P$23+1,FALSE)</f>
        <v>1</v>
      </c>
      <c r="Q32" s="1">
        <f>VLOOKUP(N32,$B$24:$D$28,$Q$23+1,FALSE) + VLOOKUP(O32,$B$24:$D$28,$Q$23+1,FALSE)</f>
        <v>1</v>
      </c>
      <c r="R32" s="1" t="s">
        <v>18</v>
      </c>
      <c r="S32" s="1">
        <f t="shared" si="2"/>
        <v>0</v>
      </c>
      <c r="T32" s="1">
        <f>2*$S32*VLOOKUP(N32,$B$24:$D$28,$P$23+1,FALSE)</f>
        <v>0</v>
      </c>
      <c r="U32" s="1">
        <f>2*$S32*VLOOKUP(O32,$B$24:$D$28,$P$23+1,FALSE)</f>
        <v>0</v>
      </c>
      <c r="V32" s="1">
        <f>2*$S32*VLOOKUP(N32,$B$24:$D$28,$Q$23+1,FALSE)</f>
        <v>0</v>
      </c>
      <c r="W32" s="1">
        <f>2*$S32*VLOOKUP(O32,$B$24:$D$28,$Q$23+1,FALSE)</f>
        <v>0</v>
      </c>
      <c r="X32" s="1" t="b">
        <f t="shared" si="3"/>
        <v>1</v>
      </c>
      <c r="Y32" s="1" t="b">
        <f t="shared" si="4"/>
        <v>1</v>
      </c>
      <c r="Z32" s="1" t="b">
        <f t="shared" si="5"/>
        <v>1</v>
      </c>
      <c r="AA32" s="1" t="b">
        <f t="shared" si="6"/>
        <v>1</v>
      </c>
      <c r="AB32" s="1">
        <f t="shared" si="7"/>
        <v>1</v>
      </c>
      <c r="AC32" s="4">
        <f t="shared" si="8"/>
        <v>0</v>
      </c>
      <c r="AD32" s="4">
        <f t="shared" si="9"/>
        <v>0</v>
      </c>
      <c r="AE32" s="4">
        <f t="shared" si="10"/>
        <v>1</v>
      </c>
      <c r="AF32" s="13">
        <f t="shared" si="11"/>
        <v>1</v>
      </c>
      <c r="AG32" s="1">
        <f t="shared" si="12"/>
        <v>0</v>
      </c>
      <c r="AH32" s="7"/>
      <c r="AI32" s="7"/>
      <c r="AJ32" s="7"/>
      <c r="AK32" s="7"/>
      <c r="AL32" s="7"/>
    </row>
    <row r="33" spans="3:38" x14ac:dyDescent="0.25">
      <c r="C33" s="7"/>
      <c r="D33" s="7"/>
      <c r="N33" s="1">
        <v>2</v>
      </c>
      <c r="O33" s="1">
        <v>5</v>
      </c>
      <c r="P33" s="1">
        <f>VLOOKUP(N33,$B$24:$D$28,$P$23+1,FALSE) + VLOOKUP(O33,$B$24:$D$28,$P$23+1,FALSE)</f>
        <v>1</v>
      </c>
      <c r="Q33" s="1">
        <f>VLOOKUP(N33,$B$24:$D$28,$Q$23+1,FALSE) + VLOOKUP(O33,$B$24:$D$28,$Q$23+1,FALSE)</f>
        <v>1</v>
      </c>
      <c r="R33" s="1" t="s">
        <v>18</v>
      </c>
      <c r="S33" s="1">
        <f t="shared" si="2"/>
        <v>0</v>
      </c>
      <c r="T33" s="1">
        <f>2*$S33*VLOOKUP(N33,$B$24:$D$28,$P$23+1,FALSE)</f>
        <v>0</v>
      </c>
      <c r="U33" s="1">
        <f>2*$S33*VLOOKUP(O33,$B$24:$D$28,$P$23+1,FALSE)</f>
        <v>0</v>
      </c>
      <c r="V33" s="1">
        <f>2*$S33*VLOOKUP(N33,$B$24:$D$28,$Q$23+1,FALSE)</f>
        <v>0</v>
      </c>
      <c r="W33" s="1">
        <f>2*$S33*VLOOKUP(O33,$B$24:$D$28,$Q$23+1,FALSE)</f>
        <v>0</v>
      </c>
      <c r="X33" s="1" t="b">
        <f t="shared" si="3"/>
        <v>1</v>
      </c>
      <c r="Y33" s="1" t="b">
        <f t="shared" si="4"/>
        <v>1</v>
      </c>
      <c r="Z33" s="1" t="b">
        <f t="shared" si="5"/>
        <v>1</v>
      </c>
      <c r="AA33" s="1" t="b">
        <f t="shared" si="6"/>
        <v>1</v>
      </c>
      <c r="AB33" s="1">
        <f t="shared" si="7"/>
        <v>1</v>
      </c>
      <c r="AC33" s="4">
        <f t="shared" si="8"/>
        <v>0</v>
      </c>
      <c r="AD33" s="4">
        <f t="shared" si="9"/>
        <v>0</v>
      </c>
      <c r="AE33" s="4">
        <f t="shared" si="10"/>
        <v>1</v>
      </c>
      <c r="AF33" s="13">
        <f t="shared" si="11"/>
        <v>0</v>
      </c>
      <c r="AG33" s="1">
        <f t="shared" si="12"/>
        <v>0</v>
      </c>
      <c r="AH33" s="7"/>
      <c r="AI33" s="7"/>
      <c r="AJ33" s="7"/>
      <c r="AK33" s="7"/>
      <c r="AL33" s="7"/>
    </row>
    <row r="34" spans="3:38" x14ac:dyDescent="0.25">
      <c r="N34" s="1">
        <v>3</v>
      </c>
      <c r="O34" s="1">
        <v>1</v>
      </c>
      <c r="P34" s="1">
        <f>VLOOKUP(N34,$B$24:$D$28,$P$23+1,FALSE) + VLOOKUP(O34,$B$24:$D$28,$P$23+1,FALSE)</f>
        <v>2</v>
      </c>
      <c r="Q34" s="1">
        <f>VLOOKUP(N34,$B$24:$D$28,$Q$23+1,FALSE) + VLOOKUP(O34,$B$24:$D$28,$Q$23+1,FALSE)</f>
        <v>0</v>
      </c>
      <c r="R34" s="1" t="s">
        <v>18</v>
      </c>
      <c r="S34" s="1">
        <f t="shared" si="2"/>
        <v>0</v>
      </c>
      <c r="T34" s="1">
        <f>2*$S34*VLOOKUP(N34,$B$24:$D$28,$P$23+1,FALSE)</f>
        <v>0</v>
      </c>
      <c r="U34" s="1">
        <f>2*$S34*VLOOKUP(O34,$B$24:$D$28,$P$23+1,FALSE)</f>
        <v>0</v>
      </c>
      <c r="V34" s="1">
        <f>2*$S34*VLOOKUP(N34,$B$24:$D$28,$Q$23+1,FALSE)</f>
        <v>0</v>
      </c>
      <c r="W34" s="1">
        <f>2*$S34*VLOOKUP(O34,$B$24:$D$28,$Q$23+1,FALSE)</f>
        <v>0</v>
      </c>
      <c r="X34" s="1" t="b">
        <f t="shared" si="3"/>
        <v>1</v>
      </c>
      <c r="Y34" s="1" t="b">
        <f t="shared" si="4"/>
        <v>1</v>
      </c>
      <c r="Z34" s="1" t="b">
        <f t="shared" si="5"/>
        <v>1</v>
      </c>
      <c r="AA34" s="1" t="b">
        <f t="shared" si="6"/>
        <v>1</v>
      </c>
      <c r="AB34" s="1">
        <f t="shared" si="7"/>
        <v>1</v>
      </c>
      <c r="AC34" s="4">
        <f t="shared" si="8"/>
        <v>1</v>
      </c>
      <c r="AD34" s="4">
        <f t="shared" si="9"/>
        <v>0</v>
      </c>
      <c r="AE34" s="4">
        <f t="shared" si="10"/>
        <v>0</v>
      </c>
      <c r="AF34" s="13">
        <f t="shared" si="11"/>
        <v>0</v>
      </c>
      <c r="AG34" s="1">
        <f t="shared" si="12"/>
        <v>0</v>
      </c>
      <c r="AH34" s="7"/>
      <c r="AI34" s="7"/>
      <c r="AJ34" s="7"/>
      <c r="AK34" s="7"/>
      <c r="AL34" s="7"/>
    </row>
    <row r="35" spans="3:38" x14ac:dyDescent="0.25">
      <c r="N35" s="1">
        <v>3</v>
      </c>
      <c r="O35" s="1">
        <v>2</v>
      </c>
      <c r="P35" s="1">
        <f>VLOOKUP(N35,$B$24:$D$28,$P$23+1,FALSE) + VLOOKUP(O35,$B$24:$D$28,$P$23+1,FALSE)</f>
        <v>2</v>
      </c>
      <c r="Q35" s="1">
        <f>VLOOKUP(N35,$B$24:$D$28,$Q$23+1,FALSE) + VLOOKUP(O35,$B$24:$D$28,$Q$23+1,FALSE)</f>
        <v>0</v>
      </c>
      <c r="R35" s="1" t="s">
        <v>18</v>
      </c>
      <c r="S35" s="1">
        <f t="shared" si="2"/>
        <v>0</v>
      </c>
      <c r="T35" s="1">
        <f>2*$S35*VLOOKUP(N35,$B$24:$D$28,$P$23+1,FALSE)</f>
        <v>0</v>
      </c>
      <c r="U35" s="1">
        <f>2*$S35*VLOOKUP(O35,$B$24:$D$28,$P$23+1,FALSE)</f>
        <v>0</v>
      </c>
      <c r="V35" s="1">
        <f>2*$S35*VLOOKUP(N35,$B$24:$D$28,$Q$23+1,FALSE)</f>
        <v>0</v>
      </c>
      <c r="W35" s="1">
        <f>2*$S35*VLOOKUP(O35,$B$24:$D$28,$Q$23+1,FALSE)</f>
        <v>0</v>
      </c>
      <c r="X35" s="1" t="b">
        <f t="shared" si="3"/>
        <v>1</v>
      </c>
      <c r="Y35" s="1" t="b">
        <f t="shared" si="4"/>
        <v>1</v>
      </c>
      <c r="Z35" s="1" t="b">
        <f t="shared" si="5"/>
        <v>1</v>
      </c>
      <c r="AA35" s="1" t="b">
        <f t="shared" si="6"/>
        <v>1</v>
      </c>
      <c r="AB35" s="1">
        <f t="shared" si="7"/>
        <v>1</v>
      </c>
      <c r="AC35" s="4">
        <f t="shared" si="8"/>
        <v>1</v>
      </c>
      <c r="AD35" s="4">
        <f t="shared" si="9"/>
        <v>0</v>
      </c>
      <c r="AE35" s="4">
        <f t="shared" si="10"/>
        <v>0</v>
      </c>
      <c r="AF35" s="13">
        <f t="shared" si="11"/>
        <v>2</v>
      </c>
      <c r="AG35" s="1">
        <f t="shared" si="12"/>
        <v>2</v>
      </c>
      <c r="AH35" s="7"/>
      <c r="AI35" s="7"/>
      <c r="AJ35" s="7"/>
      <c r="AK35" s="7"/>
      <c r="AL35" s="7"/>
    </row>
    <row r="36" spans="3:38" x14ac:dyDescent="0.25">
      <c r="N36" s="1">
        <v>3</v>
      </c>
      <c r="O36" s="1">
        <v>3</v>
      </c>
      <c r="P36" s="1">
        <f>VLOOKUP(N36,$B$24:$D$28,$P$23+1,FALSE) + VLOOKUP(O36,$B$24:$D$28,$P$23+1,FALSE)</f>
        <v>2</v>
      </c>
      <c r="Q36" s="1">
        <f>VLOOKUP(N36,$B$24:$D$28,$Q$23+1,FALSE) + VLOOKUP(O36,$B$24:$D$28,$Q$23+1,FALSE)</f>
        <v>0</v>
      </c>
      <c r="R36" s="1" t="s">
        <v>18</v>
      </c>
      <c r="S36" s="1">
        <f t="shared" si="2"/>
        <v>1</v>
      </c>
      <c r="T36" s="1">
        <f>2*$S36*VLOOKUP(N36,$B$24:$D$28,$P$23+1,FALSE)</f>
        <v>2</v>
      </c>
      <c r="U36" s="1">
        <f>2*$S36*VLOOKUP(O36,$B$24:$D$28,$P$23+1,FALSE)</f>
        <v>2</v>
      </c>
      <c r="V36" s="1">
        <f>2*$S36*VLOOKUP(N36,$B$24:$D$28,$Q$23+1,FALSE)</f>
        <v>0</v>
      </c>
      <c r="W36" s="1">
        <f>2*$S36*VLOOKUP(O36,$B$24:$D$28,$Q$23+1,FALSE)</f>
        <v>0</v>
      </c>
      <c r="X36" s="1" t="b">
        <f t="shared" si="3"/>
        <v>1</v>
      </c>
      <c r="Y36" s="1" t="b">
        <f t="shared" si="4"/>
        <v>1</v>
      </c>
      <c r="Z36" s="1" t="b">
        <f t="shared" si="5"/>
        <v>1</v>
      </c>
      <c r="AA36" s="1" t="b">
        <f t="shared" si="6"/>
        <v>1</v>
      </c>
      <c r="AB36" s="1">
        <f t="shared" si="7"/>
        <v>1</v>
      </c>
      <c r="AC36" s="4">
        <f t="shared" si="8"/>
        <v>1</v>
      </c>
      <c r="AD36" s="4">
        <f t="shared" si="9"/>
        <v>0</v>
      </c>
      <c r="AE36" s="4">
        <f t="shared" si="10"/>
        <v>0</v>
      </c>
      <c r="AF36" s="13">
        <f t="shared" si="11"/>
        <v>0</v>
      </c>
      <c r="AG36" s="1">
        <f t="shared" si="12"/>
        <v>0</v>
      </c>
      <c r="AH36" s="7"/>
      <c r="AI36" s="7"/>
      <c r="AJ36" s="7"/>
      <c r="AK36" s="7"/>
      <c r="AL36" s="7"/>
    </row>
    <row r="37" spans="3:38" x14ac:dyDescent="0.25">
      <c r="N37" s="1">
        <v>3</v>
      </c>
      <c r="O37" s="1">
        <v>4</v>
      </c>
      <c r="P37" s="1">
        <f>VLOOKUP(N37,$B$24:$D$28,$P$23+1,FALSE) + VLOOKUP(O37,$B$24:$D$28,$P$23+1,FALSE)</f>
        <v>1</v>
      </c>
      <c r="Q37" s="1">
        <f>VLOOKUP(N37,$B$24:$D$28,$Q$23+1,FALSE) + VLOOKUP(O37,$B$24:$D$28,$Q$23+1,FALSE)</f>
        <v>1</v>
      </c>
      <c r="R37" s="1" t="s">
        <v>18</v>
      </c>
      <c r="S37" s="1">
        <f t="shared" si="2"/>
        <v>0</v>
      </c>
      <c r="T37" s="1">
        <f>2*$S37*VLOOKUP(N37,$B$24:$D$28,$P$23+1,FALSE)</f>
        <v>0</v>
      </c>
      <c r="U37" s="1">
        <f>2*$S37*VLOOKUP(O37,$B$24:$D$28,$P$23+1,FALSE)</f>
        <v>0</v>
      </c>
      <c r="V37" s="1">
        <f>2*$S37*VLOOKUP(N37,$B$24:$D$28,$Q$23+1,FALSE)</f>
        <v>0</v>
      </c>
      <c r="W37" s="1">
        <f>2*$S37*VLOOKUP(O37,$B$24:$D$28,$Q$23+1,FALSE)</f>
        <v>0</v>
      </c>
      <c r="X37" s="1" t="b">
        <f t="shared" si="3"/>
        <v>1</v>
      </c>
      <c r="Y37" s="1" t="b">
        <f t="shared" si="4"/>
        <v>1</v>
      </c>
      <c r="Z37" s="1" t="b">
        <f t="shared" si="5"/>
        <v>1</v>
      </c>
      <c r="AA37" s="1" t="b">
        <f t="shared" si="6"/>
        <v>1</v>
      </c>
      <c r="AB37" s="1">
        <f t="shared" si="7"/>
        <v>1</v>
      </c>
      <c r="AC37" s="4">
        <f t="shared" si="8"/>
        <v>0</v>
      </c>
      <c r="AD37" s="4">
        <f t="shared" si="9"/>
        <v>0</v>
      </c>
      <c r="AE37" s="4">
        <f t="shared" si="10"/>
        <v>1</v>
      </c>
      <c r="AF37" s="13">
        <f t="shared" si="11"/>
        <v>1</v>
      </c>
      <c r="AG37" s="1">
        <f t="shared" si="12"/>
        <v>0</v>
      </c>
      <c r="AH37" s="7"/>
      <c r="AI37" s="7"/>
      <c r="AJ37" s="7"/>
      <c r="AK37" s="7"/>
      <c r="AL37" s="7"/>
    </row>
    <row r="38" spans="3:38" x14ac:dyDescent="0.25">
      <c r="N38" s="1">
        <v>3</v>
      </c>
      <c r="O38" s="1">
        <v>5</v>
      </c>
      <c r="P38" s="1">
        <f>VLOOKUP(N38,$B$24:$D$28,$P$23+1,FALSE) + VLOOKUP(O38,$B$24:$D$28,$P$23+1,FALSE)</f>
        <v>1</v>
      </c>
      <c r="Q38" s="1">
        <f>VLOOKUP(N38,$B$24:$D$28,$Q$23+1,FALSE) + VLOOKUP(O38,$B$24:$D$28,$Q$23+1,FALSE)</f>
        <v>1</v>
      </c>
      <c r="R38" s="1" t="s">
        <v>18</v>
      </c>
      <c r="S38" s="1">
        <f t="shared" si="2"/>
        <v>1</v>
      </c>
      <c r="T38" s="1">
        <f>2*$S38*VLOOKUP(N38,$B$24:$D$28,$P$23+1,FALSE)</f>
        <v>2</v>
      </c>
      <c r="U38" s="1">
        <f>2*$S38*VLOOKUP(O38,$B$24:$D$28,$P$23+1,FALSE)</f>
        <v>0</v>
      </c>
      <c r="V38" s="1">
        <f>2*$S38*VLOOKUP(N38,$B$24:$D$28,$Q$23+1,FALSE)</f>
        <v>0</v>
      </c>
      <c r="W38" s="1">
        <f>2*$S38*VLOOKUP(O38,$B$24:$D$28,$Q$23+1,FALSE)</f>
        <v>2</v>
      </c>
      <c r="X38" s="1" t="b">
        <f t="shared" si="3"/>
        <v>0</v>
      </c>
      <c r="Y38" s="1" t="b">
        <f t="shared" si="4"/>
        <v>1</v>
      </c>
      <c r="Z38" s="1" t="b">
        <f t="shared" si="5"/>
        <v>1</v>
      </c>
      <c r="AA38" s="1" t="b">
        <f t="shared" si="6"/>
        <v>0</v>
      </c>
      <c r="AB38" s="1">
        <f t="shared" si="7"/>
        <v>1</v>
      </c>
      <c r="AC38" s="4">
        <f t="shared" si="8"/>
        <v>0</v>
      </c>
      <c r="AD38" s="4">
        <f t="shared" si="9"/>
        <v>0</v>
      </c>
      <c r="AE38" s="4">
        <f t="shared" si="10"/>
        <v>1</v>
      </c>
      <c r="AF38" s="13">
        <f t="shared" si="11"/>
        <v>-10</v>
      </c>
      <c r="AG38" s="1">
        <f t="shared" si="12"/>
        <v>0</v>
      </c>
      <c r="AH38" s="7"/>
      <c r="AI38" s="7"/>
      <c r="AJ38" s="7"/>
      <c r="AK38" s="7"/>
      <c r="AL38" s="7"/>
    </row>
    <row r="39" spans="3:38" x14ac:dyDescent="0.25">
      <c r="N39" s="1">
        <v>4</v>
      </c>
      <c r="O39" s="1">
        <v>1</v>
      </c>
      <c r="P39" s="1">
        <f>VLOOKUP(N39,$B$24:$D$28,$P$23+1,FALSE) + VLOOKUP(O39,$B$24:$D$28,$P$23+1,FALSE)</f>
        <v>1</v>
      </c>
      <c r="Q39" s="1">
        <f>VLOOKUP(N39,$B$24:$D$28,$Q$23+1,FALSE) + VLOOKUP(O39,$B$24:$D$28,$Q$23+1,FALSE)</f>
        <v>1</v>
      </c>
      <c r="R39" s="1" t="s">
        <v>18</v>
      </c>
      <c r="S39" s="1">
        <f t="shared" si="2"/>
        <v>0</v>
      </c>
      <c r="T39" s="1">
        <f>2*$S39*VLOOKUP(N39,$B$24:$D$28,$P$23+1,FALSE)</f>
        <v>0</v>
      </c>
      <c r="U39" s="1">
        <f>2*$S39*VLOOKUP(O39,$B$24:$D$28,$P$23+1,FALSE)</f>
        <v>0</v>
      </c>
      <c r="V39" s="1">
        <f>2*$S39*VLOOKUP(N39,$B$24:$D$28,$Q$23+1,FALSE)</f>
        <v>0</v>
      </c>
      <c r="W39" s="1">
        <f>2*$S39*VLOOKUP(O39,$B$24:$D$28,$Q$23+1,FALSE)</f>
        <v>0</v>
      </c>
      <c r="X39" s="1" t="b">
        <f t="shared" si="3"/>
        <v>1</v>
      </c>
      <c r="Y39" s="1" t="b">
        <f t="shared" si="4"/>
        <v>1</v>
      </c>
      <c r="Z39" s="1" t="b">
        <f t="shared" si="5"/>
        <v>1</v>
      </c>
      <c r="AA39" s="1" t="b">
        <f t="shared" si="6"/>
        <v>1</v>
      </c>
      <c r="AB39" s="1">
        <f t="shared" si="7"/>
        <v>0</v>
      </c>
      <c r="AC39" s="4">
        <f t="shared" si="8"/>
        <v>1</v>
      </c>
      <c r="AD39" s="4">
        <f t="shared" si="9"/>
        <v>1</v>
      </c>
      <c r="AE39" s="4">
        <f t="shared" si="10"/>
        <v>0</v>
      </c>
      <c r="AF39" s="13">
        <f t="shared" si="11"/>
        <v>1</v>
      </c>
      <c r="AG39" s="1">
        <f t="shared" si="12"/>
        <v>0</v>
      </c>
      <c r="AH39" s="7"/>
      <c r="AI39" s="7"/>
      <c r="AJ39" s="7"/>
      <c r="AK39" s="7"/>
      <c r="AL39" s="7"/>
    </row>
    <row r="40" spans="3:38" x14ac:dyDescent="0.25">
      <c r="N40" s="1">
        <v>4</v>
      </c>
      <c r="O40" s="1">
        <v>2</v>
      </c>
      <c r="P40" s="1">
        <f>VLOOKUP(N40,$B$24:$D$28,$P$23+1,FALSE) + VLOOKUP(O40,$B$24:$D$28,$P$23+1,FALSE)</f>
        <v>1</v>
      </c>
      <c r="Q40" s="1">
        <f>VLOOKUP(N40,$B$24:$D$28,$Q$23+1,FALSE) + VLOOKUP(O40,$B$24:$D$28,$Q$23+1,FALSE)</f>
        <v>1</v>
      </c>
      <c r="R40" s="1" t="s">
        <v>18</v>
      </c>
      <c r="S40" s="1">
        <f t="shared" si="2"/>
        <v>0</v>
      </c>
      <c r="T40" s="1">
        <f>2*$S40*VLOOKUP(N40,$B$24:$D$28,$P$23+1,FALSE)</f>
        <v>0</v>
      </c>
      <c r="U40" s="1">
        <f>2*$S40*VLOOKUP(O40,$B$24:$D$28,$P$23+1,FALSE)</f>
        <v>0</v>
      </c>
      <c r="V40" s="1">
        <f>2*$S40*VLOOKUP(N40,$B$24:$D$28,$Q$23+1,FALSE)</f>
        <v>0</v>
      </c>
      <c r="W40" s="1">
        <f>2*$S40*VLOOKUP(O40,$B$24:$D$28,$Q$23+1,FALSE)</f>
        <v>0</v>
      </c>
      <c r="X40" s="1" t="b">
        <f t="shared" si="3"/>
        <v>1</v>
      </c>
      <c r="Y40" s="1" t="b">
        <f t="shared" si="4"/>
        <v>1</v>
      </c>
      <c r="Z40" s="1" t="b">
        <f t="shared" si="5"/>
        <v>1</v>
      </c>
      <c r="AA40" s="1" t="b">
        <f t="shared" si="6"/>
        <v>1</v>
      </c>
      <c r="AB40" s="1">
        <f t="shared" si="7"/>
        <v>0</v>
      </c>
      <c r="AC40" s="4">
        <f t="shared" si="8"/>
        <v>1</v>
      </c>
      <c r="AD40" s="4">
        <f t="shared" si="9"/>
        <v>1</v>
      </c>
      <c r="AE40" s="4">
        <f t="shared" si="10"/>
        <v>0</v>
      </c>
      <c r="AF40" s="13">
        <f t="shared" si="11"/>
        <v>1</v>
      </c>
      <c r="AG40" s="1">
        <f t="shared" si="12"/>
        <v>0</v>
      </c>
      <c r="AH40" s="7"/>
      <c r="AI40" s="7"/>
      <c r="AJ40" s="7"/>
      <c r="AK40" s="7"/>
      <c r="AL40" s="7"/>
    </row>
    <row r="41" spans="3:38" x14ac:dyDescent="0.25">
      <c r="N41" s="1">
        <v>4</v>
      </c>
      <c r="O41" s="1">
        <v>3</v>
      </c>
      <c r="P41" s="1">
        <f>VLOOKUP(N41,$B$24:$D$28,$P$23+1,FALSE) + VLOOKUP(O41,$B$24:$D$28,$P$23+1,FALSE)</f>
        <v>1</v>
      </c>
      <c r="Q41" s="1">
        <f>VLOOKUP(N41,$B$24:$D$28,$Q$23+1,FALSE) + VLOOKUP(O41,$B$24:$D$28,$Q$23+1,FALSE)</f>
        <v>1</v>
      </c>
      <c r="R41" s="1" t="s">
        <v>18</v>
      </c>
      <c r="S41" s="1">
        <f t="shared" si="2"/>
        <v>0</v>
      </c>
      <c r="T41" s="1">
        <f>2*$S41*VLOOKUP(N41,$B$24:$D$28,$P$23+1,FALSE)</f>
        <v>0</v>
      </c>
      <c r="U41" s="1">
        <f>2*$S41*VLOOKUP(O41,$B$24:$D$28,$P$23+1,FALSE)</f>
        <v>0</v>
      </c>
      <c r="V41" s="1">
        <f>2*$S41*VLOOKUP(N41,$B$24:$D$28,$Q$23+1,FALSE)</f>
        <v>0</v>
      </c>
      <c r="W41" s="1">
        <f>2*$S41*VLOOKUP(O41,$B$24:$D$28,$Q$23+1,FALSE)</f>
        <v>0</v>
      </c>
      <c r="X41" s="1" t="b">
        <f t="shared" si="3"/>
        <v>1</v>
      </c>
      <c r="Y41" s="1" t="b">
        <f t="shared" si="4"/>
        <v>1</v>
      </c>
      <c r="Z41" s="1" t="b">
        <f t="shared" si="5"/>
        <v>1</v>
      </c>
      <c r="AA41" s="1" t="b">
        <f t="shared" si="6"/>
        <v>1</v>
      </c>
      <c r="AB41" s="1">
        <f t="shared" si="7"/>
        <v>0</v>
      </c>
      <c r="AC41" s="4">
        <f t="shared" si="8"/>
        <v>1</v>
      </c>
      <c r="AD41" s="4">
        <f t="shared" si="9"/>
        <v>1</v>
      </c>
      <c r="AE41" s="4">
        <f t="shared" si="10"/>
        <v>0</v>
      </c>
      <c r="AF41" s="13">
        <f t="shared" si="11"/>
        <v>1</v>
      </c>
      <c r="AG41" s="1">
        <f t="shared" si="12"/>
        <v>0</v>
      </c>
      <c r="AH41" s="7"/>
      <c r="AI41" s="7"/>
      <c r="AJ41" s="7"/>
      <c r="AK41" s="7"/>
      <c r="AL41" s="7"/>
    </row>
    <row r="42" spans="3:38" x14ac:dyDescent="0.25">
      <c r="N42" s="1">
        <v>4</v>
      </c>
      <c r="O42" s="1">
        <v>4</v>
      </c>
      <c r="P42" s="1">
        <f>VLOOKUP(N42,$B$24:$D$28,$P$23+1,FALSE) + VLOOKUP(O42,$B$24:$D$28,$P$23+1,FALSE)</f>
        <v>0</v>
      </c>
      <c r="Q42" s="1">
        <f>VLOOKUP(N42,$B$24:$D$28,$Q$23+1,FALSE) + VLOOKUP(O42,$B$24:$D$28,$Q$23+1,FALSE)</f>
        <v>2</v>
      </c>
      <c r="R42" s="1" t="s">
        <v>18</v>
      </c>
      <c r="S42" s="1">
        <f t="shared" si="2"/>
        <v>1</v>
      </c>
      <c r="T42" s="1">
        <f>2*$S42*VLOOKUP(N42,$B$24:$D$28,$P$23+1,FALSE)</f>
        <v>0</v>
      </c>
      <c r="U42" s="1">
        <f>2*$S42*VLOOKUP(O42,$B$24:$D$28,$P$23+1,FALSE)</f>
        <v>0</v>
      </c>
      <c r="V42" s="1">
        <f>2*$S42*VLOOKUP(N42,$B$24:$D$28,$Q$23+1,FALSE)</f>
        <v>2</v>
      </c>
      <c r="W42" s="1">
        <f>2*$S42*VLOOKUP(O42,$B$24:$D$28,$Q$23+1,FALSE)</f>
        <v>2</v>
      </c>
      <c r="X42" s="1" t="b">
        <f t="shared" si="3"/>
        <v>1</v>
      </c>
      <c r="Y42" s="1" t="b">
        <f t="shared" si="4"/>
        <v>1</v>
      </c>
      <c r="Z42" s="1" t="b">
        <f t="shared" si="5"/>
        <v>1</v>
      </c>
      <c r="AA42" s="1" t="b">
        <f t="shared" si="6"/>
        <v>1</v>
      </c>
      <c r="AB42" s="1">
        <f t="shared" si="7"/>
        <v>0</v>
      </c>
      <c r="AC42" s="4">
        <f t="shared" si="8"/>
        <v>0</v>
      </c>
      <c r="AD42" s="4">
        <f t="shared" si="9"/>
        <v>1</v>
      </c>
      <c r="AE42" s="4">
        <f t="shared" si="10"/>
        <v>1</v>
      </c>
      <c r="AF42" s="13">
        <f t="shared" si="11"/>
        <v>0</v>
      </c>
      <c r="AG42" s="1">
        <f t="shared" si="12"/>
        <v>0</v>
      </c>
      <c r="AH42" s="7"/>
      <c r="AI42" s="7"/>
      <c r="AJ42" s="7"/>
      <c r="AK42" s="7"/>
      <c r="AL42" s="7"/>
    </row>
    <row r="43" spans="3:38" x14ac:dyDescent="0.25">
      <c r="N43" s="1">
        <v>4</v>
      </c>
      <c r="O43" s="1">
        <v>5</v>
      </c>
      <c r="P43" s="1">
        <f>VLOOKUP(N43,$B$24:$D$28,$P$23+1,FALSE) + VLOOKUP(O43,$B$24:$D$28,$P$23+1,FALSE)</f>
        <v>0</v>
      </c>
      <c r="Q43" s="1">
        <f>VLOOKUP(N43,$B$24:$D$28,$Q$23+1,FALSE) + VLOOKUP(O43,$B$24:$D$28,$Q$23+1,FALSE)</f>
        <v>2</v>
      </c>
      <c r="R43" s="1" t="s">
        <v>18</v>
      </c>
      <c r="S43" s="1">
        <f t="shared" si="2"/>
        <v>0</v>
      </c>
      <c r="T43" s="1">
        <f>2*$S43*VLOOKUP(N43,$B$24:$D$28,$P$23+1,FALSE)</f>
        <v>0</v>
      </c>
      <c r="U43" s="1">
        <f>2*$S43*VLOOKUP(O43,$B$24:$D$28,$P$23+1,FALSE)</f>
        <v>0</v>
      </c>
      <c r="V43" s="1">
        <f>2*$S43*VLOOKUP(N43,$B$24:$D$28,$Q$23+1,FALSE)</f>
        <v>0</v>
      </c>
      <c r="W43" s="1">
        <f>2*$S43*VLOOKUP(O43,$B$24:$D$28,$Q$23+1,FALSE)</f>
        <v>0</v>
      </c>
      <c r="X43" s="1" t="b">
        <f t="shared" si="3"/>
        <v>1</v>
      </c>
      <c r="Y43" s="1" t="b">
        <f t="shared" si="4"/>
        <v>1</v>
      </c>
      <c r="Z43" s="1" t="b">
        <f t="shared" si="5"/>
        <v>1</v>
      </c>
      <c r="AA43" s="1" t="b">
        <f t="shared" si="6"/>
        <v>1</v>
      </c>
      <c r="AB43" s="1">
        <f t="shared" si="7"/>
        <v>0</v>
      </c>
      <c r="AC43" s="4">
        <f t="shared" si="8"/>
        <v>0</v>
      </c>
      <c r="AD43" s="4">
        <f t="shared" si="9"/>
        <v>1</v>
      </c>
      <c r="AE43" s="4">
        <f t="shared" si="10"/>
        <v>1</v>
      </c>
      <c r="AF43" s="13">
        <f t="shared" si="11"/>
        <v>0</v>
      </c>
      <c r="AG43" s="1">
        <f t="shared" si="12"/>
        <v>0</v>
      </c>
      <c r="AH43" s="7"/>
      <c r="AI43" s="7"/>
      <c r="AJ43" s="7"/>
      <c r="AK43" s="7"/>
      <c r="AL43" s="7"/>
    </row>
    <row r="44" spans="3:38" x14ac:dyDescent="0.25">
      <c r="N44" s="1">
        <v>5</v>
      </c>
      <c r="O44" s="1">
        <v>1</v>
      </c>
      <c r="P44" s="1">
        <f>VLOOKUP(N44,$B$24:$D$28,$P$23+1,FALSE) + VLOOKUP(O44,$B$24:$D$28,$P$23+1,FALSE)</f>
        <v>1</v>
      </c>
      <c r="Q44" s="1">
        <f>VLOOKUP(N44,$B$24:$D$28,$Q$23+1,FALSE) + VLOOKUP(O44,$B$24:$D$28,$Q$23+1,FALSE)</f>
        <v>1</v>
      </c>
      <c r="R44" s="1" t="s">
        <v>18</v>
      </c>
      <c r="S44" s="1">
        <f t="shared" si="2"/>
        <v>0</v>
      </c>
      <c r="T44" s="1">
        <f>2*$S44*VLOOKUP(N44,$B$24:$D$28,$P$23+1,FALSE)</f>
        <v>0</v>
      </c>
      <c r="U44" s="1">
        <f>2*$S44*VLOOKUP(O44,$B$24:$D$28,$P$23+1,FALSE)</f>
        <v>0</v>
      </c>
      <c r="V44" s="1">
        <f>2*$S44*VLOOKUP(N44,$B$24:$D$28,$Q$23+1,FALSE)</f>
        <v>0</v>
      </c>
      <c r="W44" s="1">
        <f>2*$S44*VLOOKUP(O44,$B$24:$D$28,$Q$23+1,FALSE)</f>
        <v>0</v>
      </c>
      <c r="X44" s="1" t="b">
        <f t="shared" si="3"/>
        <v>1</v>
      </c>
      <c r="Y44" s="1" t="b">
        <f t="shared" si="4"/>
        <v>1</v>
      </c>
      <c r="Z44" s="1" t="b">
        <f t="shared" si="5"/>
        <v>1</v>
      </c>
      <c r="AA44" s="1" t="b">
        <f t="shared" si="6"/>
        <v>1</v>
      </c>
      <c r="AB44" s="1">
        <f t="shared" si="7"/>
        <v>0</v>
      </c>
      <c r="AC44" s="4">
        <f t="shared" si="8"/>
        <v>1</v>
      </c>
      <c r="AD44" s="4">
        <f t="shared" si="9"/>
        <v>1</v>
      </c>
      <c r="AE44" s="4">
        <f t="shared" si="10"/>
        <v>0</v>
      </c>
      <c r="AF44" s="13">
        <f t="shared" si="11"/>
        <v>0</v>
      </c>
      <c r="AG44" s="1">
        <f t="shared" si="12"/>
        <v>0</v>
      </c>
      <c r="AH44" s="7"/>
      <c r="AI44" s="7"/>
      <c r="AJ44" s="7"/>
      <c r="AK44" s="7"/>
      <c r="AL44" s="7"/>
    </row>
    <row r="45" spans="3:38" x14ac:dyDescent="0.25">
      <c r="N45" s="1">
        <v>5</v>
      </c>
      <c r="O45" s="1">
        <v>2</v>
      </c>
      <c r="P45" s="1">
        <f>VLOOKUP(N45,$B$24:$D$28,$P$23+1,FALSE) + VLOOKUP(O45,$B$24:$D$28,$P$23+1,FALSE)</f>
        <v>1</v>
      </c>
      <c r="Q45" s="1">
        <f>VLOOKUP(N45,$B$24:$D$28,$Q$23+1,FALSE) + VLOOKUP(O45,$B$24:$D$28,$Q$23+1,FALSE)</f>
        <v>1</v>
      </c>
      <c r="R45" s="1" t="s">
        <v>18</v>
      </c>
      <c r="S45" s="1">
        <f t="shared" si="2"/>
        <v>0</v>
      </c>
      <c r="T45" s="1">
        <f>2*$S45*VLOOKUP(N45,$B$24:$D$28,$P$23+1,FALSE)</f>
        <v>0</v>
      </c>
      <c r="U45" s="1">
        <f>2*$S45*VLOOKUP(O45,$B$24:$D$28,$P$23+1,FALSE)</f>
        <v>0</v>
      </c>
      <c r="V45" s="1">
        <f>2*$S45*VLOOKUP(N45,$B$24:$D$28,$Q$23+1,FALSE)</f>
        <v>0</v>
      </c>
      <c r="W45" s="1">
        <f>2*$S45*VLOOKUP(O45,$B$24:$D$28,$Q$23+1,FALSE)</f>
        <v>0</v>
      </c>
      <c r="X45" s="1" t="b">
        <f t="shared" si="3"/>
        <v>1</v>
      </c>
      <c r="Y45" s="1" t="b">
        <f t="shared" si="4"/>
        <v>1</v>
      </c>
      <c r="Z45" s="1" t="b">
        <f t="shared" si="5"/>
        <v>1</v>
      </c>
      <c r="AA45" s="1" t="b">
        <f t="shared" si="6"/>
        <v>1</v>
      </c>
      <c r="AB45" s="1">
        <f t="shared" si="7"/>
        <v>0</v>
      </c>
      <c r="AC45" s="4">
        <f t="shared" si="8"/>
        <v>1</v>
      </c>
      <c r="AD45" s="4">
        <f t="shared" si="9"/>
        <v>1</v>
      </c>
      <c r="AE45" s="4">
        <f t="shared" si="10"/>
        <v>0</v>
      </c>
      <c r="AF45" s="13">
        <f t="shared" si="11"/>
        <v>0</v>
      </c>
      <c r="AG45" s="1">
        <f t="shared" si="12"/>
        <v>0</v>
      </c>
      <c r="AH45" s="7"/>
      <c r="AI45" s="7"/>
      <c r="AJ45" s="7"/>
      <c r="AK45" s="7"/>
      <c r="AL45" s="7"/>
    </row>
    <row r="46" spans="3:38" x14ac:dyDescent="0.25">
      <c r="N46" s="1">
        <v>5</v>
      </c>
      <c r="O46" s="1">
        <v>3</v>
      </c>
      <c r="P46" s="1">
        <f>VLOOKUP(N46,$B$24:$D$28,$P$23+1,FALSE) + VLOOKUP(O46,$B$24:$D$28,$P$23+1,FALSE)</f>
        <v>1</v>
      </c>
      <c r="Q46" s="1">
        <f>VLOOKUP(N46,$B$24:$D$28,$Q$23+1,FALSE) + VLOOKUP(O46,$B$24:$D$28,$Q$23+1,FALSE)</f>
        <v>1</v>
      </c>
      <c r="R46" s="1" t="s">
        <v>18</v>
      </c>
      <c r="S46" s="1">
        <f t="shared" si="2"/>
        <v>1</v>
      </c>
      <c r="T46" s="1">
        <f>2*$S46*VLOOKUP(N46,$B$24:$D$28,$P$23+1,FALSE)</f>
        <v>0</v>
      </c>
      <c r="U46" s="1">
        <f>2*$S46*VLOOKUP(O46,$B$24:$D$28,$P$23+1,FALSE)</f>
        <v>2</v>
      </c>
      <c r="V46" s="1">
        <f>2*$S46*VLOOKUP(N46,$B$24:$D$28,$Q$23+1,FALSE)</f>
        <v>2</v>
      </c>
      <c r="W46" s="1">
        <f>2*$S46*VLOOKUP(O46,$B$24:$D$28,$Q$23+1,FALSE)</f>
        <v>0</v>
      </c>
      <c r="X46" s="1" t="b">
        <f t="shared" si="3"/>
        <v>1</v>
      </c>
      <c r="Y46" s="1" t="b">
        <f t="shared" si="4"/>
        <v>0</v>
      </c>
      <c r="Z46" s="1" t="b">
        <f t="shared" si="5"/>
        <v>0</v>
      </c>
      <c r="AA46" s="1" t="b">
        <f t="shared" si="6"/>
        <v>1</v>
      </c>
      <c r="AB46" s="1">
        <f t="shared" si="7"/>
        <v>0</v>
      </c>
      <c r="AC46" s="4">
        <f t="shared" si="8"/>
        <v>1</v>
      </c>
      <c r="AD46" s="4">
        <f t="shared" si="9"/>
        <v>1</v>
      </c>
      <c r="AE46" s="4">
        <f t="shared" si="10"/>
        <v>0</v>
      </c>
      <c r="AF46" s="13">
        <f t="shared" si="11"/>
        <v>-10</v>
      </c>
      <c r="AG46" s="1">
        <f t="shared" si="12"/>
        <v>0</v>
      </c>
      <c r="AH46" s="7"/>
      <c r="AI46" s="7"/>
      <c r="AJ46" s="7"/>
      <c r="AK46" s="7"/>
      <c r="AL46" s="7"/>
    </row>
    <row r="47" spans="3:38" x14ac:dyDescent="0.25">
      <c r="N47" s="1">
        <v>5</v>
      </c>
      <c r="O47" s="1">
        <v>4</v>
      </c>
      <c r="P47" s="1">
        <f>VLOOKUP(N47,$B$24:$D$28,$P$23+1,FALSE) + VLOOKUP(O47,$B$24:$D$28,$P$23+1,FALSE)</f>
        <v>0</v>
      </c>
      <c r="Q47" s="1">
        <f>VLOOKUP(N47,$B$24:$D$28,$Q$23+1,FALSE) + VLOOKUP(O47,$B$24:$D$28,$Q$23+1,FALSE)</f>
        <v>2</v>
      </c>
      <c r="R47" s="1" t="s">
        <v>18</v>
      </c>
      <c r="S47" s="1">
        <f t="shared" si="2"/>
        <v>0</v>
      </c>
      <c r="T47" s="1">
        <f>2*$S47*VLOOKUP(N47,$B$24:$D$28,$P$23+1,FALSE)</f>
        <v>0</v>
      </c>
      <c r="U47" s="1">
        <f>2*$S47*VLOOKUP(O47,$B$24:$D$28,$P$23+1,FALSE)</f>
        <v>0</v>
      </c>
      <c r="V47" s="1">
        <f>2*$S47*VLOOKUP(N47,$B$24:$D$28,$Q$23+1,FALSE)</f>
        <v>0</v>
      </c>
      <c r="W47" s="1">
        <f>2*$S47*VLOOKUP(O47,$B$24:$D$28,$Q$23+1,FALSE)</f>
        <v>0</v>
      </c>
      <c r="X47" s="1" t="b">
        <f t="shared" si="3"/>
        <v>1</v>
      </c>
      <c r="Y47" s="1" t="b">
        <f t="shared" si="4"/>
        <v>1</v>
      </c>
      <c r="Z47" s="1" t="b">
        <f t="shared" si="5"/>
        <v>1</v>
      </c>
      <c r="AA47" s="1" t="b">
        <f t="shared" si="6"/>
        <v>1</v>
      </c>
      <c r="AB47" s="1">
        <f t="shared" si="7"/>
        <v>0</v>
      </c>
      <c r="AC47" s="4">
        <f t="shared" si="8"/>
        <v>0</v>
      </c>
      <c r="AD47" s="4">
        <f t="shared" si="9"/>
        <v>1</v>
      </c>
      <c r="AE47" s="4">
        <f t="shared" si="10"/>
        <v>1</v>
      </c>
      <c r="AF47" s="13">
        <f t="shared" si="11"/>
        <v>0</v>
      </c>
      <c r="AG47" s="1">
        <f t="shared" si="12"/>
        <v>0</v>
      </c>
      <c r="AH47" s="7"/>
      <c r="AI47" s="7"/>
      <c r="AJ47" s="7"/>
      <c r="AK47" s="7"/>
      <c r="AL47" s="7"/>
    </row>
    <row r="48" spans="3:38" x14ac:dyDescent="0.25">
      <c r="N48" s="1">
        <v>5</v>
      </c>
      <c r="O48" s="1">
        <v>5</v>
      </c>
      <c r="P48" s="1">
        <f>VLOOKUP(N48,$B$24:$D$28,$P$23+1,FALSE) + VLOOKUP(O48,$B$24:$D$28,$P$23+1,FALSE)</f>
        <v>0</v>
      </c>
      <c r="Q48" s="1">
        <f>VLOOKUP(N48,$B$24:$D$28,$Q$23+1,FALSE) + VLOOKUP(O48,$B$24:$D$28,$Q$23+1,FALSE)</f>
        <v>2</v>
      </c>
      <c r="R48" s="1" t="s">
        <v>18</v>
      </c>
      <c r="S48" s="1">
        <f t="shared" si="2"/>
        <v>1</v>
      </c>
      <c r="T48" s="1">
        <f>2*$S48*VLOOKUP(N48,$B$24:$D$28,$P$23+1,FALSE)</f>
        <v>0</v>
      </c>
      <c r="U48" s="1">
        <f>2*$S48*VLOOKUP(O48,$B$24:$D$28,$P$23+1,FALSE)</f>
        <v>0</v>
      </c>
      <c r="V48" s="1">
        <f>2*$S48*VLOOKUP(N48,$B$24:$D$28,$Q$23+1,FALSE)</f>
        <v>2</v>
      </c>
      <c r="W48" s="1">
        <f>2*$S48*VLOOKUP(O48,$B$24:$D$28,$Q$23+1,FALSE)</f>
        <v>2</v>
      </c>
      <c r="X48" s="1" t="b">
        <f t="shared" si="3"/>
        <v>1</v>
      </c>
      <c r="Y48" s="1" t="b">
        <f t="shared" si="4"/>
        <v>1</v>
      </c>
      <c r="Z48" s="1" t="b">
        <f t="shared" si="5"/>
        <v>1</v>
      </c>
      <c r="AA48" s="1" t="b">
        <f t="shared" si="6"/>
        <v>1</v>
      </c>
      <c r="AB48" s="1">
        <f t="shared" si="7"/>
        <v>0</v>
      </c>
      <c r="AC48" s="4">
        <f t="shared" si="8"/>
        <v>0</v>
      </c>
      <c r="AD48" s="4">
        <f t="shared" si="9"/>
        <v>1</v>
      </c>
      <c r="AE48" s="4">
        <f t="shared" si="10"/>
        <v>1</v>
      </c>
      <c r="AF48" s="13">
        <f t="shared" si="11"/>
        <v>0</v>
      </c>
      <c r="AG48" s="1">
        <f t="shared" si="12"/>
        <v>0</v>
      </c>
      <c r="AH48" s="7"/>
      <c r="AI48" s="7"/>
      <c r="AJ48" s="7"/>
      <c r="AK48" s="7"/>
      <c r="AL48" s="7"/>
    </row>
    <row r="49" spans="29:38" x14ac:dyDescent="0.25">
      <c r="AC49" s="7"/>
      <c r="AD49" s="7"/>
      <c r="AE49" s="7"/>
      <c r="AF49" s="7"/>
      <c r="AG49" s="14">
        <f>SUM(AG24:AG48)</f>
        <v>4</v>
      </c>
      <c r="AH49" s="7"/>
      <c r="AI49" s="7"/>
      <c r="AJ49" s="7"/>
      <c r="AK49" s="7"/>
      <c r="AL49" s="7"/>
    </row>
    <row r="50" spans="29:38" x14ac:dyDescent="0.25">
      <c r="AC50" s="7"/>
      <c r="AD50" s="7"/>
      <c r="AE50" s="7"/>
      <c r="AF50" s="7"/>
      <c r="AG50" s="7"/>
      <c r="AH50" s="7"/>
      <c r="AI50" s="7"/>
      <c r="AJ50" s="7"/>
      <c r="AK50" s="7"/>
      <c r="AL50" s="7"/>
    </row>
  </sheetData>
  <mergeCells count="3">
    <mergeCell ref="P22:Q22"/>
    <mergeCell ref="T23:U23"/>
    <mergeCell ref="V23:W23"/>
  </mergeCells>
  <phoneticPr fontId="2" type="noConversion"/>
  <conditionalFormatting sqref="X24:AA48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C30:D30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24:F28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Knapsack</vt:lpstr>
      <vt:lpstr>Seat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IMBET JIMENEZ</dc:creator>
  <cp:lastModifiedBy>JUAN FELIPE IMBET JIMENEZ</cp:lastModifiedBy>
  <dcterms:created xsi:type="dcterms:W3CDTF">2024-10-14T09:55:50Z</dcterms:created>
  <dcterms:modified xsi:type="dcterms:W3CDTF">2024-10-14T11:45:18Z</dcterms:modified>
</cp:coreProperties>
</file>