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abilan-turbidity-tmdl\tables\"/>
    </mc:Choice>
  </mc:AlternateContent>
  <xr:revisionPtr revIDLastSave="0" documentId="13_ncr:1_{FF2502C8-6443-445A-8B30-43A4944E3D63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seasonal-iqr" sheetId="1" r:id="rId1"/>
    <sheet name="50th chart" sheetId="2" r:id="rId2"/>
    <sheet name="75th chart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" l="1" a="1"/>
  <c r="C3" i="5"/>
  <c r="C4" i="5" a="1"/>
  <c r="C4" i="5" s="1"/>
  <c r="C5" i="5" a="1"/>
  <c r="C5" i="5"/>
  <c r="C6" i="5" a="1"/>
  <c r="C6" i="5" s="1"/>
  <c r="C7" i="5" a="1"/>
  <c r="C7" i="5" s="1"/>
  <c r="C8" i="5" a="1"/>
  <c r="C8" i="5"/>
  <c r="C9" i="5" a="1"/>
  <c r="C9" i="5"/>
  <c r="C10" i="5" a="1"/>
  <c r="C10" i="5" s="1"/>
  <c r="C11" i="5" a="1"/>
  <c r="C11" i="5"/>
  <c r="B4" i="5" a="1"/>
  <c r="B4" i="5" s="1"/>
  <c r="B5" i="5" a="1"/>
  <c r="B5" i="5"/>
  <c r="B6" i="5" a="1"/>
  <c r="B6" i="5"/>
  <c r="B7" i="5" a="1"/>
  <c r="B7" i="5" s="1"/>
  <c r="B8" i="5" a="1"/>
  <c r="B8" i="5"/>
  <c r="B9" i="5" a="1"/>
  <c r="B9" i="5"/>
  <c r="B10" i="5" a="1"/>
  <c r="B10" i="5" s="1"/>
  <c r="B11" i="5" a="1"/>
  <c r="B11" i="5"/>
  <c r="B3" i="5" a="1"/>
  <c r="B3" i="5" s="1"/>
  <c r="A3" i="5" a="1"/>
  <c r="A3" i="5" s="1"/>
  <c r="C3" i="2" a="1"/>
  <c r="C3" i="2" s="1"/>
  <c r="C4" i="2" a="1"/>
  <c r="C4" i="2" s="1"/>
  <c r="C5" i="2" a="1"/>
  <c r="C5" i="2"/>
  <c r="C6" i="2" a="1"/>
  <c r="C6" i="2"/>
  <c r="C7" i="2" a="1"/>
  <c r="C7" i="2" s="1"/>
  <c r="C8" i="2" a="1"/>
  <c r="C8" i="2"/>
  <c r="C9" i="2" a="1"/>
  <c r="C9" i="2"/>
  <c r="C10" i="2" a="1"/>
  <c r="C10" i="2" s="1"/>
  <c r="C11" i="2" a="1"/>
  <c r="C11" i="2"/>
  <c r="B4" i="2" a="1"/>
  <c r="B4" i="2"/>
  <c r="B5" i="2" a="1"/>
  <c r="B5" i="2" s="1"/>
  <c r="B6" i="2" a="1"/>
  <c r="B6" i="2"/>
  <c r="B7" i="2" a="1"/>
  <c r="B7" i="2"/>
  <c r="B8" i="2" a="1"/>
  <c r="B8" i="2"/>
  <c r="B9" i="2" a="1"/>
  <c r="B9" i="2"/>
  <c r="B10" i="2" a="1"/>
  <c r="B10" i="2" s="1"/>
  <c r="B11" i="2" a="1"/>
  <c r="B11" i="2"/>
  <c r="B3" i="2" a="1"/>
  <c r="B3" i="2" s="1"/>
  <c r="A4" i="2" a="1"/>
  <c r="A4" i="2" s="1"/>
  <c r="A3" i="2" a="1"/>
  <c r="A3" i="2" s="1"/>
  <c r="A4" i="5" l="1" a="1"/>
  <c r="A4" i="5" s="1"/>
  <c r="A5" i="5" s="1" a="1"/>
  <c r="A5" i="5" s="1"/>
  <c r="A5" i="2" a="1"/>
  <c r="A5" i="2" s="1"/>
  <c r="A6" i="5" l="1" a="1"/>
  <c r="A6" i="5" s="1"/>
  <c r="A7" i="5" a="1"/>
  <c r="A7" i="5" s="1"/>
  <c r="A6" i="2" a="1"/>
  <c r="A6" i="2" s="1"/>
  <c r="A8" i="5" l="1" a="1"/>
  <c r="A8" i="5" s="1"/>
  <c r="A9" i="5" s="1" a="1"/>
  <c r="A9" i="5" s="1"/>
  <c r="A9" i="2" a="1"/>
  <c r="A9" i="2" s="1"/>
  <c r="A10" i="2" s="1" a="1"/>
  <c r="A10" i="2" s="1"/>
  <c r="A7" i="2" a="1"/>
  <c r="A7" i="2" s="1"/>
  <c r="A8" i="2" s="1" a="1"/>
  <c r="A8" i="2" s="1"/>
  <c r="A10" i="5" l="1" a="1"/>
  <c r="A10" i="5" s="1"/>
  <c r="A11" i="5" s="1" a="1"/>
  <c r="A11" i="5" s="1"/>
  <c r="A11" i="2" a="1"/>
  <c r="A11" i="2" s="1"/>
</calcChain>
</file>

<file path=xl/sharedStrings.xml><?xml version="1.0" encoding="utf-8"?>
<sst xmlns="http://schemas.openxmlformats.org/spreadsheetml/2006/main" count="72" uniqueCount="28">
  <si>
    <t>Gabilan Creek</t>
  </si>
  <si>
    <t>dry</t>
  </si>
  <si>
    <t>309GAB</t>
  </si>
  <si>
    <t>wet</t>
  </si>
  <si>
    <t>Natividad Creek</t>
  </si>
  <si>
    <t>309NAD</t>
  </si>
  <si>
    <t>Reclamation Canal/Alisal Creek</t>
  </si>
  <si>
    <t>309ALG</t>
  </si>
  <si>
    <t>Reclamation Canal</t>
  </si>
  <si>
    <t>309JON</t>
  </si>
  <si>
    <t>Tembladero Slough</t>
  </si>
  <si>
    <t>309TEH</t>
  </si>
  <si>
    <t>Old Salinas River Channel</t>
  </si>
  <si>
    <t>309OLD</t>
  </si>
  <si>
    <t>Merrill Ditch</t>
  </si>
  <si>
    <t>309MER</t>
  </si>
  <si>
    <t>Espinosa Slogh</t>
  </si>
  <si>
    <t>309ESP</t>
  </si>
  <si>
    <t>Santa Rita Creek</t>
  </si>
  <si>
    <t>309RTA</t>
  </si>
  <si>
    <t>Waterbody</t>
  </si>
  <si>
    <t>Site ID</t>
  </si>
  <si>
    <t>Number of Samples</t>
  </si>
  <si>
    <t>25th Percentile (NTU)</t>
  </si>
  <si>
    <t>50th Percentile (NTU)</t>
  </si>
  <si>
    <t>75th Percentile (NTU)</t>
  </si>
  <si>
    <t>IQR* (NTU)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</si>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</sst>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1" fontId="0" fillId="0" borderId="0" xfId="0" applyNumberFormat="1"/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 and Dry Season Median Turbidity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Wet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'50th chart'!$A$3:$A$11</c:f>
              <c:strCache>
                <c:ptCount val="9"/>
                <c:pt idx="0">
                  <c:v>Gabilan Creek</c:v>
                </c:pt>
                <c:pt idx="1">
                  <c:v>Natividad Creek</c:v>
                </c:pt>
                <c:pt idx="2">
                  <c:v>Reclamation Canal/Alisal Creek</c:v>
                </c:pt>
                <c:pt idx="3">
                  <c:v>Reclamation Canal</c:v>
                </c:pt>
                <c:pt idx="4">
                  <c:v>Tembladero Slough</c:v>
                </c:pt>
                <c:pt idx="5">
                  <c:v>Old Salinas River Channel</c:v>
                </c:pt>
                <c:pt idx="6">
                  <c:v>Santa Rita Creek</c:v>
                </c:pt>
                <c:pt idx="7">
                  <c:v>Merrill Ditch</c:v>
                </c:pt>
                <c:pt idx="8">
                  <c:v>Espinosa Slogh</c:v>
                </c:pt>
              </c:strCache>
            </c:strRef>
          </c:cat>
          <c:val>
            <c:numRef>
              <c:f>'50th chart'!$C$3:$C$11</c:f>
              <c:numCache>
                <c:formatCode>0</c:formatCode>
                <c:ptCount val="9"/>
                <c:pt idx="0">
                  <c:v>366.7</c:v>
                </c:pt>
                <c:pt idx="1">
                  <c:v>94.6</c:v>
                </c:pt>
                <c:pt idx="2">
                  <c:v>196</c:v>
                </c:pt>
                <c:pt idx="3">
                  <c:v>101.85</c:v>
                </c:pt>
                <c:pt idx="4">
                  <c:v>140.30000000000001</c:v>
                </c:pt>
                <c:pt idx="5">
                  <c:v>74.400000000000006</c:v>
                </c:pt>
                <c:pt idx="6">
                  <c:v>331</c:v>
                </c:pt>
                <c:pt idx="7">
                  <c:v>156.19999999999999</c:v>
                </c:pt>
                <c:pt idx="8">
                  <c:v>153.1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21-43F2-B57C-8B33FA459C80}"/>
            </c:ext>
          </c:extLst>
        </c:ser>
        <c:ser>
          <c:idx val="0"/>
          <c:order val="1"/>
          <c:tx>
            <c:v>Dry</c:v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'50th chart'!$A$3:$A$11</c:f>
              <c:strCache>
                <c:ptCount val="9"/>
                <c:pt idx="0">
                  <c:v>Gabilan Creek</c:v>
                </c:pt>
                <c:pt idx="1">
                  <c:v>Natividad Creek</c:v>
                </c:pt>
                <c:pt idx="2">
                  <c:v>Reclamation Canal/Alisal Creek</c:v>
                </c:pt>
                <c:pt idx="3">
                  <c:v>Reclamation Canal</c:v>
                </c:pt>
                <c:pt idx="4">
                  <c:v>Tembladero Slough</c:v>
                </c:pt>
                <c:pt idx="5">
                  <c:v>Old Salinas River Channel</c:v>
                </c:pt>
                <c:pt idx="6">
                  <c:v>Santa Rita Creek</c:v>
                </c:pt>
                <c:pt idx="7">
                  <c:v>Merrill Ditch</c:v>
                </c:pt>
                <c:pt idx="8">
                  <c:v>Espinosa Slogh</c:v>
                </c:pt>
              </c:strCache>
            </c:strRef>
          </c:cat>
          <c:val>
            <c:numRef>
              <c:f>'50th chart'!$B$3:$B$11</c:f>
              <c:numCache>
                <c:formatCode>0</c:formatCode>
                <c:ptCount val="9"/>
                <c:pt idx="0">
                  <c:v>189.6</c:v>
                </c:pt>
                <c:pt idx="1">
                  <c:v>105.5</c:v>
                </c:pt>
                <c:pt idx="2">
                  <c:v>55</c:v>
                </c:pt>
                <c:pt idx="3">
                  <c:v>24.8</c:v>
                </c:pt>
                <c:pt idx="4">
                  <c:v>88.2</c:v>
                </c:pt>
                <c:pt idx="5">
                  <c:v>75.3</c:v>
                </c:pt>
                <c:pt idx="6">
                  <c:v>93.5</c:v>
                </c:pt>
                <c:pt idx="7">
                  <c:v>76</c:v>
                </c:pt>
                <c:pt idx="8">
                  <c:v>68.900000000000006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1-43F2-B57C-8B33FA459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6189440"/>
        <c:axId val="306720280"/>
      </c:barChart>
      <c:catAx>
        <c:axId val="30618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Waterbody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20280"/>
        <c:crosses val="autoZero"/>
        <c:auto val="1"/>
        <c:lblAlgn val="ctr"/>
        <c:lblOffset val="100"/>
        <c:noMultiLvlLbl val="0"/>
      </c:catAx>
      <c:valAx>
        <c:axId val="30672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NTU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18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 and Dry Season 75th </a:t>
            </a:r>
            <a:r>
              <a:rPr lang="en-US" baseline="0"/>
              <a:t>Percentile</a:t>
            </a:r>
            <a:r>
              <a:rPr lang="en-US"/>
              <a:t> Turbidity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Wet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'75th chart'!$A$3:$A$11</c:f>
              <c:strCache>
                <c:ptCount val="9"/>
                <c:pt idx="0">
                  <c:v>Gabilan Creek</c:v>
                </c:pt>
                <c:pt idx="1">
                  <c:v>Natividad Creek</c:v>
                </c:pt>
                <c:pt idx="2">
                  <c:v>Reclamation Canal/Alisal Creek</c:v>
                </c:pt>
                <c:pt idx="3">
                  <c:v>Reclamation Canal</c:v>
                </c:pt>
                <c:pt idx="4">
                  <c:v>Tembladero Slough</c:v>
                </c:pt>
                <c:pt idx="5">
                  <c:v>Old Salinas River Channel</c:v>
                </c:pt>
                <c:pt idx="6">
                  <c:v>Santa Rita Creek</c:v>
                </c:pt>
                <c:pt idx="7">
                  <c:v>Merrill Ditch</c:v>
                </c:pt>
                <c:pt idx="8">
                  <c:v>Espinosa Slogh</c:v>
                </c:pt>
              </c:strCache>
            </c:strRef>
          </c:cat>
          <c:val>
            <c:numRef>
              <c:f>'75th chart'!$C$3:$C$11</c:f>
              <c:numCache>
                <c:formatCode>0</c:formatCode>
                <c:ptCount val="9"/>
                <c:pt idx="0">
                  <c:v>964</c:v>
                </c:pt>
                <c:pt idx="1">
                  <c:v>442.5</c:v>
                </c:pt>
                <c:pt idx="2">
                  <c:v>612</c:v>
                </c:pt>
                <c:pt idx="3">
                  <c:v>274.75</c:v>
                </c:pt>
                <c:pt idx="4">
                  <c:v>398.8</c:v>
                </c:pt>
                <c:pt idx="5">
                  <c:v>151.97499999999999</c:v>
                </c:pt>
                <c:pt idx="6">
                  <c:v>1144</c:v>
                </c:pt>
                <c:pt idx="7">
                  <c:v>367</c:v>
                </c:pt>
                <c:pt idx="8">
                  <c:v>535.75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FD-4A53-96E0-2F06FC1FA808}"/>
            </c:ext>
          </c:extLst>
        </c:ser>
        <c:ser>
          <c:idx val="0"/>
          <c:order val="1"/>
          <c:tx>
            <c:v>Dry</c:v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'75th chart'!$A$3:$A$11</c:f>
              <c:strCache>
                <c:ptCount val="9"/>
                <c:pt idx="0">
                  <c:v>Gabilan Creek</c:v>
                </c:pt>
                <c:pt idx="1">
                  <c:v>Natividad Creek</c:v>
                </c:pt>
                <c:pt idx="2">
                  <c:v>Reclamation Canal/Alisal Creek</c:v>
                </c:pt>
                <c:pt idx="3">
                  <c:v>Reclamation Canal</c:v>
                </c:pt>
                <c:pt idx="4">
                  <c:v>Tembladero Slough</c:v>
                </c:pt>
                <c:pt idx="5">
                  <c:v>Old Salinas River Channel</c:v>
                </c:pt>
                <c:pt idx="6">
                  <c:v>Santa Rita Creek</c:v>
                </c:pt>
                <c:pt idx="7">
                  <c:v>Merrill Ditch</c:v>
                </c:pt>
                <c:pt idx="8">
                  <c:v>Espinosa Slogh</c:v>
                </c:pt>
              </c:strCache>
            </c:strRef>
          </c:cat>
          <c:val>
            <c:numRef>
              <c:f>'75th chart'!$B$3:$B$11</c:f>
              <c:numCache>
                <c:formatCode>0</c:formatCode>
                <c:ptCount val="9"/>
                <c:pt idx="0">
                  <c:v>370.5</c:v>
                </c:pt>
                <c:pt idx="1">
                  <c:v>245.75</c:v>
                </c:pt>
                <c:pt idx="2">
                  <c:v>156.69999999999999</c:v>
                </c:pt>
                <c:pt idx="3">
                  <c:v>43.7</c:v>
                </c:pt>
                <c:pt idx="4">
                  <c:v>159.4</c:v>
                </c:pt>
                <c:pt idx="5">
                  <c:v>152.35</c:v>
                </c:pt>
                <c:pt idx="6">
                  <c:v>214.42500000000001</c:v>
                </c:pt>
                <c:pt idx="7">
                  <c:v>122</c:v>
                </c:pt>
                <c:pt idx="8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FD-4A53-96E0-2F06FC1FA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6189440"/>
        <c:axId val="306720280"/>
      </c:barChart>
      <c:catAx>
        <c:axId val="30618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Waterbody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20280"/>
        <c:crosses val="autoZero"/>
        <c:auto val="1"/>
        <c:lblAlgn val="ctr"/>
        <c:lblOffset val="100"/>
        <c:noMultiLvlLbl val="0"/>
      </c:catAx>
      <c:valAx>
        <c:axId val="30672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NTU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18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1</xdr:row>
      <xdr:rowOff>137160</xdr:rowOff>
    </xdr:from>
    <xdr:to>
      <xdr:col>7</xdr:col>
      <xdr:colOff>579120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F5E527-0C79-46F4-B078-ABBAD61B8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1</xdr:row>
      <xdr:rowOff>137160</xdr:rowOff>
    </xdr:from>
    <xdr:to>
      <xdr:col>7</xdr:col>
      <xdr:colOff>579120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40C28-2AAF-4CF8-BCF9-DD44B3541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4" sqref="A14:XFD15"/>
    </sheetView>
  </sheetViews>
  <sheetFormatPr defaultRowHeight="15" x14ac:dyDescent="0.25"/>
  <cols>
    <col min="1" max="1" width="26.7109375" bestFit="1" customWidth="1"/>
    <col min="2" max="2" width="7" bestFit="1" customWidth="1"/>
    <col min="3" max="3" width="8" bestFit="1" customWidth="1"/>
    <col min="4" max="4" width="17.7109375" bestFit="1" customWidth="1"/>
    <col min="5" max="7" width="19.28515625" bestFit="1" customWidth="1"/>
    <col min="8" max="8" width="10.42578125" bestFit="1" customWidth="1"/>
  </cols>
  <sheetData>
    <row r="1" spans="1:8" s="1" customFormat="1" x14ac:dyDescent="0.25">
      <c r="A1" s="1" t="s">
        <v>20</v>
      </c>
      <c r="B1" s="1" t="s">
        <v>27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5">
      <c r="A2" t="s">
        <v>0</v>
      </c>
      <c r="B2" t="s">
        <v>1</v>
      </c>
      <c r="C2" t="s">
        <v>2</v>
      </c>
      <c r="D2" s="2">
        <v>33</v>
      </c>
      <c r="E2" s="2">
        <v>40.700000000000003</v>
      </c>
      <c r="F2" s="2">
        <v>189.6</v>
      </c>
      <c r="G2" s="2">
        <v>370.5</v>
      </c>
      <c r="H2" s="2">
        <v>329.8</v>
      </c>
    </row>
    <row r="3" spans="1:8" x14ac:dyDescent="0.25">
      <c r="A3" t="s">
        <v>0</v>
      </c>
      <c r="B3" t="s">
        <v>3</v>
      </c>
      <c r="C3" t="s">
        <v>2</v>
      </c>
      <c r="D3" s="2">
        <v>61</v>
      </c>
      <c r="E3" s="2">
        <v>123.9</v>
      </c>
      <c r="F3" s="2">
        <v>366.7</v>
      </c>
      <c r="G3" s="2">
        <v>964</v>
      </c>
      <c r="H3" s="2">
        <v>840.1</v>
      </c>
    </row>
    <row r="4" spans="1:8" x14ac:dyDescent="0.25">
      <c r="A4" t="s">
        <v>4</v>
      </c>
      <c r="B4" t="s">
        <v>1</v>
      </c>
      <c r="C4" t="s">
        <v>5</v>
      </c>
      <c r="D4" s="2">
        <v>72</v>
      </c>
      <c r="E4" s="2">
        <v>52.6</v>
      </c>
      <c r="F4" s="2">
        <v>105.5</v>
      </c>
      <c r="G4" s="2">
        <v>245.75</v>
      </c>
      <c r="H4" s="2">
        <v>193.15</v>
      </c>
    </row>
    <row r="5" spans="1:8" x14ac:dyDescent="0.25">
      <c r="A5" t="s">
        <v>4</v>
      </c>
      <c r="B5" t="s">
        <v>3</v>
      </c>
      <c r="C5" t="s">
        <v>5</v>
      </c>
      <c r="D5" s="2">
        <v>94</v>
      </c>
      <c r="E5" s="2">
        <v>37.024999999999999</v>
      </c>
      <c r="F5" s="2">
        <v>94.6</v>
      </c>
      <c r="G5" s="2">
        <v>442.5</v>
      </c>
      <c r="H5" s="2">
        <v>405.47500000000002</v>
      </c>
    </row>
    <row r="6" spans="1:8" x14ac:dyDescent="0.25">
      <c r="A6" t="s">
        <v>6</v>
      </c>
      <c r="B6" t="s">
        <v>1</v>
      </c>
      <c r="C6" t="s">
        <v>7</v>
      </c>
      <c r="D6" s="2">
        <v>67</v>
      </c>
      <c r="E6" s="2">
        <v>26.9</v>
      </c>
      <c r="F6" s="2">
        <v>55</v>
      </c>
      <c r="G6" s="2">
        <v>156.69999999999999</v>
      </c>
      <c r="H6" s="2">
        <v>129.80000000000001</v>
      </c>
    </row>
    <row r="7" spans="1:8" x14ac:dyDescent="0.25">
      <c r="A7" t="s">
        <v>6</v>
      </c>
      <c r="B7" t="s">
        <v>3</v>
      </c>
      <c r="C7" t="s">
        <v>7</v>
      </c>
      <c r="D7" s="2">
        <v>91</v>
      </c>
      <c r="E7" s="2">
        <v>72.099999999999994</v>
      </c>
      <c r="F7" s="2">
        <v>196</v>
      </c>
      <c r="G7" s="2">
        <v>612</v>
      </c>
      <c r="H7" s="2">
        <v>539.9</v>
      </c>
    </row>
    <row r="8" spans="1:8" x14ac:dyDescent="0.25">
      <c r="A8" t="s">
        <v>8</v>
      </c>
      <c r="B8" t="s">
        <v>1</v>
      </c>
      <c r="C8" t="s">
        <v>9</v>
      </c>
      <c r="D8" s="2">
        <v>69</v>
      </c>
      <c r="E8" s="2">
        <v>18</v>
      </c>
      <c r="F8" s="2">
        <v>24.8</v>
      </c>
      <c r="G8" s="2">
        <v>43.7</v>
      </c>
      <c r="H8" s="2">
        <v>25.7</v>
      </c>
    </row>
    <row r="9" spans="1:8" x14ac:dyDescent="0.25">
      <c r="A9" t="s">
        <v>8</v>
      </c>
      <c r="B9" t="s">
        <v>3</v>
      </c>
      <c r="C9" t="s">
        <v>9</v>
      </c>
      <c r="D9" s="2">
        <v>92</v>
      </c>
      <c r="E9" s="2">
        <v>42.85</v>
      </c>
      <c r="F9" s="2">
        <v>101.85</v>
      </c>
      <c r="G9" s="2">
        <v>274.75</v>
      </c>
      <c r="H9" s="2">
        <v>231.9</v>
      </c>
    </row>
    <row r="10" spans="1:8" x14ac:dyDescent="0.25">
      <c r="A10" t="s">
        <v>10</v>
      </c>
      <c r="B10" t="s">
        <v>1</v>
      </c>
      <c r="C10" t="s">
        <v>11</v>
      </c>
      <c r="D10" s="2">
        <v>69</v>
      </c>
      <c r="E10" s="2">
        <v>57.1</v>
      </c>
      <c r="F10" s="2">
        <v>88.2</v>
      </c>
      <c r="G10" s="2">
        <v>159.4</v>
      </c>
      <c r="H10" s="2">
        <v>102.3</v>
      </c>
    </row>
    <row r="11" spans="1:8" x14ac:dyDescent="0.25">
      <c r="A11" t="s">
        <v>10</v>
      </c>
      <c r="B11" t="s">
        <v>3</v>
      </c>
      <c r="C11" t="s">
        <v>11</v>
      </c>
      <c r="D11" s="2">
        <v>93</v>
      </c>
      <c r="E11" s="2">
        <v>83.8</v>
      </c>
      <c r="F11" s="2">
        <v>140.30000000000001</v>
      </c>
      <c r="G11" s="2">
        <v>398.8</v>
      </c>
      <c r="H11" s="2">
        <v>315</v>
      </c>
    </row>
    <row r="12" spans="1:8" x14ac:dyDescent="0.25">
      <c r="A12" t="s">
        <v>12</v>
      </c>
      <c r="B12" t="s">
        <v>1</v>
      </c>
      <c r="C12" t="s">
        <v>13</v>
      </c>
      <c r="D12" s="2">
        <v>131</v>
      </c>
      <c r="E12" s="2">
        <v>29.3</v>
      </c>
      <c r="F12" s="2">
        <v>75.3</v>
      </c>
      <c r="G12" s="2">
        <v>152.35</v>
      </c>
      <c r="H12" s="2">
        <v>123.05</v>
      </c>
    </row>
    <row r="13" spans="1:8" x14ac:dyDescent="0.25">
      <c r="A13" t="s">
        <v>12</v>
      </c>
      <c r="B13" t="s">
        <v>3</v>
      </c>
      <c r="C13" t="s">
        <v>13</v>
      </c>
      <c r="D13" s="2">
        <v>168</v>
      </c>
      <c r="E13" s="2">
        <v>36.299999999999997</v>
      </c>
      <c r="F13" s="2">
        <v>74.400000000000006</v>
      </c>
      <c r="G13" s="2">
        <v>151.97499999999999</v>
      </c>
      <c r="H13" s="2">
        <v>115.675</v>
      </c>
    </row>
    <row r="14" spans="1:8" x14ac:dyDescent="0.25">
      <c r="A14" t="s">
        <v>18</v>
      </c>
      <c r="B14" t="s">
        <v>1</v>
      </c>
      <c r="C14" t="s">
        <v>19</v>
      </c>
      <c r="D14" s="2">
        <v>20</v>
      </c>
      <c r="E14" s="2">
        <v>51.15</v>
      </c>
      <c r="F14" s="2">
        <v>93.5</v>
      </c>
      <c r="G14" s="2">
        <v>214.42500000000001</v>
      </c>
      <c r="H14" s="2">
        <v>163.27500000000001</v>
      </c>
    </row>
    <row r="15" spans="1:8" x14ac:dyDescent="0.25">
      <c r="A15" t="s">
        <v>18</v>
      </c>
      <c r="B15" t="s">
        <v>3</v>
      </c>
      <c r="C15" t="s">
        <v>19</v>
      </c>
      <c r="D15" s="2">
        <v>41</v>
      </c>
      <c r="E15" s="2">
        <v>65.8</v>
      </c>
      <c r="F15" s="2">
        <v>331</v>
      </c>
      <c r="G15" s="2">
        <v>1144</v>
      </c>
      <c r="H15" s="2">
        <v>1078.2</v>
      </c>
    </row>
    <row r="16" spans="1:8" x14ac:dyDescent="0.25">
      <c r="A16" t="s">
        <v>14</v>
      </c>
      <c r="B16" t="s">
        <v>1</v>
      </c>
      <c r="C16" t="s">
        <v>15</v>
      </c>
      <c r="D16" s="2">
        <v>69</v>
      </c>
      <c r="E16" s="2">
        <v>42.3</v>
      </c>
      <c r="F16" s="2">
        <v>76</v>
      </c>
      <c r="G16" s="2">
        <v>122</v>
      </c>
      <c r="H16" s="2">
        <v>79.7</v>
      </c>
    </row>
    <row r="17" spans="1:8" x14ac:dyDescent="0.25">
      <c r="A17" t="s">
        <v>14</v>
      </c>
      <c r="B17" t="s">
        <v>3</v>
      </c>
      <c r="C17" t="s">
        <v>15</v>
      </c>
      <c r="D17" s="2">
        <v>93</v>
      </c>
      <c r="E17" s="2">
        <v>66.900000000000006</v>
      </c>
      <c r="F17" s="2">
        <v>156.19999999999999</v>
      </c>
      <c r="G17" s="2">
        <v>367</v>
      </c>
      <c r="H17" s="2">
        <v>300.10000000000002</v>
      </c>
    </row>
    <row r="18" spans="1:8" x14ac:dyDescent="0.25">
      <c r="A18" t="s">
        <v>16</v>
      </c>
      <c r="B18" t="s">
        <v>1</v>
      </c>
      <c r="C18" t="s">
        <v>17</v>
      </c>
      <c r="D18" s="2">
        <v>67</v>
      </c>
      <c r="E18" s="2">
        <v>13.35</v>
      </c>
      <c r="F18" s="2">
        <v>68.900000000000006</v>
      </c>
      <c r="G18" s="2">
        <v>217</v>
      </c>
      <c r="H18" s="2">
        <v>203.65</v>
      </c>
    </row>
    <row r="19" spans="1:8" x14ac:dyDescent="0.25">
      <c r="A19" t="s">
        <v>16</v>
      </c>
      <c r="B19" t="s">
        <v>3</v>
      </c>
      <c r="C19" t="s">
        <v>17</v>
      </c>
      <c r="D19" s="2">
        <v>94</v>
      </c>
      <c r="E19" s="2">
        <v>64.575000000000003</v>
      </c>
      <c r="F19" s="2">
        <v>153.1</v>
      </c>
      <c r="G19" s="2">
        <v>535.75</v>
      </c>
      <c r="H19" s="2">
        <v>471.17500000000001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activeCell="N13" sqref="N13"/>
    </sheetView>
  </sheetViews>
  <sheetFormatPr defaultRowHeight="15" x14ac:dyDescent="0.25"/>
  <cols>
    <col min="1" max="1" width="8" bestFit="1" customWidth="1"/>
    <col min="2" max="3" width="19.28515625" bestFit="1" customWidth="1"/>
    <col min="4" max="4" width="17.7109375" bestFit="1" customWidth="1"/>
    <col min="5" max="7" width="19.28515625" bestFit="1" customWidth="1"/>
    <col min="8" max="8" width="10.42578125" bestFit="1" customWidth="1"/>
  </cols>
  <sheetData>
    <row r="1" spans="1:8" x14ac:dyDescent="0.25">
      <c r="B1" s="3" t="s">
        <v>24</v>
      </c>
      <c r="C1" s="3" t="s">
        <v>24</v>
      </c>
    </row>
    <row r="2" spans="1:8" s="1" customFormat="1" x14ac:dyDescent="0.25">
      <c r="A2" s="1" t="s">
        <v>21</v>
      </c>
      <c r="B2" s="1" t="s">
        <v>1</v>
      </c>
      <c r="C2" s="1" t="s">
        <v>3</v>
      </c>
    </row>
    <row r="3" spans="1:8" x14ac:dyDescent="0.25">
      <c r="A3" t="str">
        <f t="array" ref="A3">INDEX('seasonal-iqr'!$A$2:$A$19, MATCH(0, COUNTIF('50th chart'!$A$2:A2, 'seasonal-iqr'!$A$2:$A$19), 0))</f>
        <v>Gabilan Creek</v>
      </c>
      <c r="B3" s="2">
        <f t="array" ref="B3">INDEX('seasonal-iqr'!$F$2:$F$19,MATCH(1,(B$2='seasonal-iqr'!$B$2:$B$19)*($A3 = 'seasonal-iqr'!$A$2:$A$19),0))</f>
        <v>189.6</v>
      </c>
      <c r="C3" s="2">
        <f t="array" ref="C3">INDEX('seasonal-iqr'!$F$2:$F$19,MATCH(1,(C$2='seasonal-iqr'!$B$2:$B$19)*($A3 = 'seasonal-iqr'!$A$2:$A$19),0))</f>
        <v>366.7</v>
      </c>
      <c r="E3" s="2"/>
      <c r="F3" s="2"/>
      <c r="G3" s="2"/>
      <c r="H3" s="2"/>
    </row>
    <row r="4" spans="1:8" x14ac:dyDescent="0.25">
      <c r="A4" t="str">
        <f t="array" ref="A4">INDEX('seasonal-iqr'!$A$2:$A$19, MATCH(0, COUNTIF('50th chart'!$A$2:A3, 'seasonal-iqr'!$A$2:$A$19), 0))</f>
        <v>Natividad Creek</v>
      </c>
      <c r="B4" s="2">
        <f t="array" ref="B4">INDEX('seasonal-iqr'!$F$2:$F$19,MATCH(1,(B$2='seasonal-iqr'!$B$2:$B$19)*($A4 = 'seasonal-iqr'!$A$2:$A$19),0))</f>
        <v>105.5</v>
      </c>
      <c r="C4" s="2">
        <f t="array" ref="C4">INDEX('seasonal-iqr'!$F$2:$F$19,MATCH(1,(C$2='seasonal-iqr'!$B$2:$B$19)*($A4 = 'seasonal-iqr'!$A$2:$A$19),0))</f>
        <v>94.6</v>
      </c>
      <c r="E4" s="2"/>
      <c r="F4" s="2"/>
      <c r="G4" s="2"/>
      <c r="H4" s="2"/>
    </row>
    <row r="5" spans="1:8" x14ac:dyDescent="0.25">
      <c r="A5" t="str">
        <f t="array" ref="A5">INDEX('seasonal-iqr'!$A$2:$A$19, MATCH(0, COUNTIF('50th chart'!$A$2:A4, 'seasonal-iqr'!$A$2:$A$19), 0))</f>
        <v>Reclamation Canal/Alisal Creek</v>
      </c>
      <c r="B5" s="2">
        <f t="array" ref="B5">INDEX('seasonal-iqr'!$F$2:$F$19,MATCH(1,(B$2='seasonal-iqr'!$B$2:$B$19)*($A5 = 'seasonal-iqr'!$A$2:$A$19),0))</f>
        <v>55</v>
      </c>
      <c r="C5" s="2">
        <f t="array" ref="C5">INDEX('seasonal-iqr'!$F$2:$F$19,MATCH(1,(C$2='seasonal-iqr'!$B$2:$B$19)*($A5 = 'seasonal-iqr'!$A$2:$A$19),0))</f>
        <v>196</v>
      </c>
      <c r="E5" s="2"/>
      <c r="F5" s="2"/>
      <c r="G5" s="2"/>
      <c r="H5" s="2"/>
    </row>
    <row r="6" spans="1:8" x14ac:dyDescent="0.25">
      <c r="A6" t="str">
        <f t="array" ref="A6">INDEX('seasonal-iqr'!$A$2:$A$19, MATCH(0, COUNTIF('50th chart'!$A$2:A5, 'seasonal-iqr'!$A$2:$A$19), 0))</f>
        <v>Reclamation Canal</v>
      </c>
      <c r="B6" s="2">
        <f t="array" ref="B6">INDEX('seasonal-iqr'!$F$2:$F$19,MATCH(1,(B$2='seasonal-iqr'!$B$2:$B$19)*($A6 = 'seasonal-iqr'!$A$2:$A$19),0))</f>
        <v>24.8</v>
      </c>
      <c r="C6" s="2">
        <f t="array" ref="C6">INDEX('seasonal-iqr'!$F$2:$F$19,MATCH(1,(C$2='seasonal-iqr'!$B$2:$B$19)*($A6 = 'seasonal-iqr'!$A$2:$A$19),0))</f>
        <v>101.85</v>
      </c>
      <c r="E6" s="2"/>
      <c r="F6" s="2"/>
      <c r="G6" s="2"/>
      <c r="H6" s="2"/>
    </row>
    <row r="7" spans="1:8" x14ac:dyDescent="0.25">
      <c r="A7" t="str">
        <f t="array" ref="A7">INDEX('seasonal-iqr'!$A$2:$A$19, MATCH(0, COUNTIF('50th chart'!$A$2:A6, 'seasonal-iqr'!$A$2:$A$19), 0))</f>
        <v>Tembladero Slough</v>
      </c>
      <c r="B7" s="2">
        <f t="array" ref="B7">INDEX('seasonal-iqr'!$F$2:$F$19,MATCH(1,(B$2='seasonal-iqr'!$B$2:$B$19)*($A7 = 'seasonal-iqr'!$A$2:$A$19),0))</f>
        <v>88.2</v>
      </c>
      <c r="C7" s="2">
        <f t="array" ref="C7">INDEX('seasonal-iqr'!$F$2:$F$19,MATCH(1,(C$2='seasonal-iqr'!$B$2:$B$19)*($A7 = 'seasonal-iqr'!$A$2:$A$19),0))</f>
        <v>140.30000000000001</v>
      </c>
      <c r="E7" s="2"/>
      <c r="F7" s="2"/>
      <c r="G7" s="2"/>
      <c r="H7" s="2"/>
    </row>
    <row r="8" spans="1:8" x14ac:dyDescent="0.25">
      <c r="A8" t="str">
        <f t="array" ref="A8">INDEX('seasonal-iqr'!$A$2:$A$19, MATCH(0, COUNTIF('50th chart'!$A$2:A7, 'seasonal-iqr'!$A$2:$A$19), 0))</f>
        <v>Old Salinas River Channel</v>
      </c>
      <c r="B8" s="2">
        <f t="array" ref="B8">INDEX('seasonal-iqr'!$F$2:$F$19,MATCH(1,(B$2='seasonal-iqr'!$B$2:$B$19)*($A8 = 'seasonal-iqr'!$A$2:$A$19),0))</f>
        <v>75.3</v>
      </c>
      <c r="C8" s="2">
        <f t="array" ref="C8">INDEX('seasonal-iqr'!$F$2:$F$19,MATCH(1,(C$2='seasonal-iqr'!$B$2:$B$19)*($A8 = 'seasonal-iqr'!$A$2:$A$19),0))</f>
        <v>74.400000000000006</v>
      </c>
      <c r="E8" s="2"/>
      <c r="F8" s="2"/>
      <c r="G8" s="2"/>
      <c r="H8" s="2"/>
    </row>
    <row r="9" spans="1:8" x14ac:dyDescent="0.25">
      <c r="A9" t="str">
        <f t="array" ref="A9">INDEX('seasonal-iqr'!$A$2:$A$19, MATCH(0, COUNTIF('50th chart'!$A$2:A8, 'seasonal-iqr'!$A$2:$A$19), 0))</f>
        <v>Santa Rita Creek</v>
      </c>
      <c r="B9" s="2">
        <f t="array" ref="B9">INDEX('seasonal-iqr'!$F$2:$F$19,MATCH(1,(B$2='seasonal-iqr'!$B$2:$B$19)*($A9 = 'seasonal-iqr'!$A$2:$A$19),0))</f>
        <v>93.5</v>
      </c>
      <c r="C9" s="2">
        <f t="array" ref="C9">INDEX('seasonal-iqr'!$F$2:$F$19,MATCH(1,(C$2='seasonal-iqr'!$B$2:$B$19)*($A9 = 'seasonal-iqr'!$A$2:$A$19),0))</f>
        <v>331</v>
      </c>
      <c r="E9" s="2"/>
      <c r="F9" s="2"/>
      <c r="G9" s="2"/>
      <c r="H9" s="2"/>
    </row>
    <row r="10" spans="1:8" x14ac:dyDescent="0.25">
      <c r="A10" t="str">
        <f t="array" ref="A10">INDEX('seasonal-iqr'!$A$2:$A$19, MATCH(0, COUNTIF('50th chart'!$A$2:A9, 'seasonal-iqr'!$A$2:$A$19), 0))</f>
        <v>Merrill Ditch</v>
      </c>
      <c r="B10" s="2">
        <f t="array" ref="B10">INDEX('seasonal-iqr'!$F$2:$F$19,MATCH(1,(B$2='seasonal-iqr'!$B$2:$B$19)*($A10 = 'seasonal-iqr'!$A$2:$A$19),0))</f>
        <v>76</v>
      </c>
      <c r="C10" s="2">
        <f t="array" ref="C10">INDEX('seasonal-iqr'!$F$2:$F$19,MATCH(1,(C$2='seasonal-iqr'!$B$2:$B$19)*($A10 = 'seasonal-iqr'!$A$2:$A$19),0))</f>
        <v>156.19999999999999</v>
      </c>
      <c r="D10" s="2"/>
      <c r="E10" s="2"/>
      <c r="F10" s="2"/>
      <c r="G10" s="2"/>
      <c r="H10" s="2"/>
    </row>
    <row r="11" spans="1:8" x14ac:dyDescent="0.25">
      <c r="A11" t="str">
        <f t="array" ref="A11">INDEX('seasonal-iqr'!$A$2:$A$19, MATCH(0, COUNTIF('50th chart'!$A$2:A10, 'seasonal-iqr'!$A$2:$A$19), 0))</f>
        <v>Espinosa Slogh</v>
      </c>
      <c r="B11" s="2">
        <f t="array" ref="B11">INDEX('seasonal-iqr'!$F$2:$F$19,MATCH(1,(B$2='seasonal-iqr'!$B$2:$B$19)*($A11 = 'seasonal-iqr'!$A$2:$A$19),0))</f>
        <v>68.900000000000006</v>
      </c>
      <c r="C11" s="2">
        <f t="array" ref="C11">INDEX('seasonal-iqr'!$F$2:$F$19,MATCH(1,(C$2='seasonal-iqr'!$B$2:$B$19)*($A11 = 'seasonal-iqr'!$A$2:$A$19),0))</f>
        <v>153.1</v>
      </c>
      <c r="D11" s="2"/>
      <c r="E11" s="2"/>
      <c r="F11" s="2"/>
      <c r="G11" s="2"/>
      <c r="H11" s="2"/>
    </row>
    <row r="12" spans="1:8" x14ac:dyDescent="0.25">
      <c r="D12" s="2"/>
      <c r="E12" s="2"/>
      <c r="F12" s="2"/>
      <c r="G12" s="2"/>
      <c r="H12" s="2"/>
    </row>
    <row r="13" spans="1:8" x14ac:dyDescent="0.25">
      <c r="D13" s="2"/>
      <c r="E13" s="2"/>
      <c r="F13" s="2"/>
      <c r="G13" s="2"/>
      <c r="H13" s="2"/>
    </row>
    <row r="14" spans="1:8" x14ac:dyDescent="0.25">
      <c r="D14" s="2"/>
      <c r="E14" s="2"/>
      <c r="F14" s="2"/>
      <c r="G14" s="2"/>
      <c r="H14" s="2"/>
    </row>
    <row r="15" spans="1:8" x14ac:dyDescent="0.25">
      <c r="D15" s="2"/>
      <c r="E15" s="2"/>
      <c r="F15" s="2"/>
      <c r="G15" s="2"/>
      <c r="H15" s="2"/>
    </row>
    <row r="16" spans="1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D19" s="2"/>
      <c r="E19" s="2"/>
      <c r="F19" s="2"/>
      <c r="G19" s="2"/>
      <c r="H19" s="2"/>
    </row>
    <row r="20" spans="4:8" x14ac:dyDescent="0.25">
      <c r="D20" s="2"/>
      <c r="E20" s="2"/>
      <c r="F20" s="2"/>
      <c r="G20" s="2"/>
      <c r="H20" s="2"/>
    </row>
    <row r="21" spans="4:8" x14ac:dyDescent="0.25">
      <c r="D21" s="2"/>
      <c r="E21" s="2"/>
      <c r="F21" s="2"/>
      <c r="G21" s="2"/>
      <c r="H21" s="2"/>
    </row>
    <row r="22" spans="4:8" x14ac:dyDescent="0.25">
      <c r="D22" s="2"/>
      <c r="E22" s="2"/>
      <c r="F22" s="2"/>
      <c r="G22" s="2"/>
      <c r="H22" s="2"/>
    </row>
    <row r="23" spans="4:8" x14ac:dyDescent="0.25">
      <c r="D23" s="2"/>
      <c r="E23" s="2"/>
      <c r="F23" s="2"/>
      <c r="G23" s="2"/>
      <c r="H23" s="2"/>
    </row>
    <row r="24" spans="4:8" x14ac:dyDescent="0.25">
      <c r="D24" s="2"/>
      <c r="E24" s="2"/>
      <c r="F24" s="2"/>
      <c r="G24" s="2"/>
      <c r="H2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E58D-E973-410B-B2B0-16CE8BE5BBF6}">
  <dimension ref="A1:H24"/>
  <sheetViews>
    <sheetView tabSelected="1" workbookViewId="0">
      <selection activeCell="L11" sqref="L11"/>
    </sheetView>
  </sheetViews>
  <sheetFormatPr defaultRowHeight="15" x14ac:dyDescent="0.25"/>
  <cols>
    <col min="1" max="1" width="8" bestFit="1" customWidth="1"/>
    <col min="2" max="3" width="19.28515625" bestFit="1" customWidth="1"/>
    <col min="4" max="4" width="17.7109375" bestFit="1" customWidth="1"/>
    <col min="5" max="7" width="19.28515625" bestFit="1" customWidth="1"/>
    <col min="8" max="8" width="10.42578125" bestFit="1" customWidth="1"/>
  </cols>
  <sheetData>
    <row r="1" spans="1:8" x14ac:dyDescent="0.25">
      <c r="B1" s="3" t="s">
        <v>24</v>
      </c>
      <c r="C1" s="3" t="s">
        <v>24</v>
      </c>
    </row>
    <row r="2" spans="1:8" s="1" customFormat="1" x14ac:dyDescent="0.25">
      <c r="A2" s="1" t="s">
        <v>21</v>
      </c>
      <c r="B2" s="1" t="s">
        <v>1</v>
      </c>
      <c r="C2" s="1" t="s">
        <v>3</v>
      </c>
    </row>
    <row r="3" spans="1:8" x14ac:dyDescent="0.25">
      <c r="A3" t="str">
        <f t="array" ref="A3">INDEX('seasonal-iqr'!$A$2:$A$19, MATCH(0, COUNTIF('75th chart'!$A$2:A2, 'seasonal-iqr'!$A$2:$A$19), 0))</f>
        <v>Gabilan Creek</v>
      </c>
      <c r="B3" s="2">
        <f t="array" ref="B3">INDEX('seasonal-iqr'!$G$2:$G$19,MATCH(1,(B$2='seasonal-iqr'!$B$2:$B$19)*($A3 = 'seasonal-iqr'!$A$2:$A$19),0))</f>
        <v>370.5</v>
      </c>
      <c r="C3" s="2">
        <f t="array" ref="C3">INDEX('seasonal-iqr'!$G$2:$G$19,MATCH(1,(C$2='seasonal-iqr'!$B$2:$B$19)*($A3 = 'seasonal-iqr'!$A$2:$A$19),0))</f>
        <v>964</v>
      </c>
      <c r="E3" s="2"/>
      <c r="F3" s="2"/>
      <c r="G3" s="2"/>
      <c r="H3" s="2"/>
    </row>
    <row r="4" spans="1:8" x14ac:dyDescent="0.25">
      <c r="A4" t="str">
        <f t="array" ref="A4">INDEX('seasonal-iqr'!$A$2:$A$19, MATCH(0, COUNTIF('75th chart'!$A$2:A3, 'seasonal-iqr'!$A$2:$A$19), 0))</f>
        <v>Natividad Creek</v>
      </c>
      <c r="B4" s="2">
        <f t="array" ref="B4">INDEX('seasonal-iqr'!$G$2:$G$19,MATCH(1,(B$2='seasonal-iqr'!$B$2:$B$19)*($A4 = 'seasonal-iqr'!$A$2:$A$19),0))</f>
        <v>245.75</v>
      </c>
      <c r="C4" s="2">
        <f t="array" ref="C4">INDEX('seasonal-iqr'!$G$2:$G$19,MATCH(1,(C$2='seasonal-iqr'!$B$2:$B$19)*($A4 = 'seasonal-iqr'!$A$2:$A$19),0))</f>
        <v>442.5</v>
      </c>
      <c r="E4" s="2"/>
      <c r="F4" s="2"/>
      <c r="G4" s="2"/>
      <c r="H4" s="2"/>
    </row>
    <row r="5" spans="1:8" x14ac:dyDescent="0.25">
      <c r="A5" t="str">
        <f t="array" ref="A5">INDEX('seasonal-iqr'!$A$2:$A$19, MATCH(0, COUNTIF('75th chart'!$A$2:A4, 'seasonal-iqr'!$A$2:$A$19), 0))</f>
        <v>Reclamation Canal/Alisal Creek</v>
      </c>
      <c r="B5" s="2">
        <f t="array" ref="B5">INDEX('seasonal-iqr'!$G$2:$G$19,MATCH(1,(B$2='seasonal-iqr'!$B$2:$B$19)*($A5 = 'seasonal-iqr'!$A$2:$A$19),0))</f>
        <v>156.69999999999999</v>
      </c>
      <c r="C5" s="2">
        <f t="array" ref="C5">INDEX('seasonal-iqr'!$G$2:$G$19,MATCH(1,(C$2='seasonal-iqr'!$B$2:$B$19)*($A5 = 'seasonal-iqr'!$A$2:$A$19),0))</f>
        <v>612</v>
      </c>
      <c r="E5" s="2"/>
      <c r="F5" s="2"/>
      <c r="G5" s="2"/>
      <c r="H5" s="2"/>
    </row>
    <row r="6" spans="1:8" x14ac:dyDescent="0.25">
      <c r="A6" t="str">
        <f t="array" ref="A6">INDEX('seasonal-iqr'!$A$2:$A$19, MATCH(0, COUNTIF('75th chart'!$A$2:A5, 'seasonal-iqr'!$A$2:$A$19), 0))</f>
        <v>Reclamation Canal</v>
      </c>
      <c r="B6" s="2">
        <f t="array" ref="B6">INDEX('seasonal-iqr'!$G$2:$G$19,MATCH(1,(B$2='seasonal-iqr'!$B$2:$B$19)*($A6 = 'seasonal-iqr'!$A$2:$A$19),0))</f>
        <v>43.7</v>
      </c>
      <c r="C6" s="2">
        <f t="array" ref="C6">INDEX('seasonal-iqr'!$G$2:$G$19,MATCH(1,(C$2='seasonal-iqr'!$B$2:$B$19)*($A6 = 'seasonal-iqr'!$A$2:$A$19),0))</f>
        <v>274.75</v>
      </c>
      <c r="E6" s="2"/>
      <c r="F6" s="2"/>
      <c r="G6" s="2"/>
      <c r="H6" s="2"/>
    </row>
    <row r="7" spans="1:8" x14ac:dyDescent="0.25">
      <c r="A7" t="str">
        <f t="array" ref="A7">INDEX('seasonal-iqr'!$A$2:$A$19, MATCH(0, COUNTIF('75th chart'!$A$2:A6, 'seasonal-iqr'!$A$2:$A$19), 0))</f>
        <v>Tembladero Slough</v>
      </c>
      <c r="B7" s="2">
        <f t="array" ref="B7">INDEX('seasonal-iqr'!$G$2:$G$19,MATCH(1,(B$2='seasonal-iqr'!$B$2:$B$19)*($A7 = 'seasonal-iqr'!$A$2:$A$19),0))</f>
        <v>159.4</v>
      </c>
      <c r="C7" s="2">
        <f t="array" ref="C7">INDEX('seasonal-iqr'!$G$2:$G$19,MATCH(1,(C$2='seasonal-iqr'!$B$2:$B$19)*($A7 = 'seasonal-iqr'!$A$2:$A$19),0))</f>
        <v>398.8</v>
      </c>
      <c r="E7" s="2"/>
      <c r="F7" s="2"/>
      <c r="G7" s="2"/>
      <c r="H7" s="2"/>
    </row>
    <row r="8" spans="1:8" x14ac:dyDescent="0.25">
      <c r="A8" t="str">
        <f t="array" ref="A8">INDEX('seasonal-iqr'!$A$2:$A$19, MATCH(0, COUNTIF('75th chart'!$A$2:A7, 'seasonal-iqr'!$A$2:$A$19), 0))</f>
        <v>Old Salinas River Channel</v>
      </c>
      <c r="B8" s="2">
        <f t="array" ref="B8">INDEX('seasonal-iqr'!$G$2:$G$19,MATCH(1,(B$2='seasonal-iqr'!$B$2:$B$19)*($A8 = 'seasonal-iqr'!$A$2:$A$19),0))</f>
        <v>152.35</v>
      </c>
      <c r="C8" s="2">
        <f t="array" ref="C8">INDEX('seasonal-iqr'!$G$2:$G$19,MATCH(1,(C$2='seasonal-iqr'!$B$2:$B$19)*($A8 = 'seasonal-iqr'!$A$2:$A$19),0))</f>
        <v>151.97499999999999</v>
      </c>
      <c r="E8" s="2"/>
      <c r="F8" s="2"/>
      <c r="G8" s="2"/>
      <c r="H8" s="2"/>
    </row>
    <row r="9" spans="1:8" x14ac:dyDescent="0.25">
      <c r="A9" t="str">
        <f t="array" ref="A9">INDEX('seasonal-iqr'!$A$2:$A$19, MATCH(0, COUNTIF('75th chart'!$A$2:A8, 'seasonal-iqr'!$A$2:$A$19), 0))</f>
        <v>Santa Rita Creek</v>
      </c>
      <c r="B9" s="2">
        <f t="array" ref="B9">INDEX('seasonal-iqr'!$G$2:$G$19,MATCH(1,(B$2='seasonal-iqr'!$B$2:$B$19)*($A9 = 'seasonal-iqr'!$A$2:$A$19),0))</f>
        <v>214.42500000000001</v>
      </c>
      <c r="C9" s="2">
        <f t="array" ref="C9">INDEX('seasonal-iqr'!$G$2:$G$19,MATCH(1,(C$2='seasonal-iqr'!$B$2:$B$19)*($A9 = 'seasonal-iqr'!$A$2:$A$19),0))</f>
        <v>1144</v>
      </c>
      <c r="E9" s="2"/>
      <c r="F9" s="2"/>
      <c r="G9" s="2"/>
      <c r="H9" s="2"/>
    </row>
    <row r="10" spans="1:8" x14ac:dyDescent="0.25">
      <c r="A10" t="str">
        <f t="array" ref="A10">INDEX('seasonal-iqr'!$A$2:$A$19, MATCH(0, COUNTIF('75th chart'!$A$2:A9, 'seasonal-iqr'!$A$2:$A$19), 0))</f>
        <v>Merrill Ditch</v>
      </c>
      <c r="B10" s="2">
        <f t="array" ref="B10">INDEX('seasonal-iqr'!$G$2:$G$19,MATCH(1,(B$2='seasonal-iqr'!$B$2:$B$19)*($A10 = 'seasonal-iqr'!$A$2:$A$19),0))</f>
        <v>122</v>
      </c>
      <c r="C10" s="2">
        <f t="array" ref="C10">INDEX('seasonal-iqr'!$G$2:$G$19,MATCH(1,(C$2='seasonal-iqr'!$B$2:$B$19)*($A10 = 'seasonal-iqr'!$A$2:$A$19),0))</f>
        <v>367</v>
      </c>
      <c r="D10" s="2"/>
      <c r="E10" s="2"/>
      <c r="F10" s="2"/>
      <c r="G10" s="2"/>
      <c r="H10" s="2"/>
    </row>
    <row r="11" spans="1:8" x14ac:dyDescent="0.25">
      <c r="A11" t="str">
        <f t="array" ref="A11">INDEX('seasonal-iqr'!$A$2:$A$19, MATCH(0, COUNTIF('75th chart'!$A$2:A10, 'seasonal-iqr'!$A$2:$A$19), 0))</f>
        <v>Espinosa Slogh</v>
      </c>
      <c r="B11" s="2">
        <f t="array" ref="B11">INDEX('seasonal-iqr'!$G$2:$G$19,MATCH(1,(B$2='seasonal-iqr'!$B$2:$B$19)*($A11 = 'seasonal-iqr'!$A$2:$A$19),0))</f>
        <v>217</v>
      </c>
      <c r="C11" s="2">
        <f t="array" ref="C11">INDEX('seasonal-iqr'!$G$2:$G$19,MATCH(1,(C$2='seasonal-iqr'!$B$2:$B$19)*($A11 = 'seasonal-iqr'!$A$2:$A$19),0))</f>
        <v>535.75</v>
      </c>
      <c r="D11" s="2"/>
      <c r="E11" s="2"/>
      <c r="F11" s="2"/>
      <c r="G11" s="2"/>
      <c r="H11" s="2"/>
    </row>
    <row r="12" spans="1:8" x14ac:dyDescent="0.25">
      <c r="D12" s="2"/>
      <c r="E12" s="2"/>
      <c r="F12" s="2"/>
      <c r="G12" s="2"/>
      <c r="H12" s="2"/>
    </row>
    <row r="13" spans="1:8" x14ac:dyDescent="0.25">
      <c r="D13" s="2"/>
      <c r="E13" s="2"/>
      <c r="F13" s="2"/>
      <c r="G13" s="2"/>
      <c r="H13" s="2"/>
    </row>
    <row r="14" spans="1:8" x14ac:dyDescent="0.25">
      <c r="D14" s="2"/>
      <c r="E14" s="2"/>
      <c r="F14" s="2"/>
      <c r="G14" s="2"/>
      <c r="H14" s="2"/>
    </row>
    <row r="15" spans="1:8" x14ac:dyDescent="0.25">
      <c r="D15" s="2"/>
      <c r="E15" s="2"/>
      <c r="F15" s="2"/>
      <c r="G15" s="2"/>
      <c r="H15" s="2"/>
    </row>
    <row r="16" spans="1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D19" s="2"/>
      <c r="E19" s="2"/>
      <c r="F19" s="2"/>
      <c r="G19" s="2"/>
      <c r="H19" s="2"/>
    </row>
    <row r="20" spans="4:8" x14ac:dyDescent="0.25">
      <c r="D20" s="2"/>
      <c r="E20" s="2"/>
      <c r="F20" s="2"/>
      <c r="G20" s="2"/>
      <c r="H20" s="2"/>
    </row>
    <row r="21" spans="4:8" x14ac:dyDescent="0.25">
      <c r="D21" s="2"/>
      <c r="E21" s="2"/>
      <c r="F21" s="2"/>
      <c r="G21" s="2"/>
      <c r="H21" s="2"/>
    </row>
    <row r="22" spans="4:8" x14ac:dyDescent="0.25">
      <c r="D22" s="2"/>
      <c r="E22" s="2"/>
      <c r="F22" s="2"/>
      <c r="G22" s="2"/>
      <c r="H22" s="2"/>
    </row>
    <row r="23" spans="4:8" x14ac:dyDescent="0.25">
      <c r="D23" s="2"/>
      <c r="E23" s="2"/>
      <c r="F23" s="2"/>
      <c r="G23" s="2"/>
      <c r="H23" s="2"/>
    </row>
    <row r="24" spans="4:8" x14ac:dyDescent="0.25">
      <c r="D24" s="2"/>
      <c r="E24" s="2"/>
      <c r="F24" s="2"/>
      <c r="G24" s="2"/>
      <c r="H2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seasonal-iqr</vt:lpstr>
      <vt:lpstr>50th chart</vt:lpstr>
      <vt:lpstr>75th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jfin</dc:creator>
  <cp:lastModifiedBy>Inman, John@Waterboards</cp:lastModifiedBy>
  <dcterms:created xsi:type="dcterms:W3CDTF">2019-12-10T23:39:50Z</dcterms:created>
  <dcterms:modified xsi:type="dcterms:W3CDTF">2019-12-11T20:15:45Z</dcterms:modified>
</cp:coreProperties>
</file>