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hool\just\Documents\"/>
    </mc:Choice>
  </mc:AlternateContent>
  <xr:revisionPtr revIDLastSave="0" documentId="13_ncr:1_{CAB36A70-FDBE-47B2-BEAC-444984E58BB0}" xr6:coauthVersionLast="45" xr6:coauthVersionMax="45" xr10:uidLastSave="{00000000-0000-0000-0000-000000000000}"/>
  <bookViews>
    <workbookView xWindow="-120" yWindow="-120" windowWidth="29040" windowHeight="15840" xr2:uid="{636FC6D6-FC23-4AAD-901B-119DCAB366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/>
  <c r="G5" i="1" l="1"/>
  <c r="G33" i="1"/>
  <c r="G4" i="1"/>
  <c r="G36" i="1"/>
  <c r="G30" i="1"/>
  <c r="G26" i="1"/>
  <c r="G23" i="1"/>
  <c r="G20" i="1"/>
  <c r="G19" i="1"/>
  <c r="G11" i="1"/>
  <c r="G27" i="1"/>
  <c r="G25" i="1"/>
  <c r="G31" i="1"/>
  <c r="G24" i="1"/>
  <c r="G18" i="1"/>
  <c r="G17" i="1"/>
  <c r="G16" i="1"/>
  <c r="G29" i="1"/>
  <c r="G28" i="1"/>
  <c r="G35" i="1"/>
  <c r="G32" i="1" l="1"/>
  <c r="G15" i="1" l="1"/>
  <c r="G21" i="1"/>
  <c r="G14" i="1"/>
  <c r="G22" i="1"/>
  <c r="G6" i="1"/>
  <c r="G10" i="1"/>
  <c r="G8" i="1"/>
  <c r="G13" i="1"/>
  <c r="G12" i="1"/>
  <c r="G2" i="1"/>
  <c r="J5" i="1" s="1" a="1"/>
  <c r="J5" i="1" s="1"/>
  <c r="G7" i="1"/>
  <c r="G9" i="1"/>
  <c r="G3" i="1"/>
  <c r="G34" i="1"/>
  <c r="J7" i="1" l="1" a="1"/>
  <c r="J7" i="1" s="1"/>
  <c r="J8" i="1" a="1"/>
  <c r="J8" i="1" s="1"/>
  <c r="J6" i="1" a="1"/>
  <c r="J6" i="1" s="1"/>
  <c r="J4" i="1" a="1"/>
  <c r="J4" i="1" s="1"/>
  <c r="J2" i="1" a="1"/>
  <c r="J2" i="1" s="1"/>
  <c r="J3" i="1" a="1"/>
  <c r="J3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<sst xmlns="http://schemas.openxmlformats.org/spreadsheetml/2006/main" count="125" uniqueCount="46">
  <si>
    <t>Aufgabe</t>
  </si>
  <si>
    <t>Projektantrag erstellen</t>
  </si>
  <si>
    <t>Pflichtenheft erstellen</t>
  </si>
  <si>
    <t>Gesamt:</t>
  </si>
  <si>
    <t>Datum</t>
  </si>
  <si>
    <t>Mitglied</t>
  </si>
  <si>
    <t>Beschreibung</t>
  </si>
  <si>
    <t>Stunden</t>
  </si>
  <si>
    <t>Von</t>
  </si>
  <si>
    <t>Bis</t>
  </si>
  <si>
    <t>Jan Fischlmayr</t>
  </si>
  <si>
    <t>Pflichtenheft</t>
  </si>
  <si>
    <t>UML einfügen und Anforderungen überarbeiten</t>
  </si>
  <si>
    <t>Projektstrukturplan</t>
  </si>
  <si>
    <t>PSP erstellen</t>
  </si>
  <si>
    <t>PSP überarbeiten</t>
  </si>
  <si>
    <t>Projektantrag</t>
  </si>
  <si>
    <t>Projektantrag finalisieren</t>
  </si>
  <si>
    <t>Gesamtstunden</t>
  </si>
  <si>
    <t>Projektantrag überarbeiten</t>
  </si>
  <si>
    <t>Samuel Kowatschek</t>
  </si>
  <si>
    <t>Patrick Huemer</t>
  </si>
  <si>
    <t>Pflichtenheft neuerstellen</t>
  </si>
  <si>
    <t>Pflichtenheft erweitern</t>
  </si>
  <si>
    <t>PSP finalisieren</t>
  </si>
  <si>
    <t>Relations finden und Tabellen erweitern</t>
  </si>
  <si>
    <t>Websitedesign</t>
  </si>
  <si>
    <t>Entwürfe erstellen</t>
  </si>
  <si>
    <t>Bastian Haider</t>
  </si>
  <si>
    <t>Fabio Lehner</t>
  </si>
  <si>
    <t>Entities ausarbeiten</t>
  </si>
  <si>
    <t>Datenbankmodell</t>
  </si>
  <si>
    <t>UML</t>
  </si>
  <si>
    <t>Aktivitätsdiagramm erstellen und ausarbeiten</t>
  </si>
  <si>
    <t>Logo</t>
  </si>
  <si>
    <t>Logo erstellen</t>
  </si>
  <si>
    <t>Logo fertiggestellt</t>
  </si>
  <si>
    <t>Entities erstellen</t>
  </si>
  <si>
    <t>Use Case Diagramm erstellen</t>
  </si>
  <si>
    <t>Attribute und Schlüssel ausarbeiten</t>
  </si>
  <si>
    <t>Use Case Diagramm ausarbeiten</t>
  </si>
  <si>
    <t>Logodesign</t>
  </si>
  <si>
    <t>Websitedesign ausgearbeitet</t>
  </si>
  <si>
    <t>Projektstrukturplan erstellen</t>
  </si>
  <si>
    <t>Websitedesign überarbeitet</t>
  </si>
  <si>
    <t>Landingpage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</si>
</sst>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ck">
        <color auto="1"/>
      </top>
      <bottom style="thin">
        <color theme="1"/>
      </bottom>
      <diagonal/>
    </border>
    <border>
      <left/>
      <right style="thin">
        <color indexed="64"/>
      </right>
      <top style="thick">
        <color auto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Font="1"/>
    <xf numFmtId="0" fontId="1" fillId="0" borderId="0" xfId="0" applyFont="1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/>
    <xf numFmtId="0" fontId="0" fillId="0" borderId="0" xfId="0" applyFont="1" applyBorder="1"/>
    <xf numFmtId="20" fontId="0" fillId="0" borderId="0" xfId="0" applyNumberFormat="1" applyBorder="1"/>
    <xf numFmtId="20" fontId="0" fillId="0" borderId="0" xfId="0" applyNumberFormat="1" applyBorder="1" applyAlignment="1">
      <alignment horizontal="center"/>
    </xf>
    <xf numFmtId="14" fontId="0" fillId="0" borderId="0" xfId="0" applyNumberFormat="1" applyBorder="1"/>
    <xf numFmtId="14" fontId="0" fillId="0" borderId="0" xfId="0" applyNumberFormat="1" applyFont="1" applyBorder="1"/>
    <xf numFmtId="164" fontId="0" fillId="0" borderId="0" xfId="0" applyNumberFormat="1" applyAlignment="1"/>
    <xf numFmtId="0" fontId="1" fillId="2" borderId="1" xfId="0" applyFont="1" applyFill="1" applyBorder="1"/>
    <xf numFmtId="164" fontId="0" fillId="2" borderId="2" xfId="0" applyNumberFormat="1" applyFont="1" applyFill="1" applyBorder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10">
    <dxf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5" formatCode="hh:mm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hh:mm;@"/>
      <alignment horizontal="general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61C72F-986B-45C7-9EE6-C71F656E8A9B}" name="Tabelle4" displayName="Tabelle4" ref="I1:J25" totalsRowShown="0" headerRowDxfId="9" tableBorderDxfId="8">
  <autoFilter ref="I1:J25" xr:uid="{E1EBE3F0-6EB7-4788-A215-5855DF9F6C31}"/>
  <tableColumns count="2">
    <tableColumn id="1" xr3:uid="{FAA754C0-FC83-48C5-8498-E31AEE3BB9FB}" name="Aufgabe"/>
    <tableColumn id="2" xr3:uid="{A113263D-9900-48A8-B384-8820245D7A1C}" name="Gesamtstunden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38B388-F2B0-46E9-BD16-2BD59AD58B7E}" name="Tabelle5" displayName="Tabelle5" ref="A1:G37" totalsRowShown="0" headerRowDxfId="6">
  <autoFilter ref="A1:G37" xr:uid="{A80558E1-FB5E-4A8B-B87E-A7A6FB67DBB2}"/>
  <sortState xmlns:xlrd2="http://schemas.microsoft.com/office/spreadsheetml/2017/richdata2" ref="A2:G37">
    <sortCondition ref="A1:A37"/>
  </sortState>
  <tableColumns count="7">
    <tableColumn id="1" xr3:uid="{956A7422-8F9B-4782-B2E6-7C1532FD1FA3}" name="Datum" dataDxfId="5"/>
    <tableColumn id="2" xr3:uid="{5BD89589-6D02-46FA-A4D7-9221BA99DD0C}" name="Von" dataDxfId="4"/>
    <tableColumn id="3" xr3:uid="{6A2BF42C-F7BE-412C-BB1D-5729A964329A}" name="Bis" dataDxfId="3"/>
    <tableColumn id="4" xr3:uid="{F51986EA-AB4B-4451-8366-290C8E3BD8F7}" name="Mitglied" dataDxfId="2"/>
    <tableColumn id="5" xr3:uid="{CC402661-2DA3-4E10-97AD-F9E1619AA021}" name="Aufgabe" dataDxfId="1"/>
    <tableColumn id="6" xr3:uid="{52E2CE1F-290D-4451-8AD6-B7BF4B6EE8B2}" name="Beschreibung"/>
    <tableColumn id="7" xr3:uid="{6ECF7CF3-3E16-4880-B4CD-D3E9BC424418}" name="Stunden" dataDxfId="0">
      <calculatedColumnFormula>C2-B2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C66E-C3BC-44EA-A360-2C6C929F1751}">
  <dimension ref="A1:S37"/>
  <sheetViews>
    <sheetView tabSelected="1" topLeftCell="A4" workbookViewId="0">
      <selection activeCell="J27" sqref="J27"/>
    </sheetView>
  </sheetViews>
  <sheetFormatPr baseColWidth="10" defaultRowHeight="15" x14ac:dyDescent="0.25"/>
  <cols>
    <col min="1" max="1" width="10.140625" bestFit="1" customWidth="1"/>
    <col min="2" max="3" width="10" style="8" customWidth="1"/>
    <col min="4" max="4" width="20.7109375" customWidth="1"/>
    <col min="5" max="5" width="36.42578125" customWidth="1"/>
    <col min="6" max="6" width="44.140625" bestFit="1" customWidth="1"/>
    <col min="7" max="7" width="10.5703125" style="8" customWidth="1"/>
    <col min="9" max="9" width="18.42578125" bestFit="1" customWidth="1"/>
    <col min="10" max="10" width="17.28515625" customWidth="1"/>
    <col min="12" max="12" width="27.140625" bestFit="1" customWidth="1"/>
  </cols>
  <sheetData>
    <row r="1" spans="1:19" s="8" customFormat="1" x14ac:dyDescent="0.25">
      <c r="A1" s="3" t="s">
        <v>4</v>
      </c>
      <c r="B1" s="3" t="s">
        <v>8</v>
      </c>
      <c r="C1" s="3" t="s">
        <v>9</v>
      </c>
      <c r="D1" s="3" t="s">
        <v>5</v>
      </c>
      <c r="E1" s="3" t="s">
        <v>0</v>
      </c>
      <c r="F1" s="3" t="s">
        <v>6</v>
      </c>
      <c r="G1" s="3" t="s">
        <v>7</v>
      </c>
      <c r="I1" s="10" t="s">
        <v>0</v>
      </c>
      <c r="J1" s="10" t="s">
        <v>18</v>
      </c>
      <c r="L1" s="3"/>
    </row>
    <row r="2" spans="1:19" x14ac:dyDescent="0.25">
      <c r="A2" s="5">
        <v>44124</v>
      </c>
      <c r="B2" s="7">
        <v>0.64583333333333337</v>
      </c>
      <c r="C2" s="7">
        <v>0.71180555555555547</v>
      </c>
      <c r="D2" s="6" t="s">
        <v>10</v>
      </c>
      <c r="E2" s="4" t="s">
        <v>16</v>
      </c>
      <c r="F2" t="s">
        <v>1</v>
      </c>
      <c r="G2" s="7">
        <f>C2-B2</f>
        <v>6.5972222222222099E-2</v>
      </c>
      <c r="I2" s="11" t="s">
        <v>16</v>
      </c>
      <c r="J2" s="12" cm="1">
        <f t="array" ref="J2">SUM(IF(E:E="Projektantrag",G:G,))</f>
        <v>0.38541666666666674</v>
      </c>
      <c r="K2" s="1"/>
      <c r="L2" s="3"/>
      <c r="M2" s="21"/>
      <c r="N2" s="21"/>
      <c r="O2" s="21"/>
      <c r="P2" s="21"/>
      <c r="Q2" s="21"/>
      <c r="R2" s="1"/>
      <c r="S2" s="1"/>
    </row>
    <row r="3" spans="1:19" x14ac:dyDescent="0.25">
      <c r="A3" s="9">
        <v>44125</v>
      </c>
      <c r="B3" s="7">
        <v>0.375</v>
      </c>
      <c r="C3" s="7">
        <v>0.4513888888888889</v>
      </c>
      <c r="D3" s="6" t="s">
        <v>10</v>
      </c>
      <c r="E3" s="4" t="s">
        <v>13</v>
      </c>
      <c r="F3" t="s">
        <v>14</v>
      </c>
      <c r="G3" s="7">
        <f>C3-B3</f>
        <v>7.6388888888888895E-2</v>
      </c>
      <c r="I3" s="13" t="s">
        <v>13</v>
      </c>
      <c r="J3" s="12" cm="1">
        <f t="array" ref="J3">SUM(IF(E:E="Projektstrukturplan",G:G,))</f>
        <v>0.32291666666666657</v>
      </c>
      <c r="L3" s="3"/>
      <c r="M3" s="2"/>
      <c r="N3" s="2"/>
      <c r="O3" s="2"/>
      <c r="P3" s="2"/>
      <c r="Q3" s="2"/>
      <c r="R3" s="2"/>
      <c r="S3" s="2"/>
    </row>
    <row r="4" spans="1:19" x14ac:dyDescent="0.25">
      <c r="A4" s="9">
        <v>44125</v>
      </c>
      <c r="B4" s="7">
        <v>0.33333333333333331</v>
      </c>
      <c r="C4" s="7">
        <v>0.375</v>
      </c>
      <c r="D4" s="6" t="s">
        <v>28</v>
      </c>
      <c r="E4" s="4" t="s">
        <v>13</v>
      </c>
      <c r="F4" t="s">
        <v>43</v>
      </c>
      <c r="G4" s="7">
        <f>C4-B4</f>
        <v>4.1666666666666685E-2</v>
      </c>
      <c r="I4" s="11" t="s">
        <v>11</v>
      </c>
      <c r="J4" s="12" cm="1">
        <f t="array" ref="J4">SUM(IF(E:E="Pflichtenheft",G:G,))</f>
        <v>0.26736111111111083</v>
      </c>
    </row>
    <row r="5" spans="1:19" x14ac:dyDescent="0.25">
      <c r="A5" s="9">
        <v>44125</v>
      </c>
      <c r="B5" s="7">
        <v>0.33333333333333331</v>
      </c>
      <c r="C5" s="7">
        <v>0.36805555555555558</v>
      </c>
      <c r="D5" s="6" t="s">
        <v>29</v>
      </c>
      <c r="E5" s="4" t="s">
        <v>13</v>
      </c>
      <c r="F5" t="s">
        <v>43</v>
      </c>
      <c r="G5" s="7">
        <f>C5-B5</f>
        <v>3.4722222222222265E-2</v>
      </c>
      <c r="I5" s="4" t="s">
        <v>31</v>
      </c>
      <c r="J5" s="12" cm="1">
        <f t="array" ref="J5">SUM(IF(E:E="Datenbankmodell",G:G,))</f>
        <v>0.30208333333333331</v>
      </c>
    </row>
    <row r="6" spans="1:19" x14ac:dyDescent="0.25">
      <c r="A6" s="9">
        <v>44128</v>
      </c>
      <c r="B6" s="7">
        <v>0.58680555555555558</v>
      </c>
      <c r="C6" s="7">
        <v>0.63541666666666663</v>
      </c>
      <c r="D6" s="6" t="s">
        <v>10</v>
      </c>
      <c r="E6" s="4" t="s">
        <v>13</v>
      </c>
      <c r="F6" t="s">
        <v>15</v>
      </c>
      <c r="G6" s="7">
        <f>C6-B6</f>
        <v>4.8611111111111049E-2</v>
      </c>
      <c r="I6" t="s">
        <v>26</v>
      </c>
      <c r="J6" s="18" cm="1">
        <f t="array" ref="J6">SUM(IF(E:E="Websitedesign",G:G,))</f>
        <v>0.36805555555555564</v>
      </c>
    </row>
    <row r="7" spans="1:19" x14ac:dyDescent="0.25">
      <c r="A7" s="9">
        <v>44131</v>
      </c>
      <c r="B7" s="7">
        <v>0.66666666666666663</v>
      </c>
      <c r="C7" s="7">
        <v>0.70833333333333337</v>
      </c>
      <c r="D7" s="6" t="s">
        <v>10</v>
      </c>
      <c r="E7" s="4" t="s">
        <v>16</v>
      </c>
      <c r="F7" t="s">
        <v>19</v>
      </c>
      <c r="G7" s="7">
        <f>C7-B7</f>
        <v>4.1666666666666741E-2</v>
      </c>
      <c r="I7" t="s">
        <v>41</v>
      </c>
      <c r="J7" s="18" cm="1">
        <f t="array" ref="J7">SUM(IF(E:E="Logo",G:G,))</f>
        <v>0.20833333333333337</v>
      </c>
    </row>
    <row r="8" spans="1:19" x14ac:dyDescent="0.25">
      <c r="A8" s="9">
        <v>44131</v>
      </c>
      <c r="B8" s="7">
        <v>0.66666666666666663</v>
      </c>
      <c r="C8" s="7">
        <v>0.70833333333333337</v>
      </c>
      <c r="D8" s="6" t="s">
        <v>20</v>
      </c>
      <c r="E8" s="4" t="s">
        <v>16</v>
      </c>
      <c r="F8" t="s">
        <v>19</v>
      </c>
      <c r="G8" s="7">
        <f>C8-B8</f>
        <v>4.1666666666666741E-2</v>
      </c>
      <c r="I8" t="s">
        <v>32</v>
      </c>
      <c r="J8" s="18" cm="1">
        <f t="array" ref="J8">SUM(IF(E:E="UML",G:G,))</f>
        <v>0.13888888888888901</v>
      </c>
    </row>
    <row r="9" spans="1:19" x14ac:dyDescent="0.25">
      <c r="A9" s="9">
        <v>44131</v>
      </c>
      <c r="B9" s="7">
        <v>0.64583333333333337</v>
      </c>
      <c r="C9" s="7">
        <v>0.66666666666666663</v>
      </c>
      <c r="D9" s="6" t="s">
        <v>10</v>
      </c>
      <c r="E9" s="4" t="s">
        <v>13</v>
      </c>
      <c r="F9" t="s">
        <v>15</v>
      </c>
      <c r="G9" s="7">
        <f>C9-B9</f>
        <v>2.0833333333333259E-2</v>
      </c>
      <c r="J9" s="18"/>
    </row>
    <row r="10" spans="1:19" x14ac:dyDescent="0.25">
      <c r="A10" s="9">
        <v>44131</v>
      </c>
      <c r="B10" s="7">
        <v>0.64583333333333337</v>
      </c>
      <c r="C10" s="7">
        <v>0.70833333333333337</v>
      </c>
      <c r="D10" s="6" t="s">
        <v>21</v>
      </c>
      <c r="E10" s="4" t="s">
        <v>13</v>
      </c>
      <c r="F10" t="s">
        <v>15</v>
      </c>
      <c r="G10" s="7">
        <f>C10-B10</f>
        <v>6.25E-2</v>
      </c>
      <c r="J10" s="18"/>
    </row>
    <row r="11" spans="1:19" x14ac:dyDescent="0.25">
      <c r="A11" s="9">
        <v>44131</v>
      </c>
      <c r="B11" s="7">
        <v>0.64583333333333337</v>
      </c>
      <c r="C11" s="7">
        <v>0.66666666666666663</v>
      </c>
      <c r="D11" s="6" t="s">
        <v>29</v>
      </c>
      <c r="E11" s="4" t="s">
        <v>13</v>
      </c>
      <c r="F11" t="s">
        <v>15</v>
      </c>
      <c r="G11" s="7">
        <f>C11-B11</f>
        <v>2.0833333333333259E-2</v>
      </c>
      <c r="J11" s="18"/>
      <c r="L11" s="6"/>
    </row>
    <row r="12" spans="1:19" x14ac:dyDescent="0.25">
      <c r="A12" s="9">
        <v>44132</v>
      </c>
      <c r="B12" s="7">
        <v>0.33333333333333331</v>
      </c>
      <c r="C12" s="7">
        <v>0.4513888888888889</v>
      </c>
      <c r="D12" s="6" t="s">
        <v>10</v>
      </c>
      <c r="E12" s="4" t="s">
        <v>16</v>
      </c>
      <c r="F12" t="s">
        <v>17</v>
      </c>
      <c r="G12" s="7">
        <f>C12-B12</f>
        <v>0.11805555555555558</v>
      </c>
      <c r="J12" s="18"/>
      <c r="L12" s="11"/>
      <c r="M12" s="11"/>
      <c r="N12" s="11"/>
      <c r="O12" s="11"/>
      <c r="P12" s="11"/>
      <c r="Q12" s="11"/>
      <c r="R12" s="11"/>
      <c r="S12" s="11"/>
    </row>
    <row r="13" spans="1:19" x14ac:dyDescent="0.25">
      <c r="A13" s="9">
        <v>44132</v>
      </c>
      <c r="B13" s="7">
        <v>0.33333333333333331</v>
      </c>
      <c r="C13" s="7">
        <v>0.4513888888888889</v>
      </c>
      <c r="D13" s="6" t="s">
        <v>20</v>
      </c>
      <c r="E13" s="4" t="s">
        <v>16</v>
      </c>
      <c r="F13" t="s">
        <v>17</v>
      </c>
      <c r="G13" s="7">
        <f>C13-B13</f>
        <v>0.11805555555555558</v>
      </c>
      <c r="J13" s="18"/>
    </row>
    <row r="14" spans="1:19" x14ac:dyDescent="0.25">
      <c r="A14" s="9">
        <v>44134</v>
      </c>
      <c r="B14" s="7">
        <v>0.71180555555555547</v>
      </c>
      <c r="C14" s="7">
        <v>0.77083333333333337</v>
      </c>
      <c r="D14" s="6" t="s">
        <v>10</v>
      </c>
      <c r="E14" t="s">
        <v>11</v>
      </c>
      <c r="F14" t="s">
        <v>2</v>
      </c>
      <c r="G14" s="7">
        <f>C14-B14</f>
        <v>5.9027777777777901E-2</v>
      </c>
      <c r="J14" s="18"/>
    </row>
    <row r="15" spans="1:19" x14ac:dyDescent="0.25">
      <c r="A15" s="9">
        <v>44138</v>
      </c>
      <c r="B15" s="7">
        <v>0.67708333333333337</v>
      </c>
      <c r="C15" s="7">
        <v>0.75</v>
      </c>
      <c r="D15" s="6" t="s">
        <v>10</v>
      </c>
      <c r="E15" s="4" t="s">
        <v>11</v>
      </c>
      <c r="F15" t="s">
        <v>22</v>
      </c>
      <c r="G15" s="7">
        <f>C15-B15</f>
        <v>7.291666666666663E-2</v>
      </c>
      <c r="J15" s="18"/>
    </row>
    <row r="16" spans="1:19" x14ac:dyDescent="0.25">
      <c r="A16" s="9">
        <v>44138</v>
      </c>
      <c r="B16" s="7">
        <v>0.67708333333333337</v>
      </c>
      <c r="C16" s="7">
        <v>0.69791666666666663</v>
      </c>
      <c r="D16" s="6" t="s">
        <v>20</v>
      </c>
      <c r="E16" s="4" t="s">
        <v>11</v>
      </c>
      <c r="F16" t="s">
        <v>23</v>
      </c>
      <c r="G16" s="7">
        <f>C16-B16</f>
        <v>2.0833333333333259E-2</v>
      </c>
      <c r="J16" s="18"/>
    </row>
    <row r="17" spans="1:10" x14ac:dyDescent="0.25">
      <c r="A17" s="9">
        <v>44138</v>
      </c>
      <c r="B17" s="7">
        <v>0.67708333333333337</v>
      </c>
      <c r="C17" s="7">
        <v>0.69791666666666663</v>
      </c>
      <c r="D17" s="6" t="s">
        <v>28</v>
      </c>
      <c r="E17" s="4" t="s">
        <v>11</v>
      </c>
      <c r="F17" t="s">
        <v>23</v>
      </c>
      <c r="G17" s="7">
        <f>C17-B17</f>
        <v>2.0833333333333259E-2</v>
      </c>
      <c r="J17" s="18"/>
    </row>
    <row r="18" spans="1:10" x14ac:dyDescent="0.25">
      <c r="A18" s="9">
        <v>44138</v>
      </c>
      <c r="B18" s="7">
        <v>0.67708333333333337</v>
      </c>
      <c r="C18" s="7">
        <v>0.69791666666666663</v>
      </c>
      <c r="D18" s="6" t="s">
        <v>21</v>
      </c>
      <c r="E18" s="4" t="s">
        <v>11</v>
      </c>
      <c r="F18" t="s">
        <v>23</v>
      </c>
      <c r="G18" s="7">
        <f>C18-B18</f>
        <v>2.0833333333333259E-2</v>
      </c>
      <c r="J18" s="18"/>
    </row>
    <row r="19" spans="1:10" x14ac:dyDescent="0.25">
      <c r="A19" s="9">
        <v>44145</v>
      </c>
      <c r="B19" s="7">
        <v>0.33333333333333331</v>
      </c>
      <c r="C19" s="7">
        <v>0.36805555555555558</v>
      </c>
      <c r="D19" s="6" t="s">
        <v>28</v>
      </c>
      <c r="E19" s="4" t="s">
        <v>31</v>
      </c>
      <c r="F19" t="s">
        <v>37</v>
      </c>
      <c r="G19" s="7">
        <f>C19-B19</f>
        <v>3.4722222222222265E-2</v>
      </c>
      <c r="J19" s="18"/>
    </row>
    <row r="20" spans="1:10" x14ac:dyDescent="0.25">
      <c r="A20" s="9">
        <v>44145</v>
      </c>
      <c r="B20" s="7">
        <v>0.64583333333333337</v>
      </c>
      <c r="C20" s="7">
        <v>0.70833333333333337</v>
      </c>
      <c r="D20" s="6" t="s">
        <v>28</v>
      </c>
      <c r="E20" s="4" t="s">
        <v>31</v>
      </c>
      <c r="F20" t="s">
        <v>30</v>
      </c>
      <c r="G20" s="7">
        <f>C20-B20</f>
        <v>6.25E-2</v>
      </c>
      <c r="J20" s="18"/>
    </row>
    <row r="21" spans="1:10" x14ac:dyDescent="0.25">
      <c r="A21" s="9">
        <v>44145</v>
      </c>
      <c r="B21" s="7">
        <v>0.68402777777777779</v>
      </c>
      <c r="C21" s="7">
        <v>0.72222222222222221</v>
      </c>
      <c r="D21" s="6" t="s">
        <v>10</v>
      </c>
      <c r="E21" t="s">
        <v>11</v>
      </c>
      <c r="F21" t="s">
        <v>23</v>
      </c>
      <c r="G21" s="7">
        <f>C21-B21</f>
        <v>3.819444444444442E-2</v>
      </c>
      <c r="J21" s="18"/>
    </row>
    <row r="22" spans="1:10" x14ac:dyDescent="0.25">
      <c r="A22" s="9">
        <v>44145</v>
      </c>
      <c r="B22" s="7">
        <v>0.66666666666666663</v>
      </c>
      <c r="C22" s="7">
        <v>0.68402777777777779</v>
      </c>
      <c r="D22" s="6" t="s">
        <v>10</v>
      </c>
      <c r="E22" s="4" t="s">
        <v>13</v>
      </c>
      <c r="F22" t="s">
        <v>24</v>
      </c>
      <c r="G22" s="7">
        <f>C22-B22</f>
        <v>1.736111111111116E-2</v>
      </c>
      <c r="J22" s="18"/>
    </row>
    <row r="23" spans="1:10" x14ac:dyDescent="0.25">
      <c r="A23" s="9">
        <v>44146</v>
      </c>
      <c r="B23" s="7">
        <v>0.75</v>
      </c>
      <c r="C23" s="7">
        <v>0.83333333333333337</v>
      </c>
      <c r="D23" s="6" t="s">
        <v>28</v>
      </c>
      <c r="E23" s="4" t="s">
        <v>32</v>
      </c>
      <c r="F23" t="s">
        <v>38</v>
      </c>
      <c r="G23" s="7">
        <f>C23-B23</f>
        <v>8.333333333333337E-2</v>
      </c>
      <c r="J23" s="18"/>
    </row>
    <row r="24" spans="1:10" x14ac:dyDescent="0.25">
      <c r="A24" s="9">
        <v>44150</v>
      </c>
      <c r="B24" s="7">
        <v>0.75</v>
      </c>
      <c r="C24" s="7">
        <v>0.79166666666666663</v>
      </c>
      <c r="D24" s="6" t="s">
        <v>21</v>
      </c>
      <c r="E24" s="4" t="s">
        <v>31</v>
      </c>
      <c r="F24" t="s">
        <v>30</v>
      </c>
      <c r="G24" s="7">
        <f>C24-B24</f>
        <v>4.166666666666663E-2</v>
      </c>
      <c r="J24" s="18"/>
    </row>
    <row r="25" spans="1:10" ht="15.75" thickBot="1" x14ac:dyDescent="0.3">
      <c r="A25" s="9">
        <v>44151</v>
      </c>
      <c r="B25" s="7">
        <v>0.70833333333333337</v>
      </c>
      <c r="C25" s="7">
        <v>0.83333333333333337</v>
      </c>
      <c r="D25" s="6" t="s">
        <v>29</v>
      </c>
      <c r="E25" s="4" t="s">
        <v>34</v>
      </c>
      <c r="F25" t="s">
        <v>35</v>
      </c>
      <c r="G25" s="7">
        <f>C25-B25</f>
        <v>0.125</v>
      </c>
      <c r="J25" s="18"/>
    </row>
    <row r="26" spans="1:10" ht="15.75" thickTop="1" x14ac:dyDescent="0.25">
      <c r="A26" s="9">
        <v>44152</v>
      </c>
      <c r="B26" s="7">
        <v>0.66666666666666663</v>
      </c>
      <c r="C26" s="7">
        <v>0.75</v>
      </c>
      <c r="D26" s="6" t="s">
        <v>28</v>
      </c>
      <c r="E26" s="4" t="s">
        <v>31</v>
      </c>
      <c r="F26" t="s">
        <v>39</v>
      </c>
      <c r="G26" s="7">
        <f>C26-B26</f>
        <v>8.333333333333337E-2</v>
      </c>
      <c r="I26" s="19" t="s">
        <v>3</v>
      </c>
      <c r="J26" s="20">
        <f>SUM(J2:J25)</f>
        <v>1.9930555555555556</v>
      </c>
    </row>
    <row r="27" spans="1:10" x14ac:dyDescent="0.25">
      <c r="A27" s="9">
        <v>44152</v>
      </c>
      <c r="B27" s="7">
        <v>0.75</v>
      </c>
      <c r="C27" s="7">
        <v>0.83333333333333337</v>
      </c>
      <c r="D27" s="6" t="s">
        <v>29</v>
      </c>
      <c r="E27" s="4" t="s">
        <v>34</v>
      </c>
      <c r="F27" t="s">
        <v>36</v>
      </c>
      <c r="G27" s="7">
        <f>C27-B27</f>
        <v>8.333333333333337E-2</v>
      </c>
    </row>
    <row r="28" spans="1:10" x14ac:dyDescent="0.25">
      <c r="A28" s="9">
        <v>44152</v>
      </c>
      <c r="B28" s="7">
        <v>0.33333333333333331</v>
      </c>
      <c r="C28" s="7">
        <v>0.35416666666666669</v>
      </c>
      <c r="D28" s="6" t="s">
        <v>20</v>
      </c>
      <c r="E28" s="4" t="s">
        <v>26</v>
      </c>
      <c r="F28" t="s">
        <v>27</v>
      </c>
      <c r="G28" s="7">
        <f>C28-B28</f>
        <v>2.083333333333337E-2</v>
      </c>
    </row>
    <row r="29" spans="1:10" x14ac:dyDescent="0.25">
      <c r="A29" s="9">
        <v>44152</v>
      </c>
      <c r="B29" s="7">
        <v>0.6875</v>
      </c>
      <c r="C29" s="7">
        <v>0.70833333333333337</v>
      </c>
      <c r="D29" s="6" t="s">
        <v>20</v>
      </c>
      <c r="E29" s="4" t="s">
        <v>26</v>
      </c>
      <c r="F29" t="s">
        <v>27</v>
      </c>
      <c r="G29" s="7">
        <f>C29-B29</f>
        <v>2.083333333333337E-2</v>
      </c>
    </row>
    <row r="30" spans="1:10" x14ac:dyDescent="0.25">
      <c r="A30" s="9">
        <v>44153</v>
      </c>
      <c r="B30" s="7">
        <v>0.33333333333333331</v>
      </c>
      <c r="C30" s="7">
        <v>0.36805555555555558</v>
      </c>
      <c r="D30" s="6" t="s">
        <v>28</v>
      </c>
      <c r="E30" s="4" t="s">
        <v>32</v>
      </c>
      <c r="F30" t="s">
        <v>40</v>
      </c>
      <c r="G30" s="7">
        <f>C30-B30</f>
        <v>3.4722222222222265E-2</v>
      </c>
    </row>
    <row r="31" spans="1:10" x14ac:dyDescent="0.25">
      <c r="A31" s="9">
        <v>44154</v>
      </c>
      <c r="B31" s="7">
        <v>0.79166666666666663</v>
      </c>
      <c r="C31" s="7">
        <v>0.8125</v>
      </c>
      <c r="D31" s="6" t="s">
        <v>21</v>
      </c>
      <c r="E31" s="4" t="s">
        <v>32</v>
      </c>
      <c r="F31" t="s">
        <v>33</v>
      </c>
      <c r="G31" s="7">
        <f>C31-B31</f>
        <v>2.083333333333337E-2</v>
      </c>
    </row>
    <row r="32" spans="1:10" x14ac:dyDescent="0.25">
      <c r="A32" s="9">
        <v>44156</v>
      </c>
      <c r="B32" s="7">
        <v>0.55555555555555558</v>
      </c>
      <c r="C32" s="7">
        <v>0.63541666666666663</v>
      </c>
      <c r="D32" s="6" t="s">
        <v>10</v>
      </c>
      <c r="E32" s="4" t="s">
        <v>31</v>
      </c>
      <c r="F32" t="s">
        <v>25</v>
      </c>
      <c r="G32" s="7">
        <f>C32-B32</f>
        <v>7.9861111111111049E-2</v>
      </c>
    </row>
    <row r="33" spans="1:7" x14ac:dyDescent="0.25">
      <c r="A33" s="9">
        <v>44157</v>
      </c>
      <c r="B33" s="7">
        <v>0.66666666666666663</v>
      </c>
      <c r="C33" s="7">
        <v>0.75</v>
      </c>
      <c r="D33" s="6" t="s">
        <v>20</v>
      </c>
      <c r="E33" s="4" t="s">
        <v>26</v>
      </c>
      <c r="F33" t="s">
        <v>44</v>
      </c>
      <c r="G33" s="7">
        <f>C33-B33</f>
        <v>8.333333333333337E-2</v>
      </c>
    </row>
    <row r="34" spans="1:7" x14ac:dyDescent="0.25">
      <c r="A34" s="16">
        <v>44158</v>
      </c>
      <c r="B34" s="15">
        <v>0.80208333333333337</v>
      </c>
      <c r="C34" s="15">
        <v>0.83680555555555547</v>
      </c>
      <c r="D34" s="14" t="s">
        <v>10</v>
      </c>
      <c r="E34" s="11" t="s">
        <v>11</v>
      </c>
      <c r="F34" s="11" t="s">
        <v>12</v>
      </c>
      <c r="G34" s="15">
        <f>C34-B34</f>
        <v>3.4722222222222099E-2</v>
      </c>
    </row>
    <row r="35" spans="1:7" x14ac:dyDescent="0.25">
      <c r="A35" s="17">
        <v>44158</v>
      </c>
      <c r="B35" s="15">
        <v>0.77083333333333337</v>
      </c>
      <c r="C35" s="15">
        <v>0.85416666666666663</v>
      </c>
      <c r="D35" s="14" t="s">
        <v>20</v>
      </c>
      <c r="E35" s="13" t="s">
        <v>26</v>
      </c>
      <c r="F35" s="11" t="s">
        <v>27</v>
      </c>
      <c r="G35" s="15">
        <f>C35-B35</f>
        <v>8.3333333333333259E-2</v>
      </c>
    </row>
    <row r="36" spans="1:7" x14ac:dyDescent="0.25">
      <c r="A36" s="9">
        <v>44159</v>
      </c>
      <c r="B36" s="7">
        <v>0.33333333333333331</v>
      </c>
      <c r="C36" s="7">
        <v>0.36805555555555558</v>
      </c>
      <c r="D36" s="6" t="s">
        <v>20</v>
      </c>
      <c r="E36" s="4" t="s">
        <v>26</v>
      </c>
      <c r="F36" t="s">
        <v>42</v>
      </c>
      <c r="G36" s="7">
        <f>C36-B36</f>
        <v>3.4722222222222265E-2</v>
      </c>
    </row>
    <row r="37" spans="1:7" x14ac:dyDescent="0.25">
      <c r="A37" s="9">
        <v>44163</v>
      </c>
      <c r="B37" s="7">
        <v>0.70833333333333337</v>
      </c>
      <c r="C37" s="7">
        <v>0.83333333333333337</v>
      </c>
      <c r="D37" s="6" t="s">
        <v>20</v>
      </c>
      <c r="E37" s="4" t="s">
        <v>26</v>
      </c>
      <c r="F37" t="s">
        <v>45</v>
      </c>
      <c r="G37" s="7">
        <f>C37-B37</f>
        <v>0.125</v>
      </c>
    </row>
  </sheetData>
  <mergeCells count="1">
    <mergeCell ref="M2:Q2"/>
  </mergeCells>
  <pageMargins left="0.7" right="0.7" top="0.78740157499999996" bottom="0.78740157499999996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Samuel Kowatschek</cp:lastModifiedBy>
  <dcterms:created xsi:type="dcterms:W3CDTF">2020-11-18T08:25:22Z</dcterms:created>
  <dcterms:modified xsi:type="dcterms:W3CDTF">2020-11-30T12:20:24Z</dcterms:modified>
</cp:coreProperties>
</file>