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\DU\local_rag_llm\prototype\jeff\8-model-leaderboard\"/>
    </mc:Choice>
  </mc:AlternateContent>
  <xr:revisionPtr revIDLastSave="0" documentId="13_ncr:9_{0C941C94-9C42-4ECC-8494-E9F144DE388A}" xr6:coauthVersionLast="47" xr6:coauthVersionMax="47" xr10:uidLastSave="{00000000-0000-0000-0000-000000000000}"/>
  <bookViews>
    <workbookView xWindow="1152" yWindow="1152" windowWidth="34560" windowHeight="18600" activeTab="1" xr2:uid="{074A1CDB-7D49-4738-B02A-09E7FCBDE2B6}"/>
  </bookViews>
  <sheets>
    <sheet name="elo_ratings" sheetId="1" r:id="rId1"/>
    <sheet name="Sheet1" sheetId="2" r:id="rId2"/>
  </sheets>
  <definedNames>
    <definedName name="_xlnm._FilterDatabase" localSheetId="1" hidden="1">Sheet1!$C$5:$J$119</definedName>
  </definedNames>
  <calcPr calcId="0"/>
</workbook>
</file>

<file path=xl/calcChain.xml><?xml version="1.0" encoding="utf-8"?>
<calcChain xmlns="http://schemas.openxmlformats.org/spreadsheetml/2006/main">
  <c r="F113" i="2" l="1"/>
  <c r="F114" i="2"/>
  <c r="F115" i="2"/>
  <c r="F116" i="2"/>
  <c r="F117" i="2"/>
  <c r="F118" i="2"/>
  <c r="F119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6" i="2"/>
  <c r="F7" i="2"/>
  <c r="F8" i="2"/>
  <c r="F9" i="2"/>
  <c r="F10" i="2"/>
  <c r="F11" i="2"/>
  <c r="F12" i="2"/>
  <c r="F13" i="2"/>
  <c r="F14" i="2"/>
  <c r="F15" i="2"/>
  <c r="F16" i="2"/>
  <c r="F17" i="2"/>
  <c r="F18" i="2"/>
</calcChain>
</file>

<file path=xl/sharedStrings.xml><?xml version="1.0" encoding="utf-8"?>
<sst xmlns="http://schemas.openxmlformats.org/spreadsheetml/2006/main" count="580" uniqueCount="308">
  <si>
    <t>model_a</t>
  </si>
  <si>
    <t>elo_rating</t>
  </si>
  <si>
    <t>gpt-4o-2024-05-13</t>
  </si>
  <si>
    <t>gemini-advanced-0514</t>
  </si>
  <si>
    <t>claude-3-5-sonnet-20240620</t>
  </si>
  <si>
    <t>gemini-1.5-pro-api-0514</t>
  </si>
  <si>
    <t>claude-3-opus-20240229</t>
  </si>
  <si>
    <t>gemini-1.5-pro-api-0409-preview</t>
  </si>
  <si>
    <t>gpt-4-1106-preview</t>
  </si>
  <si>
    <t>gpt-4-turbo-2024-04-09</t>
  </si>
  <si>
    <t>bard-jan-24-gemini-pro</t>
  </si>
  <si>
    <t>gpt-4-0125-preview</t>
  </si>
  <si>
    <t>yi-large-preview</t>
  </si>
  <si>
    <t>gemini-1.5-flash-api-0514</t>
  </si>
  <si>
    <t>gemma-2-27b-it</t>
  </si>
  <si>
    <t>yi-large</t>
  </si>
  <si>
    <t>claude-3-sonnet-20240229</t>
  </si>
  <si>
    <t>nemotron-4-340b-instruct</t>
  </si>
  <si>
    <t>reka-core-20240501</t>
  </si>
  <si>
    <t>glm-4-0520</t>
  </si>
  <si>
    <t>command-r-plus</t>
  </si>
  <si>
    <t>gpt-4-0314</t>
  </si>
  <si>
    <t>deepseek-coder-v2</t>
  </si>
  <si>
    <t>gemma-2-9b-it</t>
  </si>
  <si>
    <t>qwen2-72b-instruct</t>
  </si>
  <si>
    <t>claude-3-haiku-20240307</t>
  </si>
  <si>
    <t>qwen-max-0428</t>
  </si>
  <si>
    <t>reka-flash-preview-20240611</t>
  </si>
  <si>
    <t>glm-4-0116</t>
  </si>
  <si>
    <t>claude-1</t>
  </si>
  <si>
    <t>gpt-4-0613</t>
  </si>
  <si>
    <t>reka-flash-21b-20240226-online</t>
  </si>
  <si>
    <t>llama-3-70b-instruct</t>
  </si>
  <si>
    <t>command-r</t>
  </si>
  <si>
    <t>reka-flash-21b-20240226</t>
  </si>
  <si>
    <t>gpt-3.5-turbo-0314</t>
  </si>
  <si>
    <t>qwen1.5-110b-chat</t>
  </si>
  <si>
    <t>mistral-large-2402</t>
  </si>
  <si>
    <t>gemini-pro-dev-api</t>
  </si>
  <si>
    <t>claude-2.0</t>
  </si>
  <si>
    <t>qwen1.5-72b-chat</t>
  </si>
  <si>
    <t>mixtral-8x22b-instruct-v0.1</t>
  </si>
  <si>
    <t>mistral-medium</t>
  </si>
  <si>
    <t>claude-2.1</t>
  </si>
  <si>
    <t>yi-1.5-34b-chat</t>
  </si>
  <si>
    <t>gpt-3.5-turbo-0613</t>
  </si>
  <si>
    <t>mistral-next</t>
  </si>
  <si>
    <t>qwen1.5-32b-chat</t>
  </si>
  <si>
    <t>zephyr-orpo-141b-A35b-v0.1</t>
  </si>
  <si>
    <t>claude-instant-1</t>
  </si>
  <si>
    <t>llama-3-8b-instruct</t>
  </si>
  <si>
    <t>starling-lm-7b-beta</t>
  </si>
  <si>
    <t>phi-3-medium-4k-instruct</t>
  </si>
  <si>
    <t>gpt-3.5-turbo-0125</t>
  </si>
  <si>
    <t>gemini-pro</t>
  </si>
  <si>
    <t>qwen1.5-14b-chat</t>
  </si>
  <si>
    <t>wizardlm-70b</t>
  </si>
  <si>
    <t>yi-34b-chat</t>
  </si>
  <si>
    <t>snowflake-arctic-instruct</t>
  </si>
  <si>
    <t>mixtral-8x7b-instruct-v0.1</t>
  </si>
  <si>
    <t>openchat-3.5-0106</t>
  </si>
  <si>
    <t>dbrx-instruct-preview</t>
  </si>
  <si>
    <t>phi-3-small-8k-instruct</t>
  </si>
  <si>
    <t>tulu-2-dpo-70b</t>
  </si>
  <si>
    <t>deepseek-llm-67b-chat</t>
  </si>
  <si>
    <t>gpt-3.5-turbo-1106</t>
  </si>
  <si>
    <t>qwen1.5-7b-chat</t>
  </si>
  <si>
    <t>llama2-70b-steerlm-chat</t>
  </si>
  <si>
    <t>openchat-3.5</t>
  </si>
  <si>
    <t>pplx-70b-online</t>
  </si>
  <si>
    <t>gemma-1.1-7b-it</t>
  </si>
  <si>
    <t>starling-lm-7b-alpha</t>
  </si>
  <si>
    <t>vicuna-33b</t>
  </si>
  <si>
    <t>llama-2-70b-chat</t>
  </si>
  <si>
    <t>nous-hermes-2-mixtral-8x7b-dpo</t>
  </si>
  <si>
    <t>qwen-14b-chat</t>
  </si>
  <si>
    <t>vicuna-13b</t>
  </si>
  <si>
    <t>wizardlm-13b</t>
  </si>
  <si>
    <t>phi-3-mini-4k-instruct</t>
  </si>
  <si>
    <t>openhermes-2.5-mistral-7b</t>
  </si>
  <si>
    <t>llama-2-13b-chat</t>
  </si>
  <si>
    <t>dolphin-2.2.1-mistral-7b</t>
  </si>
  <si>
    <t>mistral-7b-instruct-v0.2</t>
  </si>
  <si>
    <t>codellama-34b-instruct</t>
  </si>
  <si>
    <t>solar-10.7b-instruct-v1.0</t>
  </si>
  <si>
    <t>phi-3-mini-128k-instruct</t>
  </si>
  <si>
    <t>pplx-7b-online</t>
  </si>
  <si>
    <t>gemma-7b-it</t>
  </si>
  <si>
    <t>codellama-70b-instruct</t>
  </si>
  <si>
    <t>falcon-180b-chat</t>
  </si>
  <si>
    <t>vicuna-7b</t>
  </si>
  <si>
    <t>gemma-1.1-2b-it</t>
  </si>
  <si>
    <t>zephyr-7b-beta</t>
  </si>
  <si>
    <t>zephyr-7b-alpha</t>
  </si>
  <si>
    <t>mpt-30b-chat</t>
  </si>
  <si>
    <t>qwen1.5-4b-chat</t>
  </si>
  <si>
    <t>guanaco-33b</t>
  </si>
  <si>
    <t>llama-2-7b-chat</t>
  </si>
  <si>
    <t>stripedhyena-nous-7b</t>
  </si>
  <si>
    <t>olmo-7b-instruct</t>
  </si>
  <si>
    <t>gemma-2b-it</t>
  </si>
  <si>
    <t>mistral-7b-instruct</t>
  </si>
  <si>
    <t>palm-2</t>
  </si>
  <si>
    <t>chatglm3-6b</t>
  </si>
  <si>
    <t>RWKV-4-Raven-14B</t>
  </si>
  <si>
    <t>mpt-7b-chat</t>
  </si>
  <si>
    <t>koala-13b</t>
  </si>
  <si>
    <t>chatglm-6b</t>
  </si>
  <si>
    <t>gpt4all-13b-snoozy</t>
  </si>
  <si>
    <t>chatglm2-6b</t>
  </si>
  <si>
    <t>alpaca-13b</t>
  </si>
  <si>
    <t>oasst-pythia-12b</t>
  </si>
  <si>
    <t>dolly-v2-12b</t>
  </si>
  <si>
    <t>llama-13b</t>
  </si>
  <si>
    <t>stablelm-tuned-alpha-7b</t>
  </si>
  <si>
    <t>fastchat-t5-3b</t>
  </si>
  <si>
    <t>Rank* (UB)</t>
  </si>
  <si>
    <t>Model</t>
  </si>
  <si>
    <t>Arena Score</t>
  </si>
  <si>
    <t>95% CI</t>
  </si>
  <si>
    <t>Votes</t>
  </si>
  <si>
    <t>Organization</t>
  </si>
  <si>
    <t>License</t>
  </si>
  <si>
    <t>Knowledge Cutoff</t>
  </si>
  <si>
    <t>Claude 3.5 Sonnet</t>
  </si>
  <si>
    <t>Anthropic</t>
  </si>
  <si>
    <t>Proprietary</t>
  </si>
  <si>
    <t>2024/4</t>
  </si>
  <si>
    <t>Gemini-Advanced-0514</t>
  </si>
  <si>
    <t>Google</t>
  </si>
  <si>
    <t>Online</t>
  </si>
  <si>
    <t>Gemini-1.5-Pro-API-0514</t>
  </si>
  <si>
    <t>2023/11</t>
  </si>
  <si>
    <t>Gemini-1.5-Pro-API-0409-Preview</t>
  </si>
  <si>
    <t>GPT-4-Turbo-2024-04-09</t>
  </si>
  <si>
    <t>OpenAI</t>
  </si>
  <si>
    <t>2023/12</t>
  </si>
  <si>
    <t>GPT-4-1106-preview</t>
  </si>
  <si>
    <t>2023/4</t>
  </si>
  <si>
    <t>Claude 3 Opus</t>
  </si>
  <si>
    <t>2023/8</t>
  </si>
  <si>
    <t>GPT-4-0125-preview</t>
  </si>
  <si>
    <t>Yi-Large-preview</t>
  </si>
  <si>
    <t>01 AI</t>
  </si>
  <si>
    <t>Unknown</t>
  </si>
  <si>
    <t>Gemini-1.5-Flash-API-0514</t>
  </si>
  <si>
    <t>Deepseek-v2-API-0628</t>
  </si>
  <si>
    <t>DeepSeek AI</t>
  </si>
  <si>
    <t>Gemma-2-27B-it</t>
  </si>
  <si>
    <t>Gemma license</t>
  </si>
  <si>
    <t>2024/6</t>
  </si>
  <si>
    <t>Yi-Large</t>
  </si>
  <si>
    <t>Reka-Core-20240501</t>
  </si>
  <si>
    <t>Reka AI</t>
  </si>
  <si>
    <t>Command R+</t>
  </si>
  <si>
    <t>Cohere</t>
  </si>
  <si>
    <t>CC-BY-NC-4.0</t>
  </si>
  <si>
    <t>2024/3</t>
  </si>
  <si>
    <t>Gemma-2-9B-it</t>
  </si>
  <si>
    <t>Qwen2-72B-Instruct</t>
  </si>
  <si>
    <t>Alibaba</t>
  </si>
  <si>
    <t>Qianwen LICENSE</t>
  </si>
  <si>
    <t>GPT-4-0314</t>
  </si>
  <si>
    <t>2021/9</t>
  </si>
  <si>
    <t>GLM-4-0116</t>
  </si>
  <si>
    <t>Zhipu AI</t>
  </si>
  <si>
    <t>Qwen-Max-0428</t>
  </si>
  <si>
    <t>DeepSeek-Coder-V2-Instruct</t>
  </si>
  <si>
    <t>DeepSeek License</t>
  </si>
  <si>
    <t>Claude 3 Haiku</t>
  </si>
  <si>
    <t>Reka-Flash-Preview-20240611</t>
  </si>
  <si>
    <t>Qwen1.5-110B-Chat</t>
  </si>
  <si>
    <t>GPT-4-0613</t>
  </si>
  <si>
    <t>Yi-1.5-34B-Chat</t>
  </si>
  <si>
    <t>Apache-2.0</t>
  </si>
  <si>
    <t>2024/5</t>
  </si>
  <si>
    <t>Mistral-Large-2402</t>
  </si>
  <si>
    <t>Mistral</t>
  </si>
  <si>
    <t>Reka-Flash-21B-online</t>
  </si>
  <si>
    <t>Llama-3-8b-Instruct</t>
  </si>
  <si>
    <t>Meta</t>
  </si>
  <si>
    <t>Llama 3 Community</t>
  </si>
  <si>
    <t>2023/3</t>
  </si>
  <si>
    <t>Command R</t>
  </si>
  <si>
    <t>Claude-1</t>
  </si>
  <si>
    <t>GLM-4-0520</t>
  </si>
  <si>
    <t>Nemotron-4-340B-Instruct</t>
  </si>
  <si>
    <t>Nvidia</t>
  </si>
  <si>
    <t>NVIDIA Open Model</t>
  </si>
  <si>
    <t>2023/6</t>
  </si>
  <si>
    <t>Llama-3-70b-Instruct</t>
  </si>
  <si>
    <t>Claude 3 Sonnet</t>
  </si>
  <si>
    <t>Mistral Medium</t>
  </si>
  <si>
    <t>Reka-Flash-21B</t>
  </si>
  <si>
    <t>Qwen1.5-72B-Chat</t>
  </si>
  <si>
    <t>2024/2</t>
  </si>
  <si>
    <t>Mixtral-8x22b-Instruct-v0.1</t>
  </si>
  <si>
    <t>Apache 2.0</t>
  </si>
  <si>
    <t>Claude-2.0</t>
  </si>
  <si>
    <t>Gemini Pro (Dev API)</t>
  </si>
  <si>
    <t>Zephyr-ORPO-141b-A35b-v0.1</t>
  </si>
  <si>
    <t>HuggingFace</t>
  </si>
  <si>
    <t>Qwen1.5-32B-Chat</t>
  </si>
  <si>
    <t>Mistral-Next</t>
  </si>
  <si>
    <t>Phi-3-Medium-4k-Instruct</t>
  </si>
  <si>
    <t>Microsoft</t>
  </si>
  <si>
    <t>MIT</t>
  </si>
  <si>
    <t>2023/10</t>
  </si>
  <si>
    <t>Starling-LM-7B-beta</t>
  </si>
  <si>
    <t>Nexusflow</t>
  </si>
  <si>
    <t>Claude-2.1</t>
  </si>
  <si>
    <t>GPT-3.5-Turbo-0613</t>
  </si>
  <si>
    <t>Claude-Instant-1</t>
  </si>
  <si>
    <t>Yi-34B-Chat</t>
  </si>
  <si>
    <t>Yi License</t>
  </si>
  <si>
    <t>Gemini Pro</t>
  </si>
  <si>
    <t>GPT-3.5-Turbo-0314</t>
  </si>
  <si>
    <t>Mixtral-8x7b-Instruct-v0.1</t>
  </si>
  <si>
    <t>Qwen1.5-14B-Chat</t>
  </si>
  <si>
    <t>WizardLM-70B-v1.0</t>
  </si>
  <si>
    <t>Llama 2 Community</t>
  </si>
  <si>
    <t>GPT-3.5-Turbo-0125</t>
  </si>
  <si>
    <t>DBRX-Instruct-Preview</t>
  </si>
  <si>
    <t>Databricks</t>
  </si>
  <si>
    <t>DBRX LICENSE</t>
  </si>
  <si>
    <t>Tulu-2-DPO-70B</t>
  </si>
  <si>
    <t>AllenAI/UW</t>
  </si>
  <si>
    <t>AI2 ImpACT Low-risk</t>
  </si>
  <si>
    <t>Phi-3-Small-8k-Instruct</t>
  </si>
  <si>
    <t>Llama-2-70b-chat</t>
  </si>
  <si>
    <t>2023/7</t>
  </si>
  <si>
    <t>OpenChat-3.5-0106</t>
  </si>
  <si>
    <t>OpenChat</t>
  </si>
  <si>
    <t>2024/1</t>
  </si>
  <si>
    <t>Vicuna-33B</t>
  </si>
  <si>
    <t>LMSYS</t>
  </si>
  <si>
    <t>Non-commercial</t>
  </si>
  <si>
    <t>Snowflake Arctic Instruct</t>
  </si>
  <si>
    <t>Snowflake</t>
  </si>
  <si>
    <t>Starling-LM-7B-alpha</t>
  </si>
  <si>
    <t>UC Berkeley</t>
  </si>
  <si>
    <t>Nous-Hermes-2-Mixtral-8x7B-DPO</t>
  </si>
  <si>
    <t>NousResearch</t>
  </si>
  <si>
    <t>NV-Llama2-70B-SteerLM-Chat</t>
  </si>
  <si>
    <t>Gemma-1.1-7B-it</t>
  </si>
  <si>
    <t>DeepSeek-LLM-67B-Chat</t>
  </si>
  <si>
    <t>Perplexity AI</t>
  </si>
  <si>
    <t>OpenChat-3.5</t>
  </si>
  <si>
    <t>OpenHermes-2.5-Mistral-7b</t>
  </si>
  <si>
    <t>Mistral-7B-Instruct-v0.2</t>
  </si>
  <si>
    <t>Qwen1.5-7B-Chat</t>
  </si>
  <si>
    <t>GPT-3.5-Turbo-1106</t>
  </si>
  <si>
    <t>Phi-3-Mini-4k-Instruct</t>
  </si>
  <si>
    <t>Dolphin-2.2.1-Mistral-7B</t>
  </si>
  <si>
    <t>Cognitive Computations</t>
  </si>
  <si>
    <t>Phi-3-Mini-4k-Instruct-June-24</t>
  </si>
  <si>
    <t>SOLAR-10.7B-Instruct-v1.0</t>
  </si>
  <si>
    <t>Upstage AI</t>
  </si>
  <si>
    <t>Llama-2-13b-chat</t>
  </si>
  <si>
    <t>WizardLM-13b-v1.2</t>
  </si>
  <si>
    <t>Zephyr-7b-beta</t>
  </si>
  <si>
    <t>CodeLlama-70B-instruct</t>
  </si>
  <si>
    <t>MPT-30B-chat</t>
  </si>
  <si>
    <t>MosaicML</t>
  </si>
  <si>
    <t>CC-BY-NC-SA-4.0</t>
  </si>
  <si>
    <t>Zephyr-7b-alpha</t>
  </si>
  <si>
    <t>CodeLlama-34B-instruct</t>
  </si>
  <si>
    <t>TII</t>
  </si>
  <si>
    <t>Falcon-180B TII License</t>
  </si>
  <si>
    <t>2023/9</t>
  </si>
  <si>
    <t>Vicuna-13B</t>
  </si>
  <si>
    <t>Gemma-7B-it</t>
  </si>
  <si>
    <t>Llama-2-7b-chat</t>
  </si>
  <si>
    <t>Phi-3-Mini-128k-Instruct</t>
  </si>
  <si>
    <t>Qwen-14B-Chat</t>
  </si>
  <si>
    <t>Guanaco-33B</t>
  </si>
  <si>
    <t>UW</t>
  </si>
  <si>
    <t>2023/5</t>
  </si>
  <si>
    <t>Gemma-1.1-2B-it</t>
  </si>
  <si>
    <t>StripedHyena-Nous-7B</t>
  </si>
  <si>
    <t>Together AI</t>
  </si>
  <si>
    <t>OLMo-7B-instruct</t>
  </si>
  <si>
    <t>Allen AI</t>
  </si>
  <si>
    <t>Mistral-7B-Instruct-v0.1</t>
  </si>
  <si>
    <t>Vicuna-7B</t>
  </si>
  <si>
    <t>PaLM-Chat-Bison-001</t>
  </si>
  <si>
    <t>2021/6</t>
  </si>
  <si>
    <t>Gemma-2B-it</t>
  </si>
  <si>
    <t>Qwen1.5-4B-Chat</t>
  </si>
  <si>
    <t>Koala-13B</t>
  </si>
  <si>
    <t>ChatGLM3-6B</t>
  </si>
  <si>
    <t>Tsinghua</t>
  </si>
  <si>
    <t>GPT4All-13B-Snoozy</t>
  </si>
  <si>
    <t>Nomic AI</t>
  </si>
  <si>
    <t>MPT-7B-Chat</t>
  </si>
  <si>
    <t>ChatGLM2-6B</t>
  </si>
  <si>
    <t>RWKV</t>
  </si>
  <si>
    <t>Alpaca-13B</t>
  </si>
  <si>
    <t>Stanford</t>
  </si>
  <si>
    <t>OpenAssistant-Pythia-12B</t>
  </si>
  <si>
    <t>OpenAssistant</t>
  </si>
  <si>
    <t>ChatGLM-6B</t>
  </si>
  <si>
    <t>FastChat-T5-3B</t>
  </si>
  <si>
    <t>StableLM-Tuned-Alpha-7B</t>
  </si>
  <si>
    <t>Stability AI</t>
  </si>
  <si>
    <t>Dolly-V2-12B</t>
  </si>
  <si>
    <t>LLaMA-13B</t>
  </si>
  <si>
    <t>2023/2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</si>
</sst>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Var(--font-mono)"/>
    </font>
    <font>
      <sz val="10"/>
      <color theme="1"/>
      <name val="Var(--font-mono)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left" vertical="center" wrapText="1"/>
    </xf>
    <xf numFmtId="0" fontId="20" fillId="33" borderId="0" xfId="42" applyFill="1" applyAlignment="1">
      <alignment horizontal="left" vertical="center" wrapText="1"/>
    </xf>
    <xf numFmtId="0" fontId="19" fillId="34" borderId="0" xfId="0" applyFont="1" applyFill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nthropic.com/news/claude-3-family" TargetMode="External"/><Relationship Id="rId21" Type="http://schemas.openxmlformats.org/officeDocument/2006/relationships/hyperlink" Target="https://qwenlm.github.io/blog/qwen2/" TargetMode="External"/><Relationship Id="rId42" Type="http://schemas.openxmlformats.org/officeDocument/2006/relationships/hyperlink" Target="https://huggingface.co/HuggingFaceH4/zephyr-orpo-141b-A35b-v0.1" TargetMode="External"/><Relationship Id="rId47" Type="http://schemas.openxmlformats.org/officeDocument/2006/relationships/hyperlink" Target="https://www.anthropic.com/index/claude-2-1" TargetMode="External"/><Relationship Id="rId63" Type="http://schemas.openxmlformats.org/officeDocument/2006/relationships/hyperlink" Target="https://www.snowflake.com/blog/arctic-open-efficient-foundation-language-models-snowflake/" TargetMode="External"/><Relationship Id="rId68" Type="http://schemas.openxmlformats.org/officeDocument/2006/relationships/hyperlink" Target="https://huggingface.co/deepseek-ai/deepseek-llm-67b-chat" TargetMode="External"/><Relationship Id="rId84" Type="http://schemas.openxmlformats.org/officeDocument/2006/relationships/hyperlink" Target="https://blog.perplexity.ai/blog/introducing-pplx-online-llms" TargetMode="External"/><Relationship Id="rId89" Type="http://schemas.openxmlformats.org/officeDocument/2006/relationships/hyperlink" Target="https://huggingface.co/google/gemma-7b-it" TargetMode="External"/><Relationship Id="rId112" Type="http://schemas.openxmlformats.org/officeDocument/2006/relationships/hyperlink" Target="https://huggingface.co/stabilityai/stablelm-tuned-alpha-7b" TargetMode="External"/><Relationship Id="rId16" Type="http://schemas.openxmlformats.org/officeDocument/2006/relationships/hyperlink" Target="https://llama.meta.com/llama3/" TargetMode="External"/><Relationship Id="rId107" Type="http://schemas.openxmlformats.org/officeDocument/2006/relationships/hyperlink" Target="https://huggingface.co/BlinkDL/rwkv-4-raven" TargetMode="External"/><Relationship Id="rId11" Type="http://schemas.openxmlformats.org/officeDocument/2006/relationships/hyperlink" Target="https://platform.deepseek.com/api-docs/updates" TargetMode="External"/><Relationship Id="rId32" Type="http://schemas.openxmlformats.org/officeDocument/2006/relationships/hyperlink" Target="https://docs.reka.ai/http-api.html" TargetMode="External"/><Relationship Id="rId37" Type="http://schemas.openxmlformats.org/officeDocument/2006/relationships/hyperlink" Target="https://www.reka.ai/news/reka-flash-efficient-and-capable-multimodal-language-models" TargetMode="External"/><Relationship Id="rId53" Type="http://schemas.openxmlformats.org/officeDocument/2006/relationships/hyperlink" Target="https://mistral.ai/news/mixtral-of-experts/" TargetMode="External"/><Relationship Id="rId58" Type="http://schemas.openxmlformats.org/officeDocument/2006/relationships/hyperlink" Target="https://huggingface.co/allenai/tulu-2-dpo-70b" TargetMode="External"/><Relationship Id="rId74" Type="http://schemas.openxmlformats.org/officeDocument/2006/relationships/hyperlink" Target="https://platform.openai.com/docs/models/gpt-3-5" TargetMode="External"/><Relationship Id="rId79" Type="http://schemas.openxmlformats.org/officeDocument/2006/relationships/hyperlink" Target="https://huggingface.co/meta-llama/Llama-2-13b-chat-hf" TargetMode="External"/><Relationship Id="rId102" Type="http://schemas.openxmlformats.org/officeDocument/2006/relationships/hyperlink" Target="https://bair.berkeley.edu/blog/2023/04/03/koala/" TargetMode="External"/><Relationship Id="rId5" Type="http://schemas.openxmlformats.org/officeDocument/2006/relationships/hyperlink" Target="https://platform.openai.com/docs/models/gpt-4-turbo-and-gpt-4" TargetMode="External"/><Relationship Id="rId90" Type="http://schemas.openxmlformats.org/officeDocument/2006/relationships/hyperlink" Target="https://huggingface.co/meta-llama/Llama-2-7b-chat-hf" TargetMode="External"/><Relationship Id="rId95" Type="http://schemas.openxmlformats.org/officeDocument/2006/relationships/hyperlink" Target="https://huggingface.co/togethercomputer/StripedHyena-Nous-7B" TargetMode="External"/><Relationship Id="rId22" Type="http://schemas.openxmlformats.org/officeDocument/2006/relationships/hyperlink" Target="https://openai.com/research/gpt-4" TargetMode="External"/><Relationship Id="rId27" Type="http://schemas.openxmlformats.org/officeDocument/2006/relationships/hyperlink" Target="https://docs.reka.ai/http-api.html" TargetMode="External"/><Relationship Id="rId43" Type="http://schemas.openxmlformats.org/officeDocument/2006/relationships/hyperlink" Target="https://qwenlm.github.io/blog/qwen1.5-32b/" TargetMode="External"/><Relationship Id="rId48" Type="http://schemas.openxmlformats.org/officeDocument/2006/relationships/hyperlink" Target="https://platform.openai.com/docs/models/gpt-3-5" TargetMode="External"/><Relationship Id="rId64" Type="http://schemas.openxmlformats.org/officeDocument/2006/relationships/hyperlink" Target="https://huggingface.co/berkeley-nest/Starling-LM-7B-alpha" TargetMode="External"/><Relationship Id="rId69" Type="http://schemas.openxmlformats.org/officeDocument/2006/relationships/hyperlink" Target="https://blog.perplexity.ai/blog/introducing-pplx-online-llms" TargetMode="External"/><Relationship Id="rId113" Type="http://schemas.openxmlformats.org/officeDocument/2006/relationships/hyperlink" Target="https://huggingface.co/databricks/dolly-v2-12b" TargetMode="External"/><Relationship Id="rId80" Type="http://schemas.openxmlformats.org/officeDocument/2006/relationships/hyperlink" Target="https://huggingface.co/WizardLM/WizardLM-13B-V1.2" TargetMode="External"/><Relationship Id="rId85" Type="http://schemas.openxmlformats.org/officeDocument/2006/relationships/hyperlink" Target="https://huggingface.co/HuggingFaceH4/zephyr-7b-alpha" TargetMode="External"/><Relationship Id="rId12" Type="http://schemas.openxmlformats.org/officeDocument/2006/relationships/hyperlink" Target="https://ai.google.dev/gemma" TargetMode="External"/><Relationship Id="rId17" Type="http://schemas.openxmlformats.org/officeDocument/2006/relationships/hyperlink" Target="https://www.anthropic.com/news/claude-3-family" TargetMode="External"/><Relationship Id="rId33" Type="http://schemas.openxmlformats.org/officeDocument/2006/relationships/hyperlink" Target="https://llama.meta.com/llama3/" TargetMode="External"/><Relationship Id="rId38" Type="http://schemas.openxmlformats.org/officeDocument/2006/relationships/hyperlink" Target="https://qwenlm.github.io/blog/qwen1.5/" TargetMode="External"/><Relationship Id="rId59" Type="http://schemas.openxmlformats.org/officeDocument/2006/relationships/hyperlink" Target="https://huggingface.co/microsoft/Phi-3-small-8k-instruct" TargetMode="External"/><Relationship Id="rId103" Type="http://schemas.openxmlformats.org/officeDocument/2006/relationships/hyperlink" Target="https://huggingface.co/THUDM/chatglm3-6b" TargetMode="External"/><Relationship Id="rId108" Type="http://schemas.openxmlformats.org/officeDocument/2006/relationships/hyperlink" Target="https://crfm.stanford.edu/2023/03/13/alpaca.html" TargetMode="External"/><Relationship Id="rId54" Type="http://schemas.openxmlformats.org/officeDocument/2006/relationships/hyperlink" Target="https://qwenlm.github.io/blog/qwen1.5/" TargetMode="External"/><Relationship Id="rId70" Type="http://schemas.openxmlformats.org/officeDocument/2006/relationships/hyperlink" Target="https://huggingface.co/openchat/openchat_3.5" TargetMode="External"/><Relationship Id="rId75" Type="http://schemas.openxmlformats.org/officeDocument/2006/relationships/hyperlink" Target="https://huggingface.co/microsoft/Phi-3-mini-4k-instruct" TargetMode="External"/><Relationship Id="rId91" Type="http://schemas.openxmlformats.org/officeDocument/2006/relationships/hyperlink" Target="https://azure.microsoft.com/en-us/blog/introducing-phi-3-redefining-whats-possible-with-slms/" TargetMode="External"/><Relationship Id="rId96" Type="http://schemas.openxmlformats.org/officeDocument/2006/relationships/hyperlink" Target="https://huggingface.co/allenai/OLMo-7B-Instruct" TargetMode="External"/><Relationship Id="rId1" Type="http://schemas.openxmlformats.org/officeDocument/2006/relationships/hyperlink" Target="https://www.anthropic.com/news/claude-3-5-sonnet" TargetMode="External"/><Relationship Id="rId6" Type="http://schemas.openxmlformats.org/officeDocument/2006/relationships/hyperlink" Target="https://openai.com/blog/new-models-and-developer-products-announced-at-devday" TargetMode="External"/><Relationship Id="rId15" Type="http://schemas.openxmlformats.org/officeDocument/2006/relationships/hyperlink" Target="https://huggingface.co/nvidia/Nemotron-4-340B-Instruct" TargetMode="External"/><Relationship Id="rId23" Type="http://schemas.openxmlformats.org/officeDocument/2006/relationships/hyperlink" Target="https://open.bigmodel.cn/" TargetMode="External"/><Relationship Id="rId28" Type="http://schemas.openxmlformats.org/officeDocument/2006/relationships/hyperlink" Target="https://qwenlm.github.io/blog/qwen1.5-110b/" TargetMode="External"/><Relationship Id="rId36" Type="http://schemas.openxmlformats.org/officeDocument/2006/relationships/hyperlink" Target="https://mistral.ai/news/la-plateforme/" TargetMode="External"/><Relationship Id="rId49" Type="http://schemas.openxmlformats.org/officeDocument/2006/relationships/hyperlink" Target="https://www.anthropic.com/index/introducing-claude" TargetMode="External"/><Relationship Id="rId57" Type="http://schemas.openxmlformats.org/officeDocument/2006/relationships/hyperlink" Target="https://www.databricks.com/blog/introducing-dbrx-new-state-art-open-llm" TargetMode="External"/><Relationship Id="rId106" Type="http://schemas.openxmlformats.org/officeDocument/2006/relationships/hyperlink" Target="https://huggingface.co/THUDM/chatglm2-6b" TargetMode="External"/><Relationship Id="rId114" Type="http://schemas.openxmlformats.org/officeDocument/2006/relationships/hyperlink" Target="https://arxiv.org/abs/2302.13971" TargetMode="External"/><Relationship Id="rId10" Type="http://schemas.openxmlformats.org/officeDocument/2006/relationships/hyperlink" Target="https://deepmind.google/technologies/gemini/flash/" TargetMode="External"/><Relationship Id="rId31" Type="http://schemas.openxmlformats.org/officeDocument/2006/relationships/hyperlink" Target="https://mistral.ai/news/mistral-large/" TargetMode="External"/><Relationship Id="rId44" Type="http://schemas.openxmlformats.org/officeDocument/2006/relationships/hyperlink" Target="https://chat.mistral.ai/chat" TargetMode="External"/><Relationship Id="rId52" Type="http://schemas.openxmlformats.org/officeDocument/2006/relationships/hyperlink" Target="https://platform.openai.com/docs/models/gpt-3-5" TargetMode="External"/><Relationship Id="rId60" Type="http://schemas.openxmlformats.org/officeDocument/2006/relationships/hyperlink" Target="https://huggingface.co/meta-llama/Llama-2-70b-chat-hf" TargetMode="External"/><Relationship Id="rId65" Type="http://schemas.openxmlformats.org/officeDocument/2006/relationships/hyperlink" Target="https://huggingface.co/NousResearch/Nous-Hermes-2-Mixtral-8x7B-DPO" TargetMode="External"/><Relationship Id="rId73" Type="http://schemas.openxmlformats.org/officeDocument/2006/relationships/hyperlink" Target="https://qwenlm.github.io/blog/qwen1.5/" TargetMode="External"/><Relationship Id="rId78" Type="http://schemas.openxmlformats.org/officeDocument/2006/relationships/hyperlink" Target="https://huggingface.co/upstage/SOLAR-10.7B-Instruct-v1.0" TargetMode="External"/><Relationship Id="rId81" Type="http://schemas.openxmlformats.org/officeDocument/2006/relationships/hyperlink" Target="https://huggingface.co/HuggingFaceH4/zephyr-7b-beta" TargetMode="External"/><Relationship Id="rId86" Type="http://schemas.openxmlformats.org/officeDocument/2006/relationships/hyperlink" Target="https://huggingface.co/codellama/CodeLlama-34b-Instruct-hf" TargetMode="External"/><Relationship Id="rId94" Type="http://schemas.openxmlformats.org/officeDocument/2006/relationships/hyperlink" Target="https://huggingface.co/google/gemma-1.1-2b-it" TargetMode="External"/><Relationship Id="rId99" Type="http://schemas.openxmlformats.org/officeDocument/2006/relationships/hyperlink" Target="https://cloud.google.com/vertex-ai/docs/generative-ai/learn/models" TargetMode="External"/><Relationship Id="rId101" Type="http://schemas.openxmlformats.org/officeDocument/2006/relationships/hyperlink" Target="https://qwenlm.github.io/blog/qwen1.5/" TargetMode="External"/><Relationship Id="rId4" Type="http://schemas.openxmlformats.org/officeDocument/2006/relationships/hyperlink" Target="https://blog.google/technology/ai/google-gemini-next-generation-model-february-2024/" TargetMode="External"/><Relationship Id="rId9" Type="http://schemas.openxmlformats.org/officeDocument/2006/relationships/hyperlink" Target="https://platform.lingyiwanwu.com/docs" TargetMode="External"/><Relationship Id="rId13" Type="http://schemas.openxmlformats.org/officeDocument/2006/relationships/hyperlink" Target="https://platform.01.ai/docs" TargetMode="External"/><Relationship Id="rId18" Type="http://schemas.openxmlformats.org/officeDocument/2006/relationships/hyperlink" Target="https://www.reka.ai/news/reka-core-our-frontier-class-multimodal-language-model" TargetMode="External"/><Relationship Id="rId39" Type="http://schemas.openxmlformats.org/officeDocument/2006/relationships/hyperlink" Target="https://mistral.ai/news/mixtral-8x22b/" TargetMode="External"/><Relationship Id="rId109" Type="http://schemas.openxmlformats.org/officeDocument/2006/relationships/hyperlink" Target="https://huggingface.co/OpenAssistant/oasst-sft-4-pythia-12b-epoch-3.5" TargetMode="External"/><Relationship Id="rId34" Type="http://schemas.openxmlformats.org/officeDocument/2006/relationships/hyperlink" Target="https://txt.cohere.com/command-r" TargetMode="External"/><Relationship Id="rId50" Type="http://schemas.openxmlformats.org/officeDocument/2006/relationships/hyperlink" Target="https://huggingface.co/01-ai/Yi-34B-Chat" TargetMode="External"/><Relationship Id="rId55" Type="http://schemas.openxmlformats.org/officeDocument/2006/relationships/hyperlink" Target="https://huggingface.co/WizardLM/WizardLM-70B-V1.0" TargetMode="External"/><Relationship Id="rId76" Type="http://schemas.openxmlformats.org/officeDocument/2006/relationships/hyperlink" Target="https://huggingface.co/ehartford/dolphin-2.2.1-mistral-7b" TargetMode="External"/><Relationship Id="rId97" Type="http://schemas.openxmlformats.org/officeDocument/2006/relationships/hyperlink" Target="https://huggingface.co/mistralai/Mistral-7B-Instruct-v0.1" TargetMode="External"/><Relationship Id="rId104" Type="http://schemas.openxmlformats.org/officeDocument/2006/relationships/hyperlink" Target="https://huggingface.co/nomic-ai/gpt4all-13b-snoozy" TargetMode="External"/><Relationship Id="rId7" Type="http://schemas.openxmlformats.org/officeDocument/2006/relationships/hyperlink" Target="https://www.anthropic.com/news/claude-3-family" TargetMode="External"/><Relationship Id="rId71" Type="http://schemas.openxmlformats.org/officeDocument/2006/relationships/hyperlink" Target="https://huggingface.co/teknium/OpenHermes-2.5-Mistral-7B" TargetMode="External"/><Relationship Id="rId92" Type="http://schemas.openxmlformats.org/officeDocument/2006/relationships/hyperlink" Target="https://huggingface.co/Qwen/Qwen-14B-Chat" TargetMode="External"/><Relationship Id="rId2" Type="http://schemas.openxmlformats.org/officeDocument/2006/relationships/hyperlink" Target="https://gemini.google.com/advanced" TargetMode="External"/><Relationship Id="rId29" Type="http://schemas.openxmlformats.org/officeDocument/2006/relationships/hyperlink" Target="https://platform.openai.com/docs/models/gpt-4-and-gpt-4-turbo" TargetMode="External"/><Relationship Id="rId24" Type="http://schemas.openxmlformats.org/officeDocument/2006/relationships/hyperlink" Target="https://help.aliyun.com/zh/dashscope/developer-reference/api-details" TargetMode="External"/><Relationship Id="rId40" Type="http://schemas.openxmlformats.org/officeDocument/2006/relationships/hyperlink" Target="https://www.anthropic.com/index/claude-2" TargetMode="External"/><Relationship Id="rId45" Type="http://schemas.openxmlformats.org/officeDocument/2006/relationships/hyperlink" Target="https://huggingface.co/microsoft/Phi-3-medium-4k-instruct" TargetMode="External"/><Relationship Id="rId66" Type="http://schemas.openxmlformats.org/officeDocument/2006/relationships/hyperlink" Target="https://huggingface.co/nvidia/Llama2-70B-SteerLM-Chat" TargetMode="External"/><Relationship Id="rId87" Type="http://schemas.openxmlformats.org/officeDocument/2006/relationships/hyperlink" Target="https://huggingface.co/tiiuae/falcon-180B-chat" TargetMode="External"/><Relationship Id="rId110" Type="http://schemas.openxmlformats.org/officeDocument/2006/relationships/hyperlink" Target="https://huggingface.co/THUDM/chatglm-6b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huggingface.co/openchat/openchat-3.5-0106" TargetMode="External"/><Relationship Id="rId82" Type="http://schemas.openxmlformats.org/officeDocument/2006/relationships/hyperlink" Target="https://huggingface.co/codellama/CodeLlama-70b-hf" TargetMode="External"/><Relationship Id="rId19" Type="http://schemas.openxmlformats.org/officeDocument/2006/relationships/hyperlink" Target="https://txt.cohere.com/command-r-plus-microsoft-azure/" TargetMode="External"/><Relationship Id="rId14" Type="http://schemas.openxmlformats.org/officeDocument/2006/relationships/hyperlink" Target="https://open.bigmodel.cn/dev/api" TargetMode="External"/><Relationship Id="rId30" Type="http://schemas.openxmlformats.org/officeDocument/2006/relationships/hyperlink" Target="https://huggingface.co/01-ai/Yi-1.5-34B-Chat" TargetMode="External"/><Relationship Id="rId35" Type="http://schemas.openxmlformats.org/officeDocument/2006/relationships/hyperlink" Target="https://www.anthropic.com/index/introducing-claude" TargetMode="External"/><Relationship Id="rId56" Type="http://schemas.openxmlformats.org/officeDocument/2006/relationships/hyperlink" Target="https://platform.openai.com/docs/models/gpt-3-5-turbo" TargetMode="External"/><Relationship Id="rId77" Type="http://schemas.openxmlformats.org/officeDocument/2006/relationships/hyperlink" Target="https://huggingface.co/microsoft/Phi-3-mini-4k-instruct" TargetMode="External"/><Relationship Id="rId100" Type="http://schemas.openxmlformats.org/officeDocument/2006/relationships/hyperlink" Target="https://huggingface.co/google/gemma-2b-it" TargetMode="External"/><Relationship Id="rId105" Type="http://schemas.openxmlformats.org/officeDocument/2006/relationships/hyperlink" Target="https://huggingface.co/mosaicml/mpt-7b-chat" TargetMode="External"/><Relationship Id="rId8" Type="http://schemas.openxmlformats.org/officeDocument/2006/relationships/hyperlink" Target="https://openai.com/blog/new-models-and-developer-products-announced-at-devday" TargetMode="External"/><Relationship Id="rId51" Type="http://schemas.openxmlformats.org/officeDocument/2006/relationships/hyperlink" Target="https://blog.google/technology/ai/gemini-api-developers-cloud/" TargetMode="External"/><Relationship Id="rId72" Type="http://schemas.openxmlformats.org/officeDocument/2006/relationships/hyperlink" Target="https://huggingface.co/mistralai/Mistral-7B-Instruct-v0.2" TargetMode="External"/><Relationship Id="rId93" Type="http://schemas.openxmlformats.org/officeDocument/2006/relationships/hyperlink" Target="https://huggingface.co/timdettmers/guanaco-33b-merged" TargetMode="External"/><Relationship Id="rId98" Type="http://schemas.openxmlformats.org/officeDocument/2006/relationships/hyperlink" Target="https://huggingface.co/lmsys/vicuna-7b-v1.5" TargetMode="External"/><Relationship Id="rId3" Type="http://schemas.openxmlformats.org/officeDocument/2006/relationships/hyperlink" Target="https://deepmind.google/technologies/gemini/pro" TargetMode="External"/><Relationship Id="rId25" Type="http://schemas.openxmlformats.org/officeDocument/2006/relationships/hyperlink" Target="https://huggingface.co/deepseek-ai/DeepSeek-Coder-V2-Instruct" TargetMode="External"/><Relationship Id="rId46" Type="http://schemas.openxmlformats.org/officeDocument/2006/relationships/hyperlink" Target="https://huggingface.co/Nexusflow/Starling-LM-7B-beta" TargetMode="External"/><Relationship Id="rId67" Type="http://schemas.openxmlformats.org/officeDocument/2006/relationships/hyperlink" Target="https://huggingface.co/google/gemma-1.1-7b-it" TargetMode="External"/><Relationship Id="rId20" Type="http://schemas.openxmlformats.org/officeDocument/2006/relationships/hyperlink" Target="https://ai.google.dev/gemma" TargetMode="External"/><Relationship Id="rId41" Type="http://schemas.openxmlformats.org/officeDocument/2006/relationships/hyperlink" Target="https://ai.google.dev/docs/gemini_api_overview" TargetMode="External"/><Relationship Id="rId62" Type="http://schemas.openxmlformats.org/officeDocument/2006/relationships/hyperlink" Target="https://huggingface.co/lmsys/vicuna-33b-v1.3" TargetMode="External"/><Relationship Id="rId83" Type="http://schemas.openxmlformats.org/officeDocument/2006/relationships/hyperlink" Target="https://huggingface.co/mosaicml/mpt-30b-chat" TargetMode="External"/><Relationship Id="rId88" Type="http://schemas.openxmlformats.org/officeDocument/2006/relationships/hyperlink" Target="https://huggingface.co/lmsys/vicuna-13b-v1.5" TargetMode="External"/><Relationship Id="rId111" Type="http://schemas.openxmlformats.org/officeDocument/2006/relationships/hyperlink" Target="https://huggingface.co/lmsys/fastchat-t5-3b-v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264D-90F9-4B42-B8ED-E4D3C6ED32A8}">
  <dimension ref="A1:C115"/>
  <sheetViews>
    <sheetView workbookViewId="0">
      <selection activeCell="B42" sqref="B42"/>
    </sheetView>
  </sheetViews>
  <sheetFormatPr defaultRowHeight="14.4"/>
  <cols>
    <col min="1" max="1" width="4" bestFit="1" customWidth="1"/>
    <col min="2" max="2" width="28" bestFit="1" customWidth="1"/>
    <col min="3" max="3" width="12" bestFit="1" customWidth="1"/>
  </cols>
  <sheetData>
    <row r="1" spans="1:3">
      <c r="B1" t="s">
        <v>0</v>
      </c>
      <c r="C1" t="s">
        <v>1</v>
      </c>
    </row>
    <row r="2" spans="1:3">
      <c r="A2">
        <v>0</v>
      </c>
      <c r="B2" t="s">
        <v>2</v>
      </c>
      <c r="C2" s="1">
        <v>1318.6516609565299</v>
      </c>
    </row>
    <row r="3" spans="1:3">
      <c r="A3">
        <v>1</v>
      </c>
      <c r="B3" t="s">
        <v>3</v>
      </c>
      <c r="C3" s="1">
        <v>1310.0524623237</v>
      </c>
    </row>
    <row r="4" spans="1:3">
      <c r="A4">
        <v>2</v>
      </c>
      <c r="B4" t="s">
        <v>4</v>
      </c>
      <c r="C4" s="1">
        <v>1308.37966713072</v>
      </c>
    </row>
    <row r="5" spans="1:3">
      <c r="A5">
        <v>3</v>
      </c>
      <c r="B5" t="s">
        <v>5</v>
      </c>
      <c r="C5" s="1">
        <v>1301.26121013228</v>
      </c>
    </row>
    <row r="6" spans="1:3">
      <c r="A6">
        <v>4</v>
      </c>
      <c r="B6" t="s">
        <v>6</v>
      </c>
      <c r="C6" s="1">
        <v>1296.36073899092</v>
      </c>
    </row>
    <row r="7" spans="1:3">
      <c r="A7">
        <v>5</v>
      </c>
      <c r="B7" t="s">
        <v>7</v>
      </c>
      <c r="C7" s="1">
        <v>1296.1900923911501</v>
      </c>
    </row>
    <row r="8" spans="1:3">
      <c r="A8">
        <v>6</v>
      </c>
      <c r="B8" t="s">
        <v>8</v>
      </c>
      <c r="C8" s="1">
        <v>1283.1725672064399</v>
      </c>
    </row>
    <row r="9" spans="1:3">
      <c r="A9">
        <v>7</v>
      </c>
      <c r="B9" t="s">
        <v>9</v>
      </c>
      <c r="C9" s="1">
        <v>1282.7393915013399</v>
      </c>
    </row>
    <row r="10" spans="1:3">
      <c r="A10">
        <v>8</v>
      </c>
      <c r="B10" t="s">
        <v>10</v>
      </c>
      <c r="C10" s="1">
        <v>1278.0649636886701</v>
      </c>
    </row>
    <row r="11" spans="1:3">
      <c r="A11">
        <v>9</v>
      </c>
      <c r="B11" t="s">
        <v>11</v>
      </c>
      <c r="C11" s="1">
        <v>1275.3101687768799</v>
      </c>
    </row>
    <row r="12" spans="1:3">
      <c r="A12">
        <v>10</v>
      </c>
      <c r="B12" t="s">
        <v>12</v>
      </c>
      <c r="C12" s="1">
        <v>1271.34029411867</v>
      </c>
    </row>
    <row r="13" spans="1:3">
      <c r="A13">
        <v>11</v>
      </c>
      <c r="B13" t="s">
        <v>13</v>
      </c>
      <c r="C13" s="1">
        <v>1263.9022227354601</v>
      </c>
    </row>
    <row r="14" spans="1:3">
      <c r="A14">
        <v>12</v>
      </c>
      <c r="B14" t="s">
        <v>14</v>
      </c>
      <c r="C14" s="1">
        <v>1248.3164116405201</v>
      </c>
    </row>
    <row r="15" spans="1:3">
      <c r="A15">
        <v>13</v>
      </c>
      <c r="B15" t="s">
        <v>15</v>
      </c>
      <c r="C15" s="1">
        <v>1241.8898361721799</v>
      </c>
    </row>
    <row r="16" spans="1:3">
      <c r="A16">
        <v>14</v>
      </c>
      <c r="B16" t="s">
        <v>16</v>
      </c>
      <c r="C16" s="1">
        <v>1238.48748841679</v>
      </c>
    </row>
    <row r="17" spans="1:3">
      <c r="A17">
        <v>15</v>
      </c>
      <c r="B17" t="s">
        <v>17</v>
      </c>
      <c r="C17" s="1">
        <v>1237.9853779585301</v>
      </c>
    </row>
    <row r="18" spans="1:3">
      <c r="A18">
        <v>16</v>
      </c>
      <c r="B18" t="s">
        <v>18</v>
      </c>
      <c r="C18" s="1">
        <v>1235.18071091916</v>
      </c>
    </row>
    <row r="19" spans="1:3">
      <c r="A19">
        <v>17</v>
      </c>
      <c r="B19" t="s">
        <v>19</v>
      </c>
      <c r="C19" s="1">
        <v>1232.60016974722</v>
      </c>
    </row>
    <row r="20" spans="1:3">
      <c r="A20">
        <v>18</v>
      </c>
      <c r="B20" t="s">
        <v>20</v>
      </c>
      <c r="C20" s="1">
        <v>1228.2233217779501</v>
      </c>
    </row>
    <row r="21" spans="1:3">
      <c r="A21">
        <v>19</v>
      </c>
      <c r="B21" t="s">
        <v>21</v>
      </c>
      <c r="C21" s="1">
        <v>1224.46601830789</v>
      </c>
    </row>
    <row r="22" spans="1:3">
      <c r="A22">
        <v>20</v>
      </c>
      <c r="B22" t="s">
        <v>22</v>
      </c>
      <c r="C22" s="1">
        <v>1218.38312795199</v>
      </c>
    </row>
    <row r="23" spans="1:3">
      <c r="A23">
        <v>21</v>
      </c>
      <c r="B23" t="s">
        <v>23</v>
      </c>
      <c r="C23" s="1">
        <v>1218.07776675677</v>
      </c>
    </row>
    <row r="24" spans="1:3">
      <c r="A24">
        <v>22</v>
      </c>
      <c r="B24" t="s">
        <v>24</v>
      </c>
      <c r="C24" s="1">
        <v>1212.3952814095901</v>
      </c>
    </row>
    <row r="25" spans="1:3">
      <c r="A25">
        <v>23</v>
      </c>
      <c r="B25" t="s">
        <v>25</v>
      </c>
      <c r="C25" s="1">
        <v>1210.8989408375401</v>
      </c>
    </row>
    <row r="26" spans="1:3">
      <c r="A26">
        <v>24</v>
      </c>
      <c r="B26" t="s">
        <v>26</v>
      </c>
      <c r="C26" s="1">
        <v>1206.0886809080801</v>
      </c>
    </row>
    <row r="27" spans="1:3">
      <c r="A27">
        <v>25</v>
      </c>
      <c r="B27" t="s">
        <v>27</v>
      </c>
      <c r="C27" s="1">
        <v>1197.03282225614</v>
      </c>
    </row>
    <row r="28" spans="1:3">
      <c r="A28">
        <v>26</v>
      </c>
      <c r="B28" t="s">
        <v>28</v>
      </c>
      <c r="C28" s="1">
        <v>1196.83460181025</v>
      </c>
    </row>
    <row r="29" spans="1:3">
      <c r="A29">
        <v>27</v>
      </c>
      <c r="B29" t="s">
        <v>29</v>
      </c>
      <c r="C29" s="1">
        <v>1191.37823774052</v>
      </c>
    </row>
    <row r="30" spans="1:3">
      <c r="A30">
        <v>28</v>
      </c>
      <c r="B30" t="s">
        <v>30</v>
      </c>
      <c r="C30" s="1">
        <v>1187.4671557797601</v>
      </c>
    </row>
    <row r="31" spans="1:3">
      <c r="A31">
        <v>29</v>
      </c>
      <c r="B31" t="s">
        <v>31</v>
      </c>
      <c r="C31" s="1">
        <v>1186.6721149237601</v>
      </c>
    </row>
    <row r="32" spans="1:3">
      <c r="A32">
        <v>30</v>
      </c>
      <c r="B32" t="s">
        <v>32</v>
      </c>
      <c r="C32" s="1">
        <v>1185.12682907918</v>
      </c>
    </row>
    <row r="33" spans="1:3">
      <c r="A33">
        <v>31</v>
      </c>
      <c r="B33" t="s">
        <v>33</v>
      </c>
      <c r="C33" s="1">
        <v>1184.78169767299</v>
      </c>
    </row>
    <row r="34" spans="1:3">
      <c r="A34">
        <v>32</v>
      </c>
      <c r="B34" t="s">
        <v>34</v>
      </c>
      <c r="C34" s="1">
        <v>1181.81349795693</v>
      </c>
    </row>
    <row r="35" spans="1:3">
      <c r="A35">
        <v>33</v>
      </c>
      <c r="B35" t="s">
        <v>35</v>
      </c>
      <c r="C35" s="1">
        <v>1181.69820897405</v>
      </c>
    </row>
    <row r="36" spans="1:3">
      <c r="A36">
        <v>34</v>
      </c>
      <c r="B36" t="s">
        <v>36</v>
      </c>
      <c r="C36" s="1">
        <v>1179.2747059267399</v>
      </c>
    </row>
    <row r="37" spans="1:3">
      <c r="A37">
        <v>35</v>
      </c>
      <c r="B37" t="s">
        <v>37</v>
      </c>
      <c r="C37" s="1">
        <v>1176.29581845696</v>
      </c>
    </row>
    <row r="38" spans="1:3">
      <c r="A38">
        <v>36</v>
      </c>
      <c r="B38" t="s">
        <v>38</v>
      </c>
      <c r="C38" s="1">
        <v>1174.3200309844899</v>
      </c>
    </row>
    <row r="39" spans="1:3">
      <c r="A39">
        <v>37</v>
      </c>
      <c r="B39" t="s">
        <v>39</v>
      </c>
      <c r="C39" s="1">
        <v>1172.89746059818</v>
      </c>
    </row>
    <row r="40" spans="1:3">
      <c r="A40">
        <v>38</v>
      </c>
      <c r="B40" t="s">
        <v>40</v>
      </c>
      <c r="C40" s="1">
        <v>1168.32700497626</v>
      </c>
    </row>
    <row r="41" spans="1:3">
      <c r="A41">
        <v>39</v>
      </c>
      <c r="B41" t="s">
        <v>41</v>
      </c>
      <c r="C41" s="1">
        <v>1166.4823243947301</v>
      </c>
    </row>
    <row r="42" spans="1:3">
      <c r="A42">
        <v>40</v>
      </c>
      <c r="B42" t="s">
        <v>42</v>
      </c>
      <c r="C42" s="1">
        <v>1163.2422082041401</v>
      </c>
    </row>
    <row r="43" spans="1:3">
      <c r="A43">
        <v>41</v>
      </c>
      <c r="B43" t="s">
        <v>43</v>
      </c>
      <c r="C43" s="1">
        <v>1160.78805332452</v>
      </c>
    </row>
    <row r="44" spans="1:3">
      <c r="A44">
        <v>42</v>
      </c>
      <c r="B44" t="s">
        <v>44</v>
      </c>
      <c r="C44" s="1">
        <v>1160.3876427646301</v>
      </c>
    </row>
    <row r="45" spans="1:3">
      <c r="A45">
        <v>43</v>
      </c>
      <c r="B45" t="s">
        <v>45</v>
      </c>
      <c r="C45" s="1">
        <v>1159.8475553886101</v>
      </c>
    </row>
    <row r="46" spans="1:3">
      <c r="A46">
        <v>44</v>
      </c>
      <c r="B46" t="s">
        <v>46</v>
      </c>
      <c r="C46" s="1">
        <v>1151.4363560731999</v>
      </c>
    </row>
    <row r="47" spans="1:3">
      <c r="A47">
        <v>45</v>
      </c>
      <c r="B47" t="s">
        <v>47</v>
      </c>
      <c r="C47" s="1">
        <v>1149.96900738163</v>
      </c>
    </row>
    <row r="48" spans="1:3">
      <c r="A48">
        <v>46</v>
      </c>
      <c r="B48" t="s">
        <v>48</v>
      </c>
      <c r="C48" s="1">
        <v>1142.8220908779199</v>
      </c>
    </row>
    <row r="49" spans="1:3">
      <c r="A49">
        <v>47</v>
      </c>
      <c r="B49" t="s">
        <v>49</v>
      </c>
      <c r="C49" s="1">
        <v>1139.9249628351099</v>
      </c>
    </row>
    <row r="50" spans="1:3">
      <c r="A50">
        <v>48</v>
      </c>
      <c r="B50" t="s">
        <v>50</v>
      </c>
      <c r="C50" s="1">
        <v>1139.5257057506999</v>
      </c>
    </row>
    <row r="51" spans="1:3">
      <c r="A51">
        <v>49</v>
      </c>
      <c r="B51" t="s">
        <v>51</v>
      </c>
      <c r="C51" s="1">
        <v>1138.9679700035899</v>
      </c>
    </row>
    <row r="52" spans="1:3">
      <c r="A52">
        <v>50</v>
      </c>
      <c r="B52" t="s">
        <v>52</v>
      </c>
      <c r="C52" s="1">
        <v>1137.0679095430901</v>
      </c>
    </row>
    <row r="53" spans="1:3">
      <c r="A53">
        <v>51</v>
      </c>
      <c r="B53" t="s">
        <v>53</v>
      </c>
      <c r="C53" s="1">
        <v>1135.7328208348199</v>
      </c>
    </row>
    <row r="54" spans="1:3">
      <c r="A54">
        <v>52</v>
      </c>
      <c r="B54" t="s">
        <v>54</v>
      </c>
      <c r="C54" s="1">
        <v>1131.9062726709999</v>
      </c>
    </row>
    <row r="55" spans="1:3">
      <c r="A55">
        <v>53</v>
      </c>
      <c r="B55" t="s">
        <v>55</v>
      </c>
      <c r="C55" s="1">
        <v>1130.23487854363</v>
      </c>
    </row>
    <row r="56" spans="1:3">
      <c r="A56">
        <v>54</v>
      </c>
      <c r="B56" t="s">
        <v>56</v>
      </c>
      <c r="C56" s="1">
        <v>1117.1078254618301</v>
      </c>
    </row>
    <row r="57" spans="1:3">
      <c r="A57">
        <v>55</v>
      </c>
      <c r="B57" t="s">
        <v>57</v>
      </c>
      <c r="C57" s="1">
        <v>1116.6187405851699</v>
      </c>
    </row>
    <row r="58" spans="1:3">
      <c r="A58">
        <v>56</v>
      </c>
      <c r="B58" t="s">
        <v>58</v>
      </c>
      <c r="C58" s="1">
        <v>1115.4037619777901</v>
      </c>
    </row>
    <row r="59" spans="1:3">
      <c r="A59">
        <v>57</v>
      </c>
      <c r="B59" t="s">
        <v>59</v>
      </c>
      <c r="C59" s="1">
        <v>1114</v>
      </c>
    </row>
    <row r="60" spans="1:3">
      <c r="A60">
        <v>58</v>
      </c>
      <c r="B60" t="s">
        <v>60</v>
      </c>
      <c r="C60" s="1">
        <v>1108.4674336805101</v>
      </c>
    </row>
    <row r="61" spans="1:3">
      <c r="A61">
        <v>59</v>
      </c>
      <c r="B61" t="s">
        <v>61</v>
      </c>
      <c r="C61" s="1">
        <v>1107.0200648565401</v>
      </c>
    </row>
    <row r="62" spans="1:3">
      <c r="A62">
        <v>60</v>
      </c>
      <c r="B62" t="s">
        <v>62</v>
      </c>
      <c r="C62" s="1">
        <v>1105.65170039282</v>
      </c>
    </row>
    <row r="63" spans="1:3">
      <c r="A63">
        <v>61</v>
      </c>
      <c r="B63" t="s">
        <v>63</v>
      </c>
      <c r="C63" s="1">
        <v>1104.2610325876799</v>
      </c>
    </row>
    <row r="64" spans="1:3">
      <c r="A64">
        <v>62</v>
      </c>
      <c r="B64" t="s">
        <v>64</v>
      </c>
      <c r="C64" s="1">
        <v>1100.7832928447799</v>
      </c>
    </row>
    <row r="65" spans="1:3">
      <c r="A65">
        <v>63</v>
      </c>
      <c r="B65" t="s">
        <v>65</v>
      </c>
      <c r="C65" s="1">
        <v>1100.2452657654501</v>
      </c>
    </row>
    <row r="66" spans="1:3">
      <c r="A66">
        <v>64</v>
      </c>
      <c r="B66" t="s">
        <v>66</v>
      </c>
      <c r="C66" s="1">
        <v>1099.84725628451</v>
      </c>
    </row>
    <row r="67" spans="1:3">
      <c r="A67">
        <v>65</v>
      </c>
      <c r="B67" t="s">
        <v>67</v>
      </c>
      <c r="C67" s="1">
        <v>1098.75208740024</v>
      </c>
    </row>
    <row r="68" spans="1:3">
      <c r="A68">
        <v>66</v>
      </c>
      <c r="B68" t="s">
        <v>68</v>
      </c>
      <c r="C68" s="1">
        <v>1098.40095824537</v>
      </c>
    </row>
    <row r="69" spans="1:3">
      <c r="A69">
        <v>67</v>
      </c>
      <c r="B69" t="s">
        <v>69</v>
      </c>
      <c r="C69" s="1">
        <v>1096.9353291338</v>
      </c>
    </row>
    <row r="70" spans="1:3">
      <c r="A70">
        <v>68</v>
      </c>
      <c r="B70" t="s">
        <v>70</v>
      </c>
      <c r="C70" s="1">
        <v>1093.6274088207999</v>
      </c>
    </row>
    <row r="71" spans="1:3">
      <c r="A71">
        <v>69</v>
      </c>
      <c r="B71" t="s">
        <v>71</v>
      </c>
      <c r="C71" s="1">
        <v>1093.12104860509</v>
      </c>
    </row>
    <row r="72" spans="1:3">
      <c r="A72">
        <v>70</v>
      </c>
      <c r="B72" t="s">
        <v>72</v>
      </c>
      <c r="C72" s="1">
        <v>1089.7521514472801</v>
      </c>
    </row>
    <row r="73" spans="1:3">
      <c r="A73">
        <v>71</v>
      </c>
      <c r="B73" t="s">
        <v>73</v>
      </c>
      <c r="C73" s="1">
        <v>1081.97467105384</v>
      </c>
    </row>
    <row r="74" spans="1:3">
      <c r="A74">
        <v>72</v>
      </c>
      <c r="B74" t="s">
        <v>74</v>
      </c>
      <c r="C74" s="1">
        <v>1079.3110274814301</v>
      </c>
    </row>
    <row r="75" spans="1:3">
      <c r="A75">
        <v>73</v>
      </c>
      <c r="B75" t="s">
        <v>75</v>
      </c>
      <c r="C75" s="1">
        <v>1075.57926252313</v>
      </c>
    </row>
    <row r="76" spans="1:3">
      <c r="A76">
        <v>74</v>
      </c>
      <c r="B76" t="s">
        <v>76</v>
      </c>
      <c r="C76" s="1">
        <v>1067.9460085752501</v>
      </c>
    </row>
    <row r="77" spans="1:3">
      <c r="A77">
        <v>75</v>
      </c>
      <c r="B77" t="s">
        <v>77</v>
      </c>
      <c r="C77" s="1">
        <v>1067.2115875949301</v>
      </c>
    </row>
    <row r="78" spans="1:3">
      <c r="A78">
        <v>76</v>
      </c>
      <c r="B78" t="s">
        <v>78</v>
      </c>
      <c r="C78" s="1">
        <v>1065.8085590697101</v>
      </c>
    </row>
    <row r="79" spans="1:3">
      <c r="A79">
        <v>77</v>
      </c>
      <c r="B79" t="s">
        <v>79</v>
      </c>
      <c r="C79" s="1">
        <v>1063.13049575726</v>
      </c>
    </row>
    <row r="80" spans="1:3">
      <c r="A80">
        <v>78</v>
      </c>
      <c r="B80" t="s">
        <v>80</v>
      </c>
      <c r="C80" s="1">
        <v>1060.4250566849501</v>
      </c>
    </row>
    <row r="81" spans="1:3">
      <c r="A81">
        <v>79</v>
      </c>
      <c r="B81" t="s">
        <v>81</v>
      </c>
      <c r="C81" s="1">
        <v>1052.8182333618299</v>
      </c>
    </row>
    <row r="82" spans="1:3">
      <c r="A82">
        <v>80</v>
      </c>
      <c r="B82" t="s">
        <v>82</v>
      </c>
      <c r="C82" s="1">
        <v>1052.0374282380999</v>
      </c>
    </row>
    <row r="83" spans="1:3">
      <c r="A83">
        <v>81</v>
      </c>
      <c r="B83" t="s">
        <v>83</v>
      </c>
      <c r="C83" s="1">
        <v>1050.3081007076801</v>
      </c>
    </row>
    <row r="84" spans="1:3">
      <c r="A84">
        <v>82</v>
      </c>
      <c r="B84" t="s">
        <v>84</v>
      </c>
      <c r="C84" s="1">
        <v>1050.1090438860299</v>
      </c>
    </row>
    <row r="85" spans="1:3">
      <c r="A85">
        <v>83</v>
      </c>
      <c r="B85" t="s">
        <v>85</v>
      </c>
      <c r="C85" s="1">
        <v>1044.27809015865</v>
      </c>
    </row>
    <row r="86" spans="1:3">
      <c r="A86">
        <v>84</v>
      </c>
      <c r="B86" t="s">
        <v>86</v>
      </c>
      <c r="C86" s="1">
        <v>1043.99251191641</v>
      </c>
    </row>
    <row r="87" spans="1:3">
      <c r="A87">
        <v>85</v>
      </c>
      <c r="B87" t="s">
        <v>87</v>
      </c>
      <c r="C87" s="1">
        <v>1043.22475860247</v>
      </c>
    </row>
    <row r="88" spans="1:3">
      <c r="A88">
        <v>86</v>
      </c>
      <c r="B88" t="s">
        <v>88</v>
      </c>
      <c r="C88" s="1">
        <v>1040.0800307735001</v>
      </c>
    </row>
    <row r="89" spans="1:3">
      <c r="A89">
        <v>87</v>
      </c>
      <c r="B89" t="s">
        <v>89</v>
      </c>
      <c r="C89" s="1">
        <v>1037.8597372455199</v>
      </c>
    </row>
    <row r="90" spans="1:3">
      <c r="A90">
        <v>88</v>
      </c>
      <c r="B90" t="s">
        <v>90</v>
      </c>
      <c r="C90" s="1">
        <v>1037.7041185825001</v>
      </c>
    </row>
    <row r="91" spans="1:3">
      <c r="A91">
        <v>89</v>
      </c>
      <c r="B91" t="s">
        <v>91</v>
      </c>
      <c r="C91" s="1">
        <v>1035.27864401286</v>
      </c>
    </row>
    <row r="92" spans="1:3">
      <c r="A92">
        <v>90</v>
      </c>
      <c r="B92" t="s">
        <v>92</v>
      </c>
      <c r="C92" s="1">
        <v>1033.6089544127401</v>
      </c>
    </row>
    <row r="93" spans="1:3">
      <c r="A93">
        <v>91</v>
      </c>
      <c r="B93" t="s">
        <v>93</v>
      </c>
      <c r="C93" s="1">
        <v>1032.61463922538</v>
      </c>
    </row>
    <row r="94" spans="1:3">
      <c r="A94">
        <v>92</v>
      </c>
      <c r="B94" t="s">
        <v>94</v>
      </c>
      <c r="C94" s="1">
        <v>1030.11129421945</v>
      </c>
    </row>
    <row r="95" spans="1:3">
      <c r="A95">
        <v>93</v>
      </c>
      <c r="B95" t="s">
        <v>95</v>
      </c>
      <c r="C95" s="1">
        <v>1022.81153462004</v>
      </c>
    </row>
    <row r="96" spans="1:3">
      <c r="A96">
        <v>94</v>
      </c>
      <c r="B96" t="s">
        <v>96</v>
      </c>
      <c r="C96" s="1">
        <v>1018.58509720966</v>
      </c>
    </row>
    <row r="97" spans="1:3">
      <c r="A97">
        <v>95</v>
      </c>
      <c r="B97" t="s">
        <v>97</v>
      </c>
      <c r="C97" s="1">
        <v>1014.39745386415</v>
      </c>
    </row>
    <row r="98" spans="1:3">
      <c r="A98">
        <v>96</v>
      </c>
      <c r="B98" t="s">
        <v>98</v>
      </c>
      <c r="C98" s="1">
        <v>1011.18913700934</v>
      </c>
    </row>
    <row r="99" spans="1:3">
      <c r="A99">
        <v>97</v>
      </c>
      <c r="B99" t="s">
        <v>99</v>
      </c>
      <c r="C99" s="1">
        <v>1002.43605464915</v>
      </c>
    </row>
    <row r="100" spans="1:3">
      <c r="A100">
        <v>98</v>
      </c>
      <c r="B100" t="s">
        <v>100</v>
      </c>
      <c r="C100" s="1">
        <v>998.14232364100098</v>
      </c>
    </row>
    <row r="101" spans="1:3">
      <c r="A101">
        <v>99</v>
      </c>
      <c r="B101" t="s">
        <v>101</v>
      </c>
      <c r="C101" s="1">
        <v>988.56147189569299</v>
      </c>
    </row>
    <row r="102" spans="1:3">
      <c r="A102">
        <v>100</v>
      </c>
      <c r="B102" t="s">
        <v>102</v>
      </c>
      <c r="C102" s="1">
        <v>962.15532676848795</v>
      </c>
    </row>
    <row r="103" spans="1:3">
      <c r="A103">
        <v>101</v>
      </c>
      <c r="B103" t="s">
        <v>103</v>
      </c>
      <c r="C103" s="1">
        <v>956.44182274100604</v>
      </c>
    </row>
    <row r="104" spans="1:3">
      <c r="A104">
        <v>102</v>
      </c>
      <c r="B104" t="s">
        <v>104</v>
      </c>
      <c r="C104" s="1">
        <v>951.80980588104705</v>
      </c>
    </row>
    <row r="105" spans="1:3">
      <c r="A105">
        <v>103</v>
      </c>
      <c r="B105" t="s">
        <v>105</v>
      </c>
      <c r="C105" s="1">
        <v>945.94377994590297</v>
      </c>
    </row>
    <row r="106" spans="1:3">
      <c r="A106">
        <v>104</v>
      </c>
      <c r="B106" t="s">
        <v>106</v>
      </c>
      <c r="C106" s="1">
        <v>939.73418397439002</v>
      </c>
    </row>
    <row r="107" spans="1:3">
      <c r="A107">
        <v>105</v>
      </c>
      <c r="B107" t="s">
        <v>107</v>
      </c>
      <c r="C107" s="1">
        <v>935.67161745551095</v>
      </c>
    </row>
    <row r="108" spans="1:3">
      <c r="A108">
        <v>106</v>
      </c>
      <c r="B108" t="s">
        <v>108</v>
      </c>
      <c r="C108" s="1">
        <v>908.24743210952397</v>
      </c>
    </row>
    <row r="109" spans="1:3">
      <c r="A109">
        <v>107</v>
      </c>
      <c r="B109" t="s">
        <v>109</v>
      </c>
      <c r="C109" s="1">
        <v>904.62788300333796</v>
      </c>
    </row>
    <row r="110" spans="1:3">
      <c r="A110">
        <v>108</v>
      </c>
      <c r="B110" t="s">
        <v>110</v>
      </c>
      <c r="C110" s="1">
        <v>903.94797780571298</v>
      </c>
    </row>
    <row r="111" spans="1:3">
      <c r="A111">
        <v>109</v>
      </c>
      <c r="B111" t="s">
        <v>111</v>
      </c>
      <c r="C111" s="1">
        <v>879.05016746560102</v>
      </c>
    </row>
    <row r="112" spans="1:3">
      <c r="A112">
        <v>110</v>
      </c>
      <c r="B112" t="s">
        <v>112</v>
      </c>
      <c r="C112" s="1">
        <v>860.27886933988304</v>
      </c>
    </row>
    <row r="113" spans="1:3">
      <c r="A113">
        <v>111</v>
      </c>
      <c r="B113" t="s">
        <v>113</v>
      </c>
      <c r="C113" s="1">
        <v>848.13585107888696</v>
      </c>
    </row>
    <row r="114" spans="1:3">
      <c r="A114">
        <v>112</v>
      </c>
      <c r="B114" t="s">
        <v>114</v>
      </c>
      <c r="C114" s="1">
        <v>842.61004651910605</v>
      </c>
    </row>
    <row r="115" spans="1:3">
      <c r="A115">
        <v>113</v>
      </c>
      <c r="B115" t="s">
        <v>115</v>
      </c>
      <c r="C115" s="1">
        <v>811.05747006199795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16A3-9974-4963-B35D-5FE3831A7AF5}">
  <dimension ref="C5:J119"/>
  <sheetViews>
    <sheetView tabSelected="1" workbookViewId="0">
      <selection activeCell="D38" sqref="D38"/>
    </sheetView>
  </sheetViews>
  <sheetFormatPr defaultRowHeight="14.4"/>
  <cols>
    <col min="2" max="2" width="5.21875" customWidth="1"/>
    <col min="3" max="3" width="10.77734375" bestFit="1" customWidth="1"/>
    <col min="4" max="4" width="28.88671875" bestFit="1" customWidth="1"/>
    <col min="5" max="5" width="11.77734375" bestFit="1" customWidth="1"/>
    <col min="6" max="6" width="12.21875" bestFit="1" customWidth="1"/>
    <col min="7" max="7" width="7" bestFit="1" customWidth="1"/>
    <col min="8" max="8" width="17.109375" customWidth="1"/>
    <col min="9" max="9" width="23.88671875" customWidth="1"/>
    <col min="10" max="10" width="16.6640625" bestFit="1" customWidth="1"/>
    <col min="11" max="11" width="18.6640625" customWidth="1"/>
  </cols>
  <sheetData>
    <row r="5" spans="3:10">
      <c r="C5" s="2" t="s">
        <v>116</v>
      </c>
      <c r="D5" s="2" t="s">
        <v>117</v>
      </c>
      <c r="E5" s="2" t="s">
        <v>118</v>
      </c>
      <c r="F5" s="2" t="s">
        <v>119</v>
      </c>
      <c r="G5" s="2" t="s">
        <v>120</v>
      </c>
      <c r="H5" s="2" t="s">
        <v>121</v>
      </c>
      <c r="I5" s="2" t="s">
        <v>122</v>
      </c>
      <c r="J5" s="2" t="s">
        <v>123</v>
      </c>
    </row>
    <row r="6" spans="3:10">
      <c r="C6" s="3">
        <v>2</v>
      </c>
      <c r="D6" s="4" t="s">
        <v>124</v>
      </c>
      <c r="E6" s="3">
        <v>1272</v>
      </c>
      <c r="F6" s="3">
        <f>4/-3</f>
        <v>-1.3333333333333333</v>
      </c>
      <c r="G6" s="3">
        <v>34591</v>
      </c>
      <c r="H6" s="3" t="s">
        <v>125</v>
      </c>
      <c r="I6" s="3" t="s">
        <v>126</v>
      </c>
      <c r="J6" s="3" t="s">
        <v>127</v>
      </c>
    </row>
    <row r="7" spans="3:10">
      <c r="C7" s="3">
        <v>3</v>
      </c>
      <c r="D7" s="4" t="s">
        <v>128</v>
      </c>
      <c r="E7" s="3">
        <v>1267</v>
      </c>
      <c r="F7" s="3">
        <f>3/-3</f>
        <v>-1</v>
      </c>
      <c r="G7" s="3">
        <v>48001</v>
      </c>
      <c r="H7" s="3" t="s">
        <v>129</v>
      </c>
      <c r="I7" s="3" t="s">
        <v>126</v>
      </c>
      <c r="J7" s="3" t="s">
        <v>130</v>
      </c>
    </row>
    <row r="8" spans="3:10">
      <c r="C8" s="3">
        <v>4</v>
      </c>
      <c r="D8" s="4" t="s">
        <v>131</v>
      </c>
      <c r="E8" s="3">
        <v>1261</v>
      </c>
      <c r="F8" s="3">
        <f>4/-2</f>
        <v>-2</v>
      </c>
      <c r="G8" s="3">
        <v>57448</v>
      </c>
      <c r="H8" s="3" t="s">
        <v>129</v>
      </c>
      <c r="I8" s="3" t="s">
        <v>126</v>
      </c>
      <c r="J8" s="3" t="s">
        <v>132</v>
      </c>
    </row>
    <row r="9" spans="3:10">
      <c r="C9" s="3">
        <v>5</v>
      </c>
      <c r="D9" s="4" t="s">
        <v>133</v>
      </c>
      <c r="E9" s="3">
        <v>1257</v>
      </c>
      <c r="F9" s="3">
        <f>3/-3</f>
        <v>-1</v>
      </c>
      <c r="G9" s="3">
        <v>55681</v>
      </c>
      <c r="H9" s="3" t="s">
        <v>129</v>
      </c>
      <c r="I9" s="3" t="s">
        <v>126</v>
      </c>
      <c r="J9" s="3" t="s">
        <v>132</v>
      </c>
    </row>
    <row r="10" spans="3:10">
      <c r="C10" s="3">
        <v>5</v>
      </c>
      <c r="D10" s="4" t="s">
        <v>134</v>
      </c>
      <c r="E10" s="3">
        <v>1257</v>
      </c>
      <c r="F10" s="3">
        <f>2/-3</f>
        <v>-0.66666666666666663</v>
      </c>
      <c r="G10" s="3">
        <v>76597</v>
      </c>
      <c r="H10" s="3" t="s">
        <v>135</v>
      </c>
      <c r="I10" s="3" t="s">
        <v>126</v>
      </c>
      <c r="J10" s="3" t="s">
        <v>136</v>
      </c>
    </row>
    <row r="11" spans="3:10">
      <c r="C11" s="3">
        <v>8</v>
      </c>
      <c r="D11" s="4" t="s">
        <v>137</v>
      </c>
      <c r="E11" s="3">
        <v>1251</v>
      </c>
      <c r="F11" s="3">
        <f>2/-2</f>
        <v>-1</v>
      </c>
      <c r="G11" s="3">
        <v>88475</v>
      </c>
      <c r="H11" s="3" t="s">
        <v>135</v>
      </c>
      <c r="I11" s="3" t="s">
        <v>126</v>
      </c>
      <c r="J11" s="3" t="s">
        <v>138</v>
      </c>
    </row>
    <row r="12" spans="3:10">
      <c r="C12" s="3">
        <v>8</v>
      </c>
      <c r="D12" s="4" t="s">
        <v>139</v>
      </c>
      <c r="E12" s="3">
        <v>1248</v>
      </c>
      <c r="F12" s="3">
        <f>2/-2</f>
        <v>-1</v>
      </c>
      <c r="G12" s="3">
        <v>147947</v>
      </c>
      <c r="H12" s="3" t="s">
        <v>125</v>
      </c>
      <c r="I12" s="3" t="s">
        <v>126</v>
      </c>
      <c r="J12" s="3" t="s">
        <v>140</v>
      </c>
    </row>
    <row r="13" spans="3:10">
      <c r="C13" s="3">
        <v>9</v>
      </c>
      <c r="D13" s="4" t="s">
        <v>141</v>
      </c>
      <c r="E13" s="3">
        <v>1245</v>
      </c>
      <c r="F13" s="3">
        <f>3/-3</f>
        <v>-1</v>
      </c>
      <c r="G13" s="3">
        <v>81807</v>
      </c>
      <c r="H13" s="3" t="s">
        <v>135</v>
      </c>
      <c r="I13" s="3" t="s">
        <v>126</v>
      </c>
      <c r="J13" s="3" t="s">
        <v>136</v>
      </c>
    </row>
    <row r="14" spans="3:10">
      <c r="C14" s="3">
        <v>10</v>
      </c>
      <c r="D14" s="4" t="s">
        <v>142</v>
      </c>
      <c r="E14" s="3">
        <v>1240</v>
      </c>
      <c r="F14" s="3">
        <f>3/-3</f>
        <v>-1</v>
      </c>
      <c r="G14" s="3">
        <v>50499</v>
      </c>
      <c r="H14" s="3" t="s">
        <v>143</v>
      </c>
      <c r="I14" s="3" t="s">
        <v>126</v>
      </c>
      <c r="J14" s="3" t="s">
        <v>144</v>
      </c>
    </row>
    <row r="15" spans="3:10">
      <c r="C15" s="3">
        <v>12</v>
      </c>
      <c r="D15" s="4" t="s">
        <v>145</v>
      </c>
      <c r="E15" s="3">
        <v>1228</v>
      </c>
      <c r="F15" s="3">
        <f>3/-3</f>
        <v>-1</v>
      </c>
      <c r="G15" s="3">
        <v>48048</v>
      </c>
      <c r="H15" s="3" t="s">
        <v>129</v>
      </c>
      <c r="I15" s="3" t="s">
        <v>126</v>
      </c>
      <c r="J15" s="3" t="s">
        <v>132</v>
      </c>
    </row>
    <row r="16" spans="3:10">
      <c r="C16" s="3">
        <v>12</v>
      </c>
      <c r="D16" s="4" t="s">
        <v>146</v>
      </c>
      <c r="E16" s="3">
        <v>1222</v>
      </c>
      <c r="F16" s="3">
        <f>6/-6</f>
        <v>-1</v>
      </c>
      <c r="G16" s="3">
        <v>8089</v>
      </c>
      <c r="H16" s="3" t="s">
        <v>147</v>
      </c>
      <c r="I16" s="3" t="s">
        <v>126</v>
      </c>
      <c r="J16" s="3" t="s">
        <v>144</v>
      </c>
    </row>
    <row r="17" spans="3:10">
      <c r="C17" s="3">
        <v>13</v>
      </c>
      <c r="D17" s="4" t="s">
        <v>148</v>
      </c>
      <c r="E17" s="3">
        <v>1217</v>
      </c>
      <c r="F17" s="3">
        <f>4/-3</f>
        <v>-1.3333333333333333</v>
      </c>
      <c r="G17" s="3">
        <v>19624</v>
      </c>
      <c r="H17" s="3" t="s">
        <v>129</v>
      </c>
      <c r="I17" s="3" t="s">
        <v>149</v>
      </c>
      <c r="J17" s="3" t="s">
        <v>150</v>
      </c>
    </row>
    <row r="18" spans="3:10">
      <c r="C18" s="3">
        <v>13</v>
      </c>
      <c r="D18" s="4" t="s">
        <v>151</v>
      </c>
      <c r="E18" s="3">
        <v>1214</v>
      </c>
      <c r="F18" s="3">
        <f>5/-5</f>
        <v>-1</v>
      </c>
      <c r="G18" s="3">
        <v>15276</v>
      </c>
      <c r="H18" s="3" t="s">
        <v>143</v>
      </c>
      <c r="I18" s="3" t="s">
        <v>126</v>
      </c>
      <c r="J18" s="3" t="s">
        <v>144</v>
      </c>
    </row>
    <row r="19" spans="3:10">
      <c r="C19" s="3">
        <v>14</v>
      </c>
      <c r="D19" s="4" t="s">
        <v>185</v>
      </c>
      <c r="E19" s="3">
        <v>1207</v>
      </c>
      <c r="F19" s="3">
        <f>7/-5</f>
        <v>-1.4</v>
      </c>
      <c r="G19" s="3">
        <v>10253</v>
      </c>
      <c r="H19" s="3" t="s">
        <v>165</v>
      </c>
      <c r="I19" s="3" t="s">
        <v>126</v>
      </c>
      <c r="J19" s="3" t="s">
        <v>144</v>
      </c>
    </row>
    <row r="20" spans="3:10">
      <c r="C20" s="3">
        <v>15</v>
      </c>
      <c r="D20" s="4" t="s">
        <v>186</v>
      </c>
      <c r="E20" s="3">
        <v>1209</v>
      </c>
      <c r="F20" s="3">
        <f>4/-4</f>
        <v>-1</v>
      </c>
      <c r="G20" s="3">
        <v>20685</v>
      </c>
      <c r="H20" s="3" t="s">
        <v>187</v>
      </c>
      <c r="I20" s="3" t="s">
        <v>188</v>
      </c>
      <c r="J20" s="3" t="s">
        <v>189</v>
      </c>
    </row>
    <row r="21" spans="3:10">
      <c r="C21" s="3">
        <v>15</v>
      </c>
      <c r="D21" s="4" t="s">
        <v>190</v>
      </c>
      <c r="E21" s="3">
        <v>1207</v>
      </c>
      <c r="F21" s="3">
        <f>2/-3</f>
        <v>-0.66666666666666663</v>
      </c>
      <c r="G21" s="3">
        <v>154914</v>
      </c>
      <c r="H21" s="3" t="s">
        <v>180</v>
      </c>
      <c r="I21" s="3" t="s">
        <v>181</v>
      </c>
      <c r="J21" s="3" t="s">
        <v>136</v>
      </c>
    </row>
    <row r="22" spans="3:10">
      <c r="C22" s="3">
        <v>18</v>
      </c>
      <c r="D22" s="4" t="s">
        <v>191</v>
      </c>
      <c r="E22" s="3">
        <v>1201</v>
      </c>
      <c r="F22" s="3">
        <f>2/-3</f>
        <v>-0.66666666666666663</v>
      </c>
      <c r="G22" s="3">
        <v>112955</v>
      </c>
      <c r="H22" s="3" t="s">
        <v>125</v>
      </c>
      <c r="I22" s="3" t="s">
        <v>126</v>
      </c>
      <c r="J22" s="3" t="s">
        <v>140</v>
      </c>
    </row>
    <row r="23" spans="3:10">
      <c r="C23" s="3">
        <v>18</v>
      </c>
      <c r="D23" s="4" t="s">
        <v>152</v>
      </c>
      <c r="E23" s="3">
        <v>1200</v>
      </c>
      <c r="F23" s="3">
        <f>3/-3</f>
        <v>-1</v>
      </c>
      <c r="G23" s="3">
        <v>61757</v>
      </c>
      <c r="H23" s="3" t="s">
        <v>153</v>
      </c>
      <c r="I23" s="3" t="s">
        <v>126</v>
      </c>
      <c r="J23" s="3" t="s">
        <v>144</v>
      </c>
    </row>
    <row r="24" spans="3:10">
      <c r="C24" s="3">
        <v>22</v>
      </c>
      <c r="D24" s="4" t="s">
        <v>154</v>
      </c>
      <c r="E24" s="3">
        <v>1190</v>
      </c>
      <c r="F24" s="3">
        <f>3/-3</f>
        <v>-1</v>
      </c>
      <c r="G24" s="3">
        <v>79583</v>
      </c>
      <c r="H24" s="3" t="s">
        <v>155</v>
      </c>
      <c r="I24" s="3" t="s">
        <v>156</v>
      </c>
      <c r="J24" s="3" t="s">
        <v>157</v>
      </c>
    </row>
    <row r="25" spans="3:10">
      <c r="C25" s="5">
        <v>22</v>
      </c>
      <c r="D25" s="4" t="s">
        <v>158</v>
      </c>
      <c r="E25" s="3">
        <v>1188</v>
      </c>
      <c r="F25" s="3">
        <f>3/-4</f>
        <v>-0.75</v>
      </c>
      <c r="G25" s="3">
        <v>19774</v>
      </c>
      <c r="H25" s="3" t="s">
        <v>129</v>
      </c>
      <c r="I25" s="3" t="s">
        <v>149</v>
      </c>
      <c r="J25" s="3" t="s">
        <v>150</v>
      </c>
    </row>
    <row r="26" spans="3:10">
      <c r="C26" s="3">
        <v>22</v>
      </c>
      <c r="D26" s="4" t="s">
        <v>159</v>
      </c>
      <c r="E26" s="3">
        <v>1187</v>
      </c>
      <c r="F26" s="3">
        <f>3/-4</f>
        <v>-0.75</v>
      </c>
      <c r="G26" s="3">
        <v>30310</v>
      </c>
      <c r="H26" s="3" t="s">
        <v>160</v>
      </c>
      <c r="I26" s="3" t="s">
        <v>161</v>
      </c>
      <c r="J26" s="3" t="s">
        <v>150</v>
      </c>
    </row>
    <row r="27" spans="3:10">
      <c r="C27" s="3">
        <v>22</v>
      </c>
      <c r="D27" s="4" t="s">
        <v>162</v>
      </c>
      <c r="E27" s="3">
        <v>1186</v>
      </c>
      <c r="F27" s="3">
        <f>3/-3</f>
        <v>-1</v>
      </c>
      <c r="G27" s="3">
        <v>55984</v>
      </c>
      <c r="H27" s="3" t="s">
        <v>135</v>
      </c>
      <c r="I27" s="3" t="s">
        <v>126</v>
      </c>
      <c r="J27" s="3" t="s">
        <v>163</v>
      </c>
    </row>
    <row r="28" spans="3:10">
      <c r="C28" s="3">
        <v>22</v>
      </c>
      <c r="D28" s="4" t="s">
        <v>164</v>
      </c>
      <c r="E28" s="3">
        <v>1183</v>
      </c>
      <c r="F28" s="3">
        <f>6/-6</f>
        <v>-1</v>
      </c>
      <c r="G28" s="3">
        <v>7589</v>
      </c>
      <c r="H28" s="3" t="s">
        <v>165</v>
      </c>
      <c r="I28" s="3" t="s">
        <v>126</v>
      </c>
      <c r="J28" s="3" t="s">
        <v>144</v>
      </c>
    </row>
    <row r="29" spans="3:10">
      <c r="C29" s="3">
        <v>23</v>
      </c>
      <c r="D29" s="4" t="s">
        <v>166</v>
      </c>
      <c r="E29" s="3">
        <v>1183</v>
      </c>
      <c r="F29" s="3">
        <f>4/-4</f>
        <v>-1</v>
      </c>
      <c r="G29" s="3">
        <v>25775</v>
      </c>
      <c r="H29" s="3" t="s">
        <v>160</v>
      </c>
      <c r="I29" s="3" t="s">
        <v>126</v>
      </c>
      <c r="J29" s="3" t="s">
        <v>144</v>
      </c>
    </row>
    <row r="30" spans="3:10">
      <c r="C30" s="3">
        <v>24</v>
      </c>
      <c r="D30" s="4" t="s">
        <v>167</v>
      </c>
      <c r="E30" s="3">
        <v>1179</v>
      </c>
      <c r="F30" s="3">
        <f>5/-5</f>
        <v>-1</v>
      </c>
      <c r="G30" s="3">
        <v>15644</v>
      </c>
      <c r="H30" s="3" t="s">
        <v>147</v>
      </c>
      <c r="I30" s="3" t="s">
        <v>168</v>
      </c>
      <c r="J30" s="3" t="s">
        <v>150</v>
      </c>
    </row>
    <row r="31" spans="3:10">
      <c r="C31" s="3">
        <v>26</v>
      </c>
      <c r="D31" s="4" t="s">
        <v>169</v>
      </c>
      <c r="E31" s="3">
        <v>1179</v>
      </c>
      <c r="F31" s="3">
        <f>3/-2</f>
        <v>-1.5</v>
      </c>
      <c r="G31" s="3">
        <v>104266</v>
      </c>
      <c r="H31" s="3" t="s">
        <v>125</v>
      </c>
      <c r="I31" s="3" t="s">
        <v>126</v>
      </c>
      <c r="J31" s="3" t="s">
        <v>140</v>
      </c>
    </row>
    <row r="32" spans="3:10">
      <c r="C32" s="3">
        <v>30</v>
      </c>
      <c r="D32" s="4" t="s">
        <v>170</v>
      </c>
      <c r="E32" s="3">
        <v>1165</v>
      </c>
      <c r="F32" s="3">
        <f>4/-3</f>
        <v>-1.3333333333333333</v>
      </c>
      <c r="G32" s="3">
        <v>19489</v>
      </c>
      <c r="H32" s="3" t="s">
        <v>153</v>
      </c>
      <c r="I32" s="3" t="s">
        <v>126</v>
      </c>
      <c r="J32" s="3" t="s">
        <v>144</v>
      </c>
    </row>
    <row r="33" spans="3:10">
      <c r="C33" s="3">
        <v>30</v>
      </c>
      <c r="D33" s="4" t="s">
        <v>171</v>
      </c>
      <c r="E33" s="3">
        <v>1162</v>
      </c>
      <c r="F33" s="3">
        <f>3/-3</f>
        <v>-1</v>
      </c>
      <c r="G33" s="3">
        <v>27497</v>
      </c>
      <c r="H33" s="3" t="s">
        <v>160</v>
      </c>
      <c r="I33" s="3" t="s">
        <v>161</v>
      </c>
      <c r="J33" s="3" t="s">
        <v>127</v>
      </c>
    </row>
    <row r="34" spans="3:10">
      <c r="C34" s="3">
        <v>30</v>
      </c>
      <c r="D34" s="4" t="s">
        <v>172</v>
      </c>
      <c r="E34" s="3">
        <v>1161</v>
      </c>
      <c r="F34" s="3">
        <f>2/-3</f>
        <v>-0.66666666666666663</v>
      </c>
      <c r="G34" s="3">
        <v>85431</v>
      </c>
      <c r="H34" s="3" t="s">
        <v>135</v>
      </c>
      <c r="I34" s="3" t="s">
        <v>126</v>
      </c>
      <c r="J34" s="3" t="s">
        <v>163</v>
      </c>
    </row>
    <row r="35" spans="3:10">
      <c r="C35" s="3">
        <v>31</v>
      </c>
      <c r="D35" s="4" t="s">
        <v>173</v>
      </c>
      <c r="E35" s="3">
        <v>1157</v>
      </c>
      <c r="F35" s="3">
        <f>4/-4</f>
        <v>-1</v>
      </c>
      <c r="G35" s="3">
        <v>25171</v>
      </c>
      <c r="H35" s="3" t="s">
        <v>143</v>
      </c>
      <c r="I35" s="3" t="s">
        <v>174</v>
      </c>
      <c r="J35" s="3" t="s">
        <v>175</v>
      </c>
    </row>
    <row r="36" spans="3:10">
      <c r="C36" s="3">
        <v>31</v>
      </c>
      <c r="D36" s="4" t="s">
        <v>176</v>
      </c>
      <c r="E36" s="3">
        <v>1157</v>
      </c>
      <c r="F36" s="3">
        <f>2/-3</f>
        <v>-0.66666666666666663</v>
      </c>
      <c r="G36" s="3">
        <v>64444</v>
      </c>
      <c r="H36" s="3" t="s">
        <v>177</v>
      </c>
      <c r="I36" s="3" t="s">
        <v>126</v>
      </c>
      <c r="J36" s="3" t="s">
        <v>144</v>
      </c>
    </row>
    <row r="37" spans="3:10">
      <c r="C37" s="3">
        <v>31</v>
      </c>
      <c r="D37" s="4" t="s">
        <v>178</v>
      </c>
      <c r="E37" s="3">
        <v>1156</v>
      </c>
      <c r="F37" s="3">
        <f>4/-6</f>
        <v>-0.66666666666666663</v>
      </c>
      <c r="G37" s="3">
        <v>16041</v>
      </c>
      <c r="H37" s="3" t="s">
        <v>153</v>
      </c>
      <c r="I37" s="3" t="s">
        <v>126</v>
      </c>
      <c r="J37" s="3" t="s">
        <v>130</v>
      </c>
    </row>
    <row r="38" spans="3:10">
      <c r="C38" s="5">
        <v>33</v>
      </c>
      <c r="D38" s="4" t="s">
        <v>179</v>
      </c>
      <c r="E38" s="3">
        <v>1152</v>
      </c>
      <c r="F38" s="3">
        <f>3/-3</f>
        <v>-1</v>
      </c>
      <c r="G38" s="3">
        <v>102317</v>
      </c>
      <c r="H38" s="3" t="s">
        <v>180</v>
      </c>
      <c r="I38" s="3" t="s">
        <v>181</v>
      </c>
      <c r="J38" s="3" t="s">
        <v>182</v>
      </c>
    </row>
    <row r="39" spans="3:10">
      <c r="C39" s="3">
        <v>35</v>
      </c>
      <c r="D39" s="4" t="s">
        <v>183</v>
      </c>
      <c r="E39" s="3">
        <v>1149</v>
      </c>
      <c r="F39" s="3">
        <f>3/-2</f>
        <v>-1.5</v>
      </c>
      <c r="G39" s="3">
        <v>55724</v>
      </c>
      <c r="H39" s="3" t="s">
        <v>155</v>
      </c>
      <c r="I39" s="3" t="s">
        <v>156</v>
      </c>
      <c r="J39" s="3" t="s">
        <v>157</v>
      </c>
    </row>
    <row r="40" spans="3:10">
      <c r="C40" s="3">
        <v>35</v>
      </c>
      <c r="D40" s="4" t="s">
        <v>184</v>
      </c>
      <c r="E40" s="3">
        <v>1149</v>
      </c>
      <c r="F40" s="3">
        <f>4/-5</f>
        <v>-0.8</v>
      </c>
      <c r="G40" s="3">
        <v>21179</v>
      </c>
      <c r="H40" s="3" t="s">
        <v>125</v>
      </c>
      <c r="I40" s="3" t="s">
        <v>126</v>
      </c>
      <c r="J40" s="3" t="s">
        <v>144</v>
      </c>
    </row>
    <row r="41" spans="3:10">
      <c r="C41" s="3">
        <v>35</v>
      </c>
      <c r="D41" s="4" t="s">
        <v>192</v>
      </c>
      <c r="E41" s="3">
        <v>1148</v>
      </c>
      <c r="F41" s="3">
        <f>3/-4</f>
        <v>-0.75</v>
      </c>
      <c r="G41" s="3">
        <v>35568</v>
      </c>
      <c r="H41" s="3" t="s">
        <v>177</v>
      </c>
      <c r="I41" s="3" t="s">
        <v>126</v>
      </c>
      <c r="J41" s="3" t="s">
        <v>144</v>
      </c>
    </row>
    <row r="42" spans="3:10">
      <c r="C42" s="3">
        <v>35</v>
      </c>
      <c r="D42" s="4" t="s">
        <v>193</v>
      </c>
      <c r="E42" s="3">
        <v>1147</v>
      </c>
      <c r="F42" s="3">
        <f>3/-5</f>
        <v>-0.6</v>
      </c>
      <c r="G42" s="3">
        <v>25801</v>
      </c>
      <c r="H42" s="3" t="s">
        <v>153</v>
      </c>
      <c r="I42" s="3" t="s">
        <v>126</v>
      </c>
      <c r="J42" s="3" t="s">
        <v>132</v>
      </c>
    </row>
    <row r="43" spans="3:10">
      <c r="C43" s="3">
        <v>35</v>
      </c>
      <c r="D43" s="4" t="s">
        <v>194</v>
      </c>
      <c r="E43" s="3">
        <v>1147</v>
      </c>
      <c r="F43" s="3">
        <f>3/-3</f>
        <v>-1</v>
      </c>
      <c r="G43" s="3">
        <v>40662</v>
      </c>
      <c r="H43" s="3" t="s">
        <v>160</v>
      </c>
      <c r="I43" s="3" t="s">
        <v>161</v>
      </c>
      <c r="J43" s="3" t="s">
        <v>195</v>
      </c>
    </row>
    <row r="44" spans="3:10">
      <c r="C44" s="3">
        <v>37</v>
      </c>
      <c r="D44" s="4" t="s">
        <v>196</v>
      </c>
      <c r="E44" s="3">
        <v>1146</v>
      </c>
      <c r="F44" s="3">
        <f>2/-4</f>
        <v>-0.5</v>
      </c>
      <c r="G44" s="3">
        <v>45772</v>
      </c>
      <c r="H44" s="3" t="s">
        <v>177</v>
      </c>
      <c r="I44" s="3" t="s">
        <v>197</v>
      </c>
      <c r="J44" s="3" t="s">
        <v>127</v>
      </c>
    </row>
    <row r="45" spans="3:10">
      <c r="C45" s="3">
        <v>43</v>
      </c>
      <c r="D45" s="4" t="s">
        <v>198</v>
      </c>
      <c r="E45" s="3">
        <v>1131</v>
      </c>
      <c r="F45" s="3">
        <f>6/-5</f>
        <v>-1.2</v>
      </c>
      <c r="G45" s="3">
        <v>12783</v>
      </c>
      <c r="H45" s="3" t="s">
        <v>125</v>
      </c>
      <c r="I45" s="3" t="s">
        <v>126</v>
      </c>
      <c r="J45" s="3" t="s">
        <v>144</v>
      </c>
    </row>
    <row r="46" spans="3:10">
      <c r="C46" s="3">
        <v>43</v>
      </c>
      <c r="D46" s="4" t="s">
        <v>199</v>
      </c>
      <c r="E46" s="3">
        <v>1131</v>
      </c>
      <c r="F46" s="3">
        <f>4/-5</f>
        <v>-0.8</v>
      </c>
      <c r="G46" s="3">
        <v>18794</v>
      </c>
      <c r="H46" s="3" t="s">
        <v>129</v>
      </c>
      <c r="I46" s="3" t="s">
        <v>126</v>
      </c>
      <c r="J46" s="3" t="s">
        <v>138</v>
      </c>
    </row>
    <row r="47" spans="3:10">
      <c r="C47" s="3">
        <v>43</v>
      </c>
      <c r="D47" s="4" t="s">
        <v>200</v>
      </c>
      <c r="E47" s="3">
        <v>1127</v>
      </c>
      <c r="F47" s="3">
        <f>8/-7</f>
        <v>-1.1428571428571428</v>
      </c>
      <c r="G47" s="3">
        <v>4865</v>
      </c>
      <c r="H47" s="3" t="s">
        <v>201</v>
      </c>
      <c r="I47" s="3" t="s">
        <v>197</v>
      </c>
      <c r="J47" s="3" t="s">
        <v>127</v>
      </c>
    </row>
    <row r="48" spans="3:10">
      <c r="C48" s="3">
        <v>43</v>
      </c>
      <c r="D48" s="4" t="s">
        <v>202</v>
      </c>
      <c r="E48" s="3">
        <v>1125</v>
      </c>
      <c r="F48" s="3">
        <f>5/-5</f>
        <v>-1</v>
      </c>
      <c r="G48" s="3">
        <v>22770</v>
      </c>
      <c r="H48" s="3" t="s">
        <v>160</v>
      </c>
      <c r="I48" s="3" t="s">
        <v>161</v>
      </c>
      <c r="J48" s="3" t="s">
        <v>195</v>
      </c>
    </row>
    <row r="49" spans="3:10">
      <c r="C49" s="3">
        <v>43</v>
      </c>
      <c r="D49" s="4" t="s">
        <v>203</v>
      </c>
      <c r="E49" s="3">
        <v>1124</v>
      </c>
      <c r="F49" s="3">
        <f>6/-5</f>
        <v>-1.2</v>
      </c>
      <c r="G49" s="3">
        <v>12383</v>
      </c>
      <c r="H49" s="3" t="s">
        <v>177</v>
      </c>
      <c r="I49" s="3" t="s">
        <v>126</v>
      </c>
      <c r="J49" s="3" t="s">
        <v>144</v>
      </c>
    </row>
    <row r="50" spans="3:10">
      <c r="C50" s="5">
        <v>43</v>
      </c>
      <c r="D50" s="4" t="s">
        <v>204</v>
      </c>
      <c r="E50" s="3">
        <v>1122</v>
      </c>
      <c r="F50" s="3">
        <f>4/-4</f>
        <v>-1</v>
      </c>
      <c r="G50" s="3">
        <v>18222</v>
      </c>
      <c r="H50" s="3" t="s">
        <v>205</v>
      </c>
      <c r="I50" s="3" t="s">
        <v>206</v>
      </c>
      <c r="J50" s="3" t="s">
        <v>207</v>
      </c>
    </row>
    <row r="51" spans="3:10">
      <c r="C51" s="5">
        <v>45</v>
      </c>
      <c r="D51" s="4" t="s">
        <v>208</v>
      </c>
      <c r="E51" s="3">
        <v>1119</v>
      </c>
      <c r="F51" s="3">
        <f>5/-4</f>
        <v>-1.25</v>
      </c>
      <c r="G51" s="3">
        <v>16663</v>
      </c>
      <c r="H51" s="3" t="s">
        <v>209</v>
      </c>
      <c r="I51" s="3" t="s">
        <v>174</v>
      </c>
      <c r="J51" s="3" t="s">
        <v>157</v>
      </c>
    </row>
    <row r="52" spans="3:10">
      <c r="C52" s="3">
        <v>45</v>
      </c>
      <c r="D52" s="4" t="s">
        <v>210</v>
      </c>
      <c r="E52" s="3">
        <v>1118</v>
      </c>
      <c r="F52" s="3">
        <f>4/-3</f>
        <v>-1.3333333333333333</v>
      </c>
      <c r="G52" s="3">
        <v>37713</v>
      </c>
      <c r="H52" s="3" t="s">
        <v>125</v>
      </c>
      <c r="I52" s="3" t="s">
        <v>126</v>
      </c>
      <c r="J52" s="3" t="s">
        <v>144</v>
      </c>
    </row>
    <row r="53" spans="3:10">
      <c r="C53" s="3">
        <v>45</v>
      </c>
      <c r="D53" s="4" t="s">
        <v>211</v>
      </c>
      <c r="E53" s="3">
        <v>1117</v>
      </c>
      <c r="F53" s="3">
        <f>4/-3</f>
        <v>-1.3333333333333333</v>
      </c>
      <c r="G53" s="3">
        <v>38965</v>
      </c>
      <c r="H53" s="3" t="s">
        <v>135</v>
      </c>
      <c r="I53" s="3" t="s">
        <v>126</v>
      </c>
      <c r="J53" s="3" t="s">
        <v>163</v>
      </c>
    </row>
    <row r="54" spans="3:10">
      <c r="C54" s="3">
        <v>49</v>
      </c>
      <c r="D54" s="4" t="s">
        <v>212</v>
      </c>
      <c r="E54" s="3">
        <v>1111</v>
      </c>
      <c r="F54" s="3">
        <f>5/-5</f>
        <v>-1</v>
      </c>
      <c r="G54" s="3">
        <v>20631</v>
      </c>
      <c r="H54" s="3" t="s">
        <v>125</v>
      </c>
      <c r="I54" s="3" t="s">
        <v>126</v>
      </c>
      <c r="J54" s="3" t="s">
        <v>144</v>
      </c>
    </row>
    <row r="55" spans="3:10">
      <c r="C55" s="3">
        <v>49</v>
      </c>
      <c r="D55" s="4" t="s">
        <v>213</v>
      </c>
      <c r="E55" s="3">
        <v>1111</v>
      </c>
      <c r="F55" s="3">
        <f>5/-5</f>
        <v>-1</v>
      </c>
      <c r="G55" s="3">
        <v>15947</v>
      </c>
      <c r="H55" s="3" t="s">
        <v>143</v>
      </c>
      <c r="I55" s="3" t="s">
        <v>214</v>
      </c>
      <c r="J55" s="3" t="s">
        <v>189</v>
      </c>
    </row>
    <row r="56" spans="3:10">
      <c r="C56" s="3">
        <v>49</v>
      </c>
      <c r="D56" s="4" t="s">
        <v>215</v>
      </c>
      <c r="E56" s="3">
        <v>1111</v>
      </c>
      <c r="F56" s="3">
        <f>8/-7</f>
        <v>-1.1428571428571428</v>
      </c>
      <c r="G56" s="3">
        <v>6568</v>
      </c>
      <c r="H56" s="3" t="s">
        <v>129</v>
      </c>
      <c r="I56" s="3" t="s">
        <v>126</v>
      </c>
      <c r="J56" s="3" t="s">
        <v>138</v>
      </c>
    </row>
    <row r="57" spans="3:10">
      <c r="C57" s="3">
        <v>50</v>
      </c>
      <c r="D57" s="4" t="s">
        <v>216</v>
      </c>
      <c r="E57" s="3">
        <v>1106</v>
      </c>
      <c r="F57" s="3">
        <f>8/-9</f>
        <v>-0.88888888888888884</v>
      </c>
      <c r="G57" s="3">
        <v>5663</v>
      </c>
      <c r="H57" s="3" t="s">
        <v>135</v>
      </c>
      <c r="I57" s="3" t="s">
        <v>126</v>
      </c>
      <c r="J57" s="3" t="s">
        <v>163</v>
      </c>
    </row>
    <row r="58" spans="3:10">
      <c r="C58" s="5">
        <v>51</v>
      </c>
      <c r="D58" s="4" t="s">
        <v>217</v>
      </c>
      <c r="E58" s="3">
        <v>1114</v>
      </c>
      <c r="F58" s="3" t="e">
        <f>0/0</f>
        <v>#DIV/0!</v>
      </c>
      <c r="G58" s="3">
        <v>73266</v>
      </c>
      <c r="H58" s="3" t="s">
        <v>177</v>
      </c>
      <c r="I58" s="3" t="s">
        <v>197</v>
      </c>
      <c r="J58" s="3" t="s">
        <v>136</v>
      </c>
    </row>
    <row r="59" spans="3:10">
      <c r="C59" s="3">
        <v>53</v>
      </c>
      <c r="D59" s="4" t="s">
        <v>218</v>
      </c>
      <c r="E59" s="3">
        <v>1109</v>
      </c>
      <c r="F59" s="3">
        <f>4/-4</f>
        <v>-1</v>
      </c>
      <c r="G59" s="3">
        <v>18673</v>
      </c>
      <c r="H59" s="3" t="s">
        <v>160</v>
      </c>
      <c r="I59" s="3" t="s">
        <v>161</v>
      </c>
      <c r="J59" s="3" t="s">
        <v>195</v>
      </c>
    </row>
    <row r="60" spans="3:10">
      <c r="C60" s="3">
        <v>53</v>
      </c>
      <c r="D60" s="4" t="s">
        <v>219</v>
      </c>
      <c r="E60" s="3">
        <v>1106</v>
      </c>
      <c r="F60" s="3">
        <f>6/-7</f>
        <v>-0.8571428571428571</v>
      </c>
      <c r="G60" s="3">
        <v>8392</v>
      </c>
      <c r="H60" s="3" t="s">
        <v>205</v>
      </c>
      <c r="I60" s="3" t="s">
        <v>220</v>
      </c>
      <c r="J60" s="3" t="s">
        <v>140</v>
      </c>
    </row>
    <row r="61" spans="3:10">
      <c r="C61" s="3">
        <v>53</v>
      </c>
      <c r="D61" s="4" t="s">
        <v>221</v>
      </c>
      <c r="E61" s="3">
        <v>1105</v>
      </c>
      <c r="F61" s="3">
        <f>4/-3</f>
        <v>-1.3333333333333333</v>
      </c>
      <c r="G61" s="3">
        <v>67470</v>
      </c>
      <c r="H61" s="3" t="s">
        <v>135</v>
      </c>
      <c r="I61" s="3" t="s">
        <v>126</v>
      </c>
      <c r="J61" s="3" t="s">
        <v>163</v>
      </c>
    </row>
    <row r="62" spans="3:10">
      <c r="C62" s="3">
        <v>53</v>
      </c>
      <c r="D62" s="4" t="s">
        <v>222</v>
      </c>
      <c r="E62" s="3">
        <v>1103</v>
      </c>
      <c r="F62" s="3">
        <f>4/-3</f>
        <v>-1.3333333333333333</v>
      </c>
      <c r="G62" s="3">
        <v>33738</v>
      </c>
      <c r="H62" s="3" t="s">
        <v>223</v>
      </c>
      <c r="I62" s="3" t="s">
        <v>224</v>
      </c>
      <c r="J62" s="3" t="s">
        <v>136</v>
      </c>
    </row>
    <row r="63" spans="3:10">
      <c r="C63" s="3">
        <v>53</v>
      </c>
      <c r="D63" s="4" t="s">
        <v>225</v>
      </c>
      <c r="E63" s="3">
        <v>1099</v>
      </c>
      <c r="F63" s="3">
        <f>8/-8</f>
        <v>-1</v>
      </c>
      <c r="G63" s="3">
        <v>6669</v>
      </c>
      <c r="H63" s="3" t="s">
        <v>226</v>
      </c>
      <c r="I63" s="3" t="s">
        <v>227</v>
      </c>
      <c r="J63" s="3" t="s">
        <v>132</v>
      </c>
    </row>
    <row r="64" spans="3:10">
      <c r="C64" s="3">
        <v>55</v>
      </c>
      <c r="D64" s="4" t="s">
        <v>228</v>
      </c>
      <c r="E64" s="3">
        <v>1102</v>
      </c>
      <c r="F64" s="3">
        <f>4/-6</f>
        <v>-0.66666666666666663</v>
      </c>
      <c r="G64" s="3">
        <v>18517</v>
      </c>
      <c r="H64" s="3" t="s">
        <v>205</v>
      </c>
      <c r="I64" s="3" t="s">
        <v>206</v>
      </c>
      <c r="J64" s="3" t="s">
        <v>207</v>
      </c>
    </row>
    <row r="65" spans="3:10">
      <c r="C65" s="3">
        <v>61</v>
      </c>
      <c r="D65" s="4" t="s">
        <v>229</v>
      </c>
      <c r="E65" s="3">
        <v>1093</v>
      </c>
      <c r="F65" s="3">
        <f>3/-4</f>
        <v>-0.75</v>
      </c>
      <c r="G65" s="3">
        <v>39635</v>
      </c>
      <c r="H65" s="3" t="s">
        <v>180</v>
      </c>
      <c r="I65" s="3" t="s">
        <v>220</v>
      </c>
      <c r="J65" s="3" t="s">
        <v>230</v>
      </c>
    </row>
    <row r="66" spans="3:10">
      <c r="C66" s="3">
        <v>61</v>
      </c>
      <c r="D66" s="4" t="s">
        <v>231</v>
      </c>
      <c r="E66" s="3">
        <v>1091</v>
      </c>
      <c r="F66" s="3">
        <f>5/-5</f>
        <v>-1</v>
      </c>
      <c r="G66" s="3">
        <v>12985</v>
      </c>
      <c r="H66" s="3" t="s">
        <v>232</v>
      </c>
      <c r="I66" s="3" t="s">
        <v>174</v>
      </c>
      <c r="J66" s="3" t="s">
        <v>233</v>
      </c>
    </row>
    <row r="67" spans="3:10">
      <c r="C67" s="3">
        <v>62</v>
      </c>
      <c r="D67" s="4" t="s">
        <v>234</v>
      </c>
      <c r="E67" s="3">
        <v>1091</v>
      </c>
      <c r="F67" s="3">
        <f>4/-4</f>
        <v>-1</v>
      </c>
      <c r="G67" s="3">
        <v>22954</v>
      </c>
      <c r="H67" s="3" t="s">
        <v>235</v>
      </c>
      <c r="I67" s="3" t="s">
        <v>236</v>
      </c>
      <c r="J67" s="3" t="s">
        <v>140</v>
      </c>
    </row>
    <row r="68" spans="3:10">
      <c r="C68" s="3">
        <v>62</v>
      </c>
      <c r="D68" s="4" t="s">
        <v>237</v>
      </c>
      <c r="E68" s="3">
        <v>1090</v>
      </c>
      <c r="F68" s="3">
        <f>3/-4</f>
        <v>-0.75</v>
      </c>
      <c r="G68" s="3">
        <v>34214</v>
      </c>
      <c r="H68" s="3" t="s">
        <v>238</v>
      </c>
      <c r="I68" s="3" t="s">
        <v>197</v>
      </c>
      <c r="J68" s="3" t="s">
        <v>127</v>
      </c>
    </row>
    <row r="69" spans="3:10">
      <c r="C69" s="5">
        <v>62</v>
      </c>
      <c r="D69" s="4" t="s">
        <v>239</v>
      </c>
      <c r="E69" s="3">
        <v>1088</v>
      </c>
      <c r="F69" s="3">
        <f>7/-5</f>
        <v>-1.4</v>
      </c>
      <c r="G69" s="3">
        <v>10424</v>
      </c>
      <c r="H69" s="3" t="s">
        <v>240</v>
      </c>
      <c r="I69" s="3" t="s">
        <v>156</v>
      </c>
      <c r="J69" s="3" t="s">
        <v>132</v>
      </c>
    </row>
    <row r="70" spans="3:10" ht="28.8">
      <c r="C70" s="5">
        <v>62</v>
      </c>
      <c r="D70" s="4" t="s">
        <v>241</v>
      </c>
      <c r="E70" s="3">
        <v>1084</v>
      </c>
      <c r="F70" s="3">
        <f>8/-8</f>
        <v>-1</v>
      </c>
      <c r="G70" s="3">
        <v>3843</v>
      </c>
      <c r="H70" s="3" t="s">
        <v>242</v>
      </c>
      <c r="I70" s="3" t="s">
        <v>174</v>
      </c>
      <c r="J70" s="3" t="s">
        <v>233</v>
      </c>
    </row>
    <row r="71" spans="3:10">
      <c r="C71" s="3">
        <v>63</v>
      </c>
      <c r="D71" s="4" t="s">
        <v>243</v>
      </c>
      <c r="E71" s="3">
        <v>1080</v>
      </c>
      <c r="F71" s="3">
        <f>9/-12</f>
        <v>-0.75</v>
      </c>
      <c r="G71" s="3">
        <v>3636</v>
      </c>
      <c r="H71" s="3" t="s">
        <v>187</v>
      </c>
      <c r="I71" s="3" t="s">
        <v>220</v>
      </c>
      <c r="J71" s="3" t="s">
        <v>132</v>
      </c>
    </row>
    <row r="72" spans="3:10">
      <c r="C72" s="5">
        <v>64</v>
      </c>
      <c r="D72" s="4" t="s">
        <v>244</v>
      </c>
      <c r="E72" s="3">
        <v>1084</v>
      </c>
      <c r="F72" s="3">
        <f>4/-4</f>
        <v>-1</v>
      </c>
      <c r="G72" s="3">
        <v>25112</v>
      </c>
      <c r="H72" s="3" t="s">
        <v>129</v>
      </c>
      <c r="I72" s="3" t="s">
        <v>149</v>
      </c>
      <c r="J72" s="3" t="s">
        <v>195</v>
      </c>
    </row>
    <row r="73" spans="3:10">
      <c r="C73" s="3">
        <v>67</v>
      </c>
      <c r="D73" s="4" t="s">
        <v>245</v>
      </c>
      <c r="E73" s="3">
        <v>1077</v>
      </c>
      <c r="F73" s="3">
        <f>8/-8</f>
        <v>-1</v>
      </c>
      <c r="G73" s="3">
        <v>4984</v>
      </c>
      <c r="H73" s="3" t="s">
        <v>147</v>
      </c>
      <c r="I73" s="3" t="s">
        <v>168</v>
      </c>
      <c r="J73" s="3" t="s">
        <v>132</v>
      </c>
    </row>
    <row r="74" spans="3:10">
      <c r="C74" s="3">
        <v>68</v>
      </c>
      <c r="D74" s="4" t="s">
        <v>69</v>
      </c>
      <c r="E74" s="3">
        <v>1078</v>
      </c>
      <c r="F74" s="3">
        <f>6/-7</f>
        <v>-0.8571428571428571</v>
      </c>
      <c r="G74" s="3">
        <v>6893</v>
      </c>
      <c r="H74" s="3" t="s">
        <v>246</v>
      </c>
      <c r="I74" s="3" t="s">
        <v>126</v>
      </c>
      <c r="J74" s="3" t="s">
        <v>130</v>
      </c>
    </row>
    <row r="75" spans="3:10">
      <c r="C75" s="3">
        <v>68</v>
      </c>
      <c r="D75" s="4" t="s">
        <v>247</v>
      </c>
      <c r="E75" s="3">
        <v>1076</v>
      </c>
      <c r="F75" s="3">
        <f>5/-6</f>
        <v>-0.83333333333333337</v>
      </c>
      <c r="G75" s="3">
        <v>8121</v>
      </c>
      <c r="H75" s="3" t="s">
        <v>232</v>
      </c>
      <c r="I75" s="3" t="s">
        <v>174</v>
      </c>
      <c r="J75" s="3" t="s">
        <v>132</v>
      </c>
    </row>
    <row r="76" spans="3:10">
      <c r="C76" s="5">
        <v>68</v>
      </c>
      <c r="D76" s="4" t="s">
        <v>248</v>
      </c>
      <c r="E76" s="3">
        <v>1074</v>
      </c>
      <c r="F76" s="3">
        <f>6/-9</f>
        <v>-0.66666666666666663</v>
      </c>
      <c r="G76" s="3">
        <v>5090</v>
      </c>
      <c r="H76" s="3" t="s">
        <v>242</v>
      </c>
      <c r="I76" s="3" t="s">
        <v>174</v>
      </c>
      <c r="J76" s="3" t="s">
        <v>132</v>
      </c>
    </row>
    <row r="77" spans="3:10">
      <c r="C77" s="3">
        <v>69</v>
      </c>
      <c r="D77" s="4" t="s">
        <v>249</v>
      </c>
      <c r="E77" s="3">
        <v>1072</v>
      </c>
      <c r="F77" s="3">
        <f>4/-4</f>
        <v>-1</v>
      </c>
      <c r="G77" s="3">
        <v>20068</v>
      </c>
      <c r="H77" s="3" t="s">
        <v>177</v>
      </c>
      <c r="I77" s="3" t="s">
        <v>174</v>
      </c>
      <c r="J77" s="3" t="s">
        <v>136</v>
      </c>
    </row>
    <row r="78" spans="3:10">
      <c r="C78" s="3">
        <v>69</v>
      </c>
      <c r="D78" s="4" t="s">
        <v>250</v>
      </c>
      <c r="E78" s="3">
        <v>1070</v>
      </c>
      <c r="F78" s="3">
        <f>7/-7</f>
        <v>-1</v>
      </c>
      <c r="G78" s="3">
        <v>4869</v>
      </c>
      <c r="H78" s="3" t="s">
        <v>160</v>
      </c>
      <c r="I78" s="3" t="s">
        <v>161</v>
      </c>
      <c r="J78" s="3" t="s">
        <v>195</v>
      </c>
    </row>
    <row r="79" spans="3:10">
      <c r="C79" s="3">
        <v>70</v>
      </c>
      <c r="D79" s="4" t="s">
        <v>251</v>
      </c>
      <c r="E79" s="3">
        <v>1068</v>
      </c>
      <c r="F79" s="3">
        <f>4/-4</f>
        <v>-1</v>
      </c>
      <c r="G79" s="3">
        <v>17028</v>
      </c>
      <c r="H79" s="3" t="s">
        <v>135</v>
      </c>
      <c r="I79" s="3" t="s">
        <v>126</v>
      </c>
      <c r="J79" s="3" t="s">
        <v>163</v>
      </c>
    </row>
    <row r="80" spans="3:10">
      <c r="C80" s="3">
        <v>70</v>
      </c>
      <c r="D80" s="4" t="s">
        <v>252</v>
      </c>
      <c r="E80" s="3">
        <v>1066</v>
      </c>
      <c r="F80" s="3">
        <f>5/-4</f>
        <v>-1.25</v>
      </c>
      <c r="G80" s="3">
        <v>21159</v>
      </c>
      <c r="H80" s="3" t="s">
        <v>205</v>
      </c>
      <c r="I80" s="3" t="s">
        <v>206</v>
      </c>
      <c r="J80" s="3" t="s">
        <v>207</v>
      </c>
    </row>
    <row r="81" spans="3:10" ht="26.4">
      <c r="C81" s="3">
        <v>70</v>
      </c>
      <c r="D81" s="4" t="s">
        <v>253</v>
      </c>
      <c r="E81" s="3">
        <v>1062</v>
      </c>
      <c r="F81" s="3">
        <f>11/-12</f>
        <v>-0.91666666666666663</v>
      </c>
      <c r="G81" s="3">
        <v>1714</v>
      </c>
      <c r="H81" s="3" t="s">
        <v>254</v>
      </c>
      <c r="I81" s="3" t="s">
        <v>174</v>
      </c>
      <c r="J81" s="3" t="s">
        <v>207</v>
      </c>
    </row>
    <row r="82" spans="3:10">
      <c r="C82" s="3">
        <v>70</v>
      </c>
      <c r="D82" s="4" t="s">
        <v>255</v>
      </c>
      <c r="E82" s="3">
        <v>1062</v>
      </c>
      <c r="F82" s="3">
        <f>9/-6</f>
        <v>-1.5</v>
      </c>
      <c r="G82" s="3">
        <v>6268</v>
      </c>
      <c r="H82" s="3" t="s">
        <v>205</v>
      </c>
      <c r="I82" s="3" t="s">
        <v>206</v>
      </c>
      <c r="J82" s="3" t="s">
        <v>207</v>
      </c>
    </row>
    <row r="83" spans="3:10">
      <c r="C83" s="3">
        <v>72</v>
      </c>
      <c r="D83" s="4" t="s">
        <v>256</v>
      </c>
      <c r="E83" s="3">
        <v>1062</v>
      </c>
      <c r="F83" s="3">
        <f>8/-8</f>
        <v>-1</v>
      </c>
      <c r="G83" s="3">
        <v>4293</v>
      </c>
      <c r="H83" s="3" t="s">
        <v>257</v>
      </c>
      <c r="I83" s="3" t="s">
        <v>156</v>
      </c>
      <c r="J83" s="3" t="s">
        <v>132</v>
      </c>
    </row>
    <row r="84" spans="3:10">
      <c r="C84" s="3">
        <v>75</v>
      </c>
      <c r="D84" s="4" t="s">
        <v>258</v>
      </c>
      <c r="E84" s="3">
        <v>1063</v>
      </c>
      <c r="F84" s="3">
        <f>4/-4</f>
        <v>-1</v>
      </c>
      <c r="G84" s="3">
        <v>19757</v>
      </c>
      <c r="H84" s="3" t="s">
        <v>180</v>
      </c>
      <c r="I84" s="3" t="s">
        <v>220</v>
      </c>
      <c r="J84" s="3" t="s">
        <v>230</v>
      </c>
    </row>
    <row r="85" spans="3:10">
      <c r="C85" s="3">
        <v>76</v>
      </c>
      <c r="D85" s="4" t="s">
        <v>259</v>
      </c>
      <c r="E85" s="3">
        <v>1058</v>
      </c>
      <c r="F85" s="3">
        <f>6/-7</f>
        <v>-0.8571428571428571</v>
      </c>
      <c r="G85" s="3">
        <v>7195</v>
      </c>
      <c r="H85" s="3" t="s">
        <v>205</v>
      </c>
      <c r="I85" s="3" t="s">
        <v>220</v>
      </c>
      <c r="J85" s="3" t="s">
        <v>230</v>
      </c>
    </row>
    <row r="86" spans="3:10">
      <c r="C86" s="3">
        <v>80</v>
      </c>
      <c r="D86" s="4" t="s">
        <v>260</v>
      </c>
      <c r="E86" s="3">
        <v>1053</v>
      </c>
      <c r="F86" s="3">
        <f>5/-6</f>
        <v>-0.83333333333333337</v>
      </c>
      <c r="G86" s="3">
        <v>11334</v>
      </c>
      <c r="H86" s="3" t="s">
        <v>201</v>
      </c>
      <c r="I86" s="3" t="s">
        <v>206</v>
      </c>
      <c r="J86" s="3" t="s">
        <v>207</v>
      </c>
    </row>
    <row r="87" spans="3:10">
      <c r="C87" s="3">
        <v>80</v>
      </c>
      <c r="D87" s="4" t="s">
        <v>261</v>
      </c>
      <c r="E87" s="3">
        <v>1042</v>
      </c>
      <c r="F87" s="3">
        <f>16/-20</f>
        <v>-0.8</v>
      </c>
      <c r="G87" s="3">
        <v>1191</v>
      </c>
      <c r="H87" s="3" t="s">
        <v>180</v>
      </c>
      <c r="I87" s="3" t="s">
        <v>220</v>
      </c>
      <c r="J87" s="3" t="s">
        <v>233</v>
      </c>
    </row>
    <row r="88" spans="3:10">
      <c r="C88" s="3">
        <v>81</v>
      </c>
      <c r="D88" s="4" t="s">
        <v>262</v>
      </c>
      <c r="E88" s="3">
        <v>1045</v>
      </c>
      <c r="F88" s="3">
        <f>9/-12</f>
        <v>-0.75</v>
      </c>
      <c r="G88" s="3">
        <v>2649</v>
      </c>
      <c r="H88" s="3" t="s">
        <v>263</v>
      </c>
      <c r="I88" s="3" t="s">
        <v>264</v>
      </c>
      <c r="J88" s="3" t="s">
        <v>189</v>
      </c>
    </row>
    <row r="89" spans="3:10">
      <c r="C89" s="3">
        <v>82</v>
      </c>
      <c r="D89" s="4" t="s">
        <v>86</v>
      </c>
      <c r="E89" s="3">
        <v>1045</v>
      </c>
      <c r="F89" s="3">
        <f>7/-7</f>
        <v>-1</v>
      </c>
      <c r="G89" s="3">
        <v>6338</v>
      </c>
      <c r="H89" s="3" t="s">
        <v>246</v>
      </c>
      <c r="I89" s="3" t="s">
        <v>126</v>
      </c>
      <c r="J89" s="3" t="s">
        <v>130</v>
      </c>
    </row>
    <row r="90" spans="3:10">
      <c r="C90" s="3">
        <v>83</v>
      </c>
      <c r="D90" s="4" t="s">
        <v>265</v>
      </c>
      <c r="E90" s="3">
        <v>1041</v>
      </c>
      <c r="F90" s="3">
        <f>10/-12</f>
        <v>-0.83333333333333337</v>
      </c>
      <c r="G90" s="3">
        <v>1817</v>
      </c>
      <c r="H90" s="3" t="s">
        <v>201</v>
      </c>
      <c r="I90" s="3" t="s">
        <v>206</v>
      </c>
      <c r="J90" s="3" t="s">
        <v>207</v>
      </c>
    </row>
    <row r="91" spans="3:10">
      <c r="C91" s="3">
        <v>84</v>
      </c>
      <c r="D91" s="4" t="s">
        <v>266</v>
      </c>
      <c r="E91" s="3">
        <v>1042</v>
      </c>
      <c r="F91" s="3">
        <f>7/-6</f>
        <v>-1.1666666666666667</v>
      </c>
      <c r="G91" s="3">
        <v>7514</v>
      </c>
      <c r="H91" s="3" t="s">
        <v>180</v>
      </c>
      <c r="I91" s="3" t="s">
        <v>220</v>
      </c>
      <c r="J91" s="3" t="s">
        <v>230</v>
      </c>
    </row>
    <row r="92" spans="3:10">
      <c r="C92" s="3">
        <v>84</v>
      </c>
      <c r="D92" s="4" t="s">
        <v>89</v>
      </c>
      <c r="E92" s="3">
        <v>1034</v>
      </c>
      <c r="F92" s="3">
        <f>15/-17</f>
        <v>-0.88235294117647056</v>
      </c>
      <c r="G92" s="3">
        <v>1326</v>
      </c>
      <c r="H92" s="3" t="s">
        <v>267</v>
      </c>
      <c r="I92" s="3" t="s">
        <v>268</v>
      </c>
      <c r="J92" s="3" t="s">
        <v>269</v>
      </c>
    </row>
    <row r="93" spans="3:10">
      <c r="C93" s="3">
        <v>85</v>
      </c>
      <c r="D93" s="4" t="s">
        <v>270</v>
      </c>
      <c r="E93" s="3">
        <v>1042</v>
      </c>
      <c r="F93" s="3">
        <f>4/-5</f>
        <v>-0.8</v>
      </c>
      <c r="G93" s="3">
        <v>19798</v>
      </c>
      <c r="H93" s="3" t="s">
        <v>235</v>
      </c>
      <c r="I93" s="3" t="s">
        <v>220</v>
      </c>
      <c r="J93" s="3" t="s">
        <v>230</v>
      </c>
    </row>
    <row r="94" spans="3:10">
      <c r="C94" s="3">
        <v>85</v>
      </c>
      <c r="D94" s="4" t="s">
        <v>271</v>
      </c>
      <c r="E94" s="3">
        <v>1037</v>
      </c>
      <c r="F94" s="3">
        <f>6/-7</f>
        <v>-0.8571428571428571</v>
      </c>
      <c r="G94" s="3">
        <v>9177</v>
      </c>
      <c r="H94" s="3" t="s">
        <v>129</v>
      </c>
      <c r="I94" s="3" t="s">
        <v>149</v>
      </c>
      <c r="J94" s="3" t="s">
        <v>195</v>
      </c>
    </row>
    <row r="95" spans="3:10">
      <c r="C95" s="3">
        <v>85</v>
      </c>
      <c r="D95" s="4" t="s">
        <v>272</v>
      </c>
      <c r="E95" s="3">
        <v>1037</v>
      </c>
      <c r="F95" s="3">
        <f>5/-4</f>
        <v>-1.25</v>
      </c>
      <c r="G95" s="3">
        <v>14568</v>
      </c>
      <c r="H95" s="3" t="s">
        <v>180</v>
      </c>
      <c r="I95" s="3" t="s">
        <v>220</v>
      </c>
      <c r="J95" s="3" t="s">
        <v>230</v>
      </c>
    </row>
    <row r="96" spans="3:10">
      <c r="C96" s="3">
        <v>85</v>
      </c>
      <c r="D96" s="4" t="s">
        <v>273</v>
      </c>
      <c r="E96" s="3">
        <v>1037</v>
      </c>
      <c r="F96" s="3">
        <f>4/-4</f>
        <v>-1</v>
      </c>
      <c r="G96" s="3">
        <v>21620</v>
      </c>
      <c r="H96" s="3" t="s">
        <v>205</v>
      </c>
      <c r="I96" s="3" t="s">
        <v>206</v>
      </c>
      <c r="J96" s="3" t="s">
        <v>207</v>
      </c>
    </row>
    <row r="97" spans="3:10">
      <c r="C97" s="3">
        <v>85</v>
      </c>
      <c r="D97" s="4" t="s">
        <v>274</v>
      </c>
      <c r="E97" s="3">
        <v>1035</v>
      </c>
      <c r="F97" s="3">
        <f>8/-10</f>
        <v>-0.8</v>
      </c>
      <c r="G97" s="3">
        <v>5071</v>
      </c>
      <c r="H97" s="3" t="s">
        <v>160</v>
      </c>
      <c r="I97" s="3" t="s">
        <v>161</v>
      </c>
      <c r="J97" s="3" t="s">
        <v>140</v>
      </c>
    </row>
    <row r="98" spans="3:10">
      <c r="C98" s="3">
        <v>85</v>
      </c>
      <c r="D98" s="4" t="s">
        <v>275</v>
      </c>
      <c r="E98" s="3">
        <v>1032</v>
      </c>
      <c r="F98" s="3">
        <f>11/-12</f>
        <v>-0.91666666666666663</v>
      </c>
      <c r="G98" s="3">
        <v>3003</v>
      </c>
      <c r="H98" s="3" t="s">
        <v>276</v>
      </c>
      <c r="I98" s="3" t="s">
        <v>236</v>
      </c>
      <c r="J98" s="3" t="s">
        <v>277</v>
      </c>
    </row>
    <row r="99" spans="3:10">
      <c r="C99" s="3">
        <v>93</v>
      </c>
      <c r="D99" s="4" t="s">
        <v>278</v>
      </c>
      <c r="E99" s="3">
        <v>1021</v>
      </c>
      <c r="F99" s="3">
        <f>7/-6</f>
        <v>-1.1666666666666667</v>
      </c>
      <c r="G99" s="3">
        <v>11375</v>
      </c>
      <c r="H99" s="3" t="s">
        <v>129</v>
      </c>
      <c r="I99" s="3" t="s">
        <v>149</v>
      </c>
      <c r="J99" s="3" t="s">
        <v>195</v>
      </c>
    </row>
    <row r="100" spans="3:10">
      <c r="C100" s="3">
        <v>93</v>
      </c>
      <c r="D100" s="4" t="s">
        <v>279</v>
      </c>
      <c r="E100" s="3">
        <v>1017</v>
      </c>
      <c r="F100" s="3">
        <f>9/-9</f>
        <v>-1</v>
      </c>
      <c r="G100" s="3">
        <v>5266</v>
      </c>
      <c r="H100" s="3" t="s">
        <v>280</v>
      </c>
      <c r="I100" s="3" t="s">
        <v>197</v>
      </c>
      <c r="J100" s="3" t="s">
        <v>136</v>
      </c>
    </row>
    <row r="101" spans="3:10">
      <c r="C101" s="3">
        <v>94</v>
      </c>
      <c r="D101" s="4" t="s">
        <v>281</v>
      </c>
      <c r="E101" s="3">
        <v>1015</v>
      </c>
      <c r="F101" s="3">
        <f>8/-9</f>
        <v>-0.88888888888888884</v>
      </c>
      <c r="G101" s="3">
        <v>6500</v>
      </c>
      <c r="H101" s="3" t="s">
        <v>282</v>
      </c>
      <c r="I101" s="3" t="s">
        <v>174</v>
      </c>
      <c r="J101" s="3" t="s">
        <v>195</v>
      </c>
    </row>
    <row r="102" spans="3:10">
      <c r="C102" s="3">
        <v>98</v>
      </c>
      <c r="D102" s="4" t="s">
        <v>283</v>
      </c>
      <c r="E102" s="3">
        <v>1008</v>
      </c>
      <c r="F102" s="3">
        <f>6/-6</f>
        <v>-1</v>
      </c>
      <c r="G102" s="3">
        <v>9151</v>
      </c>
      <c r="H102" s="3" t="s">
        <v>177</v>
      </c>
      <c r="I102" s="3" t="s">
        <v>197</v>
      </c>
      <c r="J102" s="3" t="s">
        <v>269</v>
      </c>
    </row>
    <row r="103" spans="3:10">
      <c r="C103" s="3">
        <v>98</v>
      </c>
      <c r="D103" s="4" t="s">
        <v>284</v>
      </c>
      <c r="E103" s="3">
        <v>1005</v>
      </c>
      <c r="F103" s="3">
        <f>6/-8</f>
        <v>-0.75</v>
      </c>
      <c r="G103" s="3">
        <v>7023</v>
      </c>
      <c r="H103" s="3" t="s">
        <v>235</v>
      </c>
      <c r="I103" s="3" t="s">
        <v>220</v>
      </c>
      <c r="J103" s="3" t="s">
        <v>230</v>
      </c>
    </row>
    <row r="104" spans="3:10">
      <c r="C104" s="3">
        <v>98</v>
      </c>
      <c r="D104" s="4" t="s">
        <v>285</v>
      </c>
      <c r="E104" s="3">
        <v>1003</v>
      </c>
      <c r="F104" s="3">
        <f>7/-7</f>
        <v>-1</v>
      </c>
      <c r="G104" s="3">
        <v>8747</v>
      </c>
      <c r="H104" s="3" t="s">
        <v>129</v>
      </c>
      <c r="I104" s="3" t="s">
        <v>126</v>
      </c>
      <c r="J104" s="3" t="s">
        <v>286</v>
      </c>
    </row>
    <row r="105" spans="3:10">
      <c r="C105" s="3">
        <v>101</v>
      </c>
      <c r="D105" s="4" t="s">
        <v>287</v>
      </c>
      <c r="E105" s="3">
        <v>989</v>
      </c>
      <c r="F105" s="3">
        <f>8/-8</f>
        <v>-1</v>
      </c>
      <c r="G105" s="3">
        <v>4919</v>
      </c>
      <c r="H105" s="3" t="s">
        <v>129</v>
      </c>
      <c r="I105" s="3" t="s">
        <v>149</v>
      </c>
      <c r="J105" s="3" t="s">
        <v>195</v>
      </c>
    </row>
    <row r="106" spans="3:10">
      <c r="C106" s="3">
        <v>103</v>
      </c>
      <c r="D106" s="4" t="s">
        <v>288</v>
      </c>
      <c r="E106" s="3">
        <v>988</v>
      </c>
      <c r="F106" s="3">
        <f>6/-8</f>
        <v>-0.75</v>
      </c>
      <c r="G106" s="3">
        <v>7811</v>
      </c>
      <c r="H106" s="3" t="s">
        <v>160</v>
      </c>
      <c r="I106" s="3" t="s">
        <v>161</v>
      </c>
      <c r="J106" s="3" t="s">
        <v>195</v>
      </c>
    </row>
    <row r="107" spans="3:10">
      <c r="C107" s="3">
        <v>105</v>
      </c>
      <c r="D107" s="4" t="s">
        <v>289</v>
      </c>
      <c r="E107" s="3">
        <v>964</v>
      </c>
      <c r="F107" s="3">
        <f>7/-8</f>
        <v>-0.875</v>
      </c>
      <c r="G107" s="3">
        <v>7040</v>
      </c>
      <c r="H107" s="3" t="s">
        <v>240</v>
      </c>
      <c r="I107" s="3" t="s">
        <v>236</v>
      </c>
      <c r="J107" s="3" t="s">
        <v>138</v>
      </c>
    </row>
    <row r="108" spans="3:10">
      <c r="C108" s="3">
        <v>105</v>
      </c>
      <c r="D108" s="4" t="s">
        <v>290</v>
      </c>
      <c r="E108" s="3">
        <v>955</v>
      </c>
      <c r="F108" s="3">
        <f>10/-11</f>
        <v>-0.90909090909090906</v>
      </c>
      <c r="G108" s="3">
        <v>4763</v>
      </c>
      <c r="H108" s="3" t="s">
        <v>291</v>
      </c>
      <c r="I108" s="3" t="s">
        <v>174</v>
      </c>
      <c r="J108" s="3" t="s">
        <v>207</v>
      </c>
    </row>
    <row r="109" spans="3:10">
      <c r="C109" s="3">
        <v>106</v>
      </c>
      <c r="D109" s="4" t="s">
        <v>292</v>
      </c>
      <c r="E109" s="3">
        <v>931</v>
      </c>
      <c r="F109" s="3">
        <f>15/-15</f>
        <v>-1</v>
      </c>
      <c r="G109" s="3">
        <v>1787</v>
      </c>
      <c r="H109" s="3" t="s">
        <v>293</v>
      </c>
      <c r="I109" s="3" t="s">
        <v>236</v>
      </c>
      <c r="J109" s="3" t="s">
        <v>182</v>
      </c>
    </row>
    <row r="110" spans="3:10">
      <c r="C110" s="3">
        <v>107</v>
      </c>
      <c r="D110" s="4" t="s">
        <v>294</v>
      </c>
      <c r="E110" s="3">
        <v>927</v>
      </c>
      <c r="F110" s="3">
        <f>12/-8</f>
        <v>-1.5</v>
      </c>
      <c r="G110" s="3">
        <v>4019</v>
      </c>
      <c r="H110" s="3" t="s">
        <v>263</v>
      </c>
      <c r="I110" s="3" t="s">
        <v>264</v>
      </c>
      <c r="J110" s="3" t="s">
        <v>277</v>
      </c>
    </row>
    <row r="111" spans="3:10">
      <c r="C111" s="3">
        <v>107</v>
      </c>
      <c r="D111" s="4" t="s">
        <v>295</v>
      </c>
      <c r="E111" s="3">
        <v>924</v>
      </c>
      <c r="F111" s="3">
        <f>10/-12</f>
        <v>-0.83333333333333337</v>
      </c>
      <c r="G111" s="3">
        <v>2708</v>
      </c>
      <c r="H111" s="3" t="s">
        <v>291</v>
      </c>
      <c r="I111" s="3" t="s">
        <v>174</v>
      </c>
      <c r="J111" s="3" t="s">
        <v>189</v>
      </c>
    </row>
    <row r="112" spans="3:10">
      <c r="C112" s="3">
        <v>107</v>
      </c>
      <c r="D112" s="4" t="s">
        <v>104</v>
      </c>
      <c r="E112" s="3">
        <v>921</v>
      </c>
      <c r="F112" s="3">
        <f>7/-8</f>
        <v>-0.875</v>
      </c>
      <c r="G112" s="3">
        <v>4942</v>
      </c>
      <c r="H112" s="3" t="s">
        <v>296</v>
      </c>
      <c r="I112" s="3" t="s">
        <v>197</v>
      </c>
      <c r="J112" s="3" t="s">
        <v>138</v>
      </c>
    </row>
    <row r="113" spans="3:10">
      <c r="C113" s="3">
        <v>111</v>
      </c>
      <c r="D113" s="4" t="s">
        <v>297</v>
      </c>
      <c r="E113" s="3">
        <v>901</v>
      </c>
      <c r="F113" s="3">
        <f>9/-7</f>
        <v>-1.2857142857142858</v>
      </c>
      <c r="G113" s="3">
        <v>5874</v>
      </c>
      <c r="H113" s="3" t="s">
        <v>298</v>
      </c>
      <c r="I113" s="3" t="s">
        <v>236</v>
      </c>
      <c r="J113" s="3" t="s">
        <v>182</v>
      </c>
    </row>
    <row r="114" spans="3:10">
      <c r="C114" s="3">
        <v>111</v>
      </c>
      <c r="D114" s="4" t="s">
        <v>299</v>
      </c>
      <c r="E114" s="3">
        <v>893</v>
      </c>
      <c r="F114" s="3">
        <f>8/-8</f>
        <v>-1</v>
      </c>
      <c r="G114" s="3">
        <v>6385</v>
      </c>
      <c r="H114" s="3" t="s">
        <v>300</v>
      </c>
      <c r="I114" s="3" t="s">
        <v>197</v>
      </c>
      <c r="J114" s="3" t="s">
        <v>138</v>
      </c>
    </row>
    <row r="115" spans="3:10">
      <c r="C115" s="3">
        <v>112</v>
      </c>
      <c r="D115" s="4" t="s">
        <v>301</v>
      </c>
      <c r="E115" s="3">
        <v>879</v>
      </c>
      <c r="F115" s="3">
        <f>10/-9</f>
        <v>-1.1111111111111112</v>
      </c>
      <c r="G115" s="3">
        <v>4999</v>
      </c>
      <c r="H115" s="3" t="s">
        <v>291</v>
      </c>
      <c r="I115" s="3" t="s">
        <v>236</v>
      </c>
      <c r="J115" s="3" t="s">
        <v>182</v>
      </c>
    </row>
    <row r="116" spans="3:10">
      <c r="C116" s="3">
        <v>113</v>
      </c>
      <c r="D116" s="4" t="s">
        <v>302</v>
      </c>
      <c r="E116" s="3">
        <v>869</v>
      </c>
      <c r="F116" s="3">
        <f>10/-10</f>
        <v>-1</v>
      </c>
      <c r="G116" s="3">
        <v>4309</v>
      </c>
      <c r="H116" s="3" t="s">
        <v>235</v>
      </c>
      <c r="I116" s="3" t="s">
        <v>197</v>
      </c>
      <c r="J116" s="3" t="s">
        <v>138</v>
      </c>
    </row>
    <row r="117" spans="3:10">
      <c r="C117" s="3">
        <v>115</v>
      </c>
      <c r="D117" s="4" t="s">
        <v>303</v>
      </c>
      <c r="E117" s="3">
        <v>840</v>
      </c>
      <c r="F117" s="3">
        <f>12/-12</f>
        <v>-1</v>
      </c>
      <c r="G117" s="3">
        <v>3337</v>
      </c>
      <c r="H117" s="3" t="s">
        <v>304</v>
      </c>
      <c r="I117" s="3" t="s">
        <v>264</v>
      </c>
      <c r="J117" s="3" t="s">
        <v>138</v>
      </c>
    </row>
    <row r="118" spans="3:10">
      <c r="C118" s="3">
        <v>115</v>
      </c>
      <c r="D118" s="4" t="s">
        <v>305</v>
      </c>
      <c r="E118" s="3">
        <v>822</v>
      </c>
      <c r="F118" s="3">
        <f>11/-11</f>
        <v>-1</v>
      </c>
      <c r="G118" s="3">
        <v>3488</v>
      </c>
      <c r="H118" s="3" t="s">
        <v>223</v>
      </c>
      <c r="I118" s="3" t="s">
        <v>206</v>
      </c>
      <c r="J118" s="3" t="s">
        <v>138</v>
      </c>
    </row>
    <row r="119" spans="3:10">
      <c r="C119" s="3">
        <v>117</v>
      </c>
      <c r="D119" s="4" t="s">
        <v>306</v>
      </c>
      <c r="E119" s="3">
        <v>799</v>
      </c>
      <c r="F119" s="3">
        <f>11/-14</f>
        <v>-0.7857142857142857</v>
      </c>
      <c r="G119" s="3">
        <v>2444</v>
      </c>
      <c r="H119" s="3" t="s">
        <v>180</v>
      </c>
      <c r="I119" s="3" t="s">
        <v>236</v>
      </c>
      <c r="J119" s="3" t="s">
        <v>307</v>
      </c>
    </row>
  </sheetData>
  <autoFilter ref="C5:J119" xr:uid="{242A16A3-9974-4963-B35D-5FE3831A7AF5}"/>
  <hyperlinks>
    <hyperlink ref="D6" r:id="rId1" display="https://www.anthropic.com/news/claude-3-5-sonnet" xr:uid="{BCC85E37-2851-4284-A916-A1CDC2F4BB57}"/>
    <hyperlink ref="D7" r:id="rId2" display="https://gemini.google.com/advanced" xr:uid="{3C6A7527-2C65-4656-A0BF-5E3679F3A5EA}"/>
    <hyperlink ref="D8" r:id="rId3" display="https://deepmind.google/technologies/gemini/pro" xr:uid="{7CE0E000-1DAF-432E-97A3-8A49B8896587}"/>
    <hyperlink ref="D9" r:id="rId4" display="https://blog.google/technology/ai/google-gemini-next-generation-model-february-2024/" xr:uid="{D7E86D43-3990-4A31-BC6F-40F74FC5F8BC}"/>
    <hyperlink ref="D10" r:id="rId5" display="https://platform.openai.com/docs/models/gpt-4-turbo-and-gpt-4" xr:uid="{73CA76D4-98F8-442C-A4CE-861EF70A7026}"/>
    <hyperlink ref="D11" r:id="rId6" display="https://openai.com/blog/new-models-and-developer-products-announced-at-devday" xr:uid="{A909AE3B-D5EF-4A03-942C-FD16C997C590}"/>
    <hyperlink ref="D12" r:id="rId7" display="https://www.anthropic.com/news/claude-3-family" xr:uid="{7209220C-58E7-49EF-9011-58B15353B41F}"/>
    <hyperlink ref="D13" r:id="rId8" display="https://openai.com/blog/new-models-and-developer-products-announced-at-devday" xr:uid="{5CEC6ABB-7844-4993-A42E-5172F39D478F}"/>
    <hyperlink ref="D14" r:id="rId9" location="%E6%A8%A1%E5%9E%8B" display="https://platform.lingyiwanwu.com/docs - %E6%A8%A1%E5%9E%8B" xr:uid="{C31C0578-203C-4883-8834-F606E515FD97}"/>
    <hyperlink ref="D15" r:id="rId10" display="https://deepmind.google/technologies/gemini/flash/" xr:uid="{38810FC1-82B0-4931-80D1-6E2902E54075}"/>
    <hyperlink ref="D16" r:id="rId11" location="deepseek-chat" display="https://platform.deepseek.com/api-docs/updates - deepseek-chat" xr:uid="{1C0AA811-97DB-4F8B-9051-12F16441C071}"/>
    <hyperlink ref="D17" r:id="rId12" display="https://ai.google.dev/gemma" xr:uid="{372692F5-8237-4E90-9579-6E0894B6555D}"/>
    <hyperlink ref="D18" r:id="rId13" location="models-and-pricing" display="https://platform.01.ai/docs - models-and-pricing" xr:uid="{8A59B66C-A032-4BCB-9E03-722C5FCD585A}"/>
    <hyperlink ref="D19" r:id="rId14" location="language" display="https://open.bigmodel.cn/dev/api - language" xr:uid="{15029DA5-AE45-4BCC-8868-F0E9F4EF3FDB}"/>
    <hyperlink ref="D20" r:id="rId15" display="https://huggingface.co/nvidia/Nemotron-4-340B-Instruct" xr:uid="{42422FDD-8A1C-4FF9-8A82-2B6CDB0E818A}"/>
    <hyperlink ref="D21" r:id="rId16" display="https://llama.meta.com/llama3/" xr:uid="{2D229993-A2A1-440D-8E28-5BE8DD29011B}"/>
    <hyperlink ref="D22" r:id="rId17" display="https://www.anthropic.com/news/claude-3-family" xr:uid="{9FF2605B-871A-4AC9-83E8-6911067DEC99}"/>
    <hyperlink ref="D23" r:id="rId18" display="https://www.reka.ai/news/reka-core-our-frontier-class-multimodal-language-model" xr:uid="{EC6EDAC0-068F-4370-934E-FD40768B9498}"/>
    <hyperlink ref="D24" r:id="rId19" display="https://txt.cohere.com/command-r-plus-microsoft-azure/" xr:uid="{780F9B5C-89CF-4B8E-A069-7412ADCB7149}"/>
    <hyperlink ref="D25" r:id="rId20" display="https://ai.google.dev/gemma" xr:uid="{A3BE8590-B7CE-4DA3-BB0E-4E384FFFFFBC}"/>
    <hyperlink ref="D26" r:id="rId21" display="https://qwenlm.github.io/blog/qwen2/" xr:uid="{6821A470-47D4-4CEB-BDEB-1A97D241903A}"/>
    <hyperlink ref="D27" r:id="rId22" display="https://openai.com/research/gpt-4" xr:uid="{B93CB57D-CC1A-4340-8E68-3963D0E73AAC}"/>
    <hyperlink ref="D28" r:id="rId23" display="https://open.bigmodel.cn/" xr:uid="{3C6EA078-38D6-4D86-BA34-6E3F93F83FE7}"/>
    <hyperlink ref="D29" r:id="rId24" display="https://help.aliyun.com/zh/dashscope/developer-reference/api-details" xr:uid="{0BB5ED98-7A88-46E9-970C-4831BE202E22}"/>
    <hyperlink ref="D30" r:id="rId25" display="https://huggingface.co/deepseek-ai/DeepSeek-Coder-V2-Instruct" xr:uid="{7E96287B-4A0E-4DE5-8951-3FFEA576CF2B}"/>
    <hyperlink ref="D31" r:id="rId26" display="https://www.anthropic.com/news/claude-3-family" xr:uid="{981EB248-A281-4496-95E7-A0EF672349B6}"/>
    <hyperlink ref="D32" r:id="rId27" location="generation" display="https://docs.reka.ai/http-api.html - generation" xr:uid="{64D7EC08-5E38-42F1-918B-1CC10E5D3990}"/>
    <hyperlink ref="D33" r:id="rId28" display="https://qwenlm.github.io/blog/qwen1.5-110b/" xr:uid="{B891F018-B3FF-4911-AA7F-D01C05C99482}"/>
    <hyperlink ref="D34" r:id="rId29" display="https://platform.openai.com/docs/models/gpt-4-and-gpt-4-turbo" xr:uid="{CBBE28AE-794D-4FB6-AAE0-485068409B87}"/>
    <hyperlink ref="D35" r:id="rId30" display="https://huggingface.co/01-ai/Yi-1.5-34B-Chat" xr:uid="{36479FE1-7498-421C-BC77-CFF650F48A4E}"/>
    <hyperlink ref="D36" r:id="rId31" display="https://mistral.ai/news/mistral-large/" xr:uid="{3B32DCD0-56F4-42EB-9BC6-D418FE8A657F}"/>
    <hyperlink ref="D37" r:id="rId32" location="generation" display="https://docs.reka.ai/http-api.html - generation" xr:uid="{0C15B7A7-D2B4-47A1-A9A4-2DE132754938}"/>
    <hyperlink ref="D38" r:id="rId33" display="https://llama.meta.com/llama3/" xr:uid="{1CC28808-90EF-45A5-AF74-C39669CDA77A}"/>
    <hyperlink ref="D39" r:id="rId34" display="https://txt.cohere.com/command-r" xr:uid="{89F8EF16-6019-41C5-B1AE-173043AD0361}"/>
    <hyperlink ref="D40" r:id="rId35" display="https://www.anthropic.com/index/introducing-claude" xr:uid="{A0ABBE86-BB2F-4026-9AB7-3EEA3A27D55D}"/>
    <hyperlink ref="D41" r:id="rId36" display="https://mistral.ai/news/la-plateforme/" xr:uid="{E3CF8781-3DF0-477C-8803-CD6A0DECE5C6}"/>
    <hyperlink ref="D42" r:id="rId37" display="https://www.reka.ai/news/reka-flash-efficient-and-capable-multimodal-language-models" xr:uid="{C208E9BA-38CC-45FB-A149-1BF6C48EA2E3}"/>
    <hyperlink ref="D43" r:id="rId38" display="https://qwenlm.github.io/blog/qwen1.5/" xr:uid="{94C4E31D-BC57-458B-A663-075F22366F1E}"/>
    <hyperlink ref="D44" r:id="rId39" display="https://mistral.ai/news/mixtral-8x22b/" xr:uid="{FA10B18D-A122-4B3C-B2DB-79FBC9C84BFF}"/>
    <hyperlink ref="D45" r:id="rId40" display="https://www.anthropic.com/index/claude-2" xr:uid="{CFED3801-D297-45ED-8C4A-EAC107A40707}"/>
    <hyperlink ref="D46" r:id="rId41" display="https://ai.google.dev/docs/gemini_api_overview" xr:uid="{D8DD7CDE-719D-48C7-853E-B73ED45C3150}"/>
    <hyperlink ref="D47" r:id="rId42" display="https://huggingface.co/HuggingFaceH4/zephyr-orpo-141b-A35b-v0.1" xr:uid="{01A3EDF6-2827-4220-8D2D-1D7CC9FBE7C2}"/>
    <hyperlink ref="D48" r:id="rId43" display="https://qwenlm.github.io/blog/qwen1.5-32b/" xr:uid="{DCFC60CC-818C-47DE-BBDB-EB1DFDF6918B}"/>
    <hyperlink ref="D49" r:id="rId44" display="https://chat.mistral.ai/chat" xr:uid="{446B0BFB-C051-4B96-ADC3-95C7B26EE20C}"/>
    <hyperlink ref="D50" r:id="rId45" display="https://huggingface.co/microsoft/Phi-3-medium-4k-instruct" xr:uid="{8843FFD4-12A8-4581-9C46-62AE0C497398}"/>
    <hyperlink ref="D51" r:id="rId46" display="https://huggingface.co/Nexusflow/Starling-LM-7B-beta" xr:uid="{66C8D91D-BD62-4294-96B0-2015FF23EB4D}"/>
    <hyperlink ref="D52" r:id="rId47" display="https://www.anthropic.com/index/claude-2-1" xr:uid="{3A347713-71B5-49B9-AA92-3D9666A17D99}"/>
    <hyperlink ref="D53" r:id="rId48" display="https://platform.openai.com/docs/models/gpt-3-5" xr:uid="{FDF13190-5127-4E30-9972-6E289E0A3F98}"/>
    <hyperlink ref="D54" r:id="rId49" display="https://www.anthropic.com/index/introducing-claude" xr:uid="{E6E89564-F57A-42C5-A584-451A160E4412}"/>
    <hyperlink ref="D55" r:id="rId50" display="https://huggingface.co/01-ai/Yi-34B-Chat" xr:uid="{EF858075-CBFF-4BF2-875A-C1D0BD905926}"/>
    <hyperlink ref="D56" r:id="rId51" display="https://blog.google/technology/ai/gemini-api-developers-cloud/" xr:uid="{AD0AAD86-DEB8-4CD2-AE39-91254EFAF2A4}"/>
    <hyperlink ref="D57" r:id="rId52" display="https://platform.openai.com/docs/models/gpt-3-5" xr:uid="{BB168B12-9F3B-4192-A7C2-26F6EC942D55}"/>
    <hyperlink ref="D58" r:id="rId53" display="https://mistral.ai/news/mixtral-of-experts/" xr:uid="{8097EDD0-F5CA-46F7-BE91-D2AAD46C2D50}"/>
    <hyperlink ref="D59" r:id="rId54" display="https://qwenlm.github.io/blog/qwen1.5/" xr:uid="{936C4C2F-91FF-4BB1-83F9-D2116365C568}"/>
    <hyperlink ref="D60" r:id="rId55" display="https://huggingface.co/WizardLM/WizardLM-70B-V1.0" xr:uid="{78CB6C93-D760-42EE-968A-2E415AD3B022}"/>
    <hyperlink ref="D61" r:id="rId56" display="https://platform.openai.com/docs/models/gpt-3-5-turbo" xr:uid="{6EFB28FD-B60B-40B5-B3B6-1FA412E2D919}"/>
    <hyperlink ref="D62" r:id="rId57" display="https://www.databricks.com/blog/introducing-dbrx-new-state-art-open-llm" xr:uid="{3B563D6C-E9F1-411D-82F5-CA3C53A75B69}"/>
    <hyperlink ref="D63" r:id="rId58" display="https://huggingface.co/allenai/tulu-2-dpo-70b" xr:uid="{50B16BEC-DFE7-4883-8199-59F3EF667991}"/>
    <hyperlink ref="D64" r:id="rId59" display="https://huggingface.co/microsoft/Phi-3-small-8k-instruct" xr:uid="{FD0191C7-256D-4F57-8757-2509F8F6303E}"/>
    <hyperlink ref="D65" r:id="rId60" display="https://huggingface.co/meta-llama/Llama-2-70b-chat-hf" xr:uid="{B28BDFEA-2DEB-425D-8CD8-F04E72749A0E}"/>
    <hyperlink ref="D66" r:id="rId61" display="https://huggingface.co/openchat/openchat-3.5-0106" xr:uid="{9D405439-00AB-41DE-B60F-EB5A3253D7B0}"/>
    <hyperlink ref="D67" r:id="rId62" display="https://huggingface.co/lmsys/vicuna-33b-v1.3" xr:uid="{CC496B36-D742-410C-8635-DA1411C2193D}"/>
    <hyperlink ref="D68" r:id="rId63" display="https://www.snowflake.com/blog/arctic-open-efficient-foundation-language-models-snowflake/" xr:uid="{0B9EDF98-CA34-4487-B5E7-DA4D720A6B5E}"/>
    <hyperlink ref="D69" r:id="rId64" display="https://huggingface.co/berkeley-nest/Starling-LM-7B-alpha" xr:uid="{EDC63AAD-CB81-4217-819B-696DF9DF8B5B}"/>
    <hyperlink ref="D70" r:id="rId65" display="https://huggingface.co/NousResearch/Nous-Hermes-2-Mixtral-8x7B-DPO" xr:uid="{CD4F0D7A-203F-4340-A66E-56B8DF8AB088}"/>
    <hyperlink ref="D71" r:id="rId66" display="https://huggingface.co/nvidia/Llama2-70B-SteerLM-Chat" xr:uid="{3347555F-686C-419E-8E84-9EB809C3E624}"/>
    <hyperlink ref="D72" r:id="rId67" display="https://huggingface.co/google/gemma-1.1-7b-it" xr:uid="{D0E3F397-1EBB-4E8D-BC47-4A95E539CAF8}"/>
    <hyperlink ref="D73" r:id="rId68" display="https://huggingface.co/deepseek-ai/deepseek-llm-67b-chat" xr:uid="{F93907B2-C863-47EF-B9EB-9B9A743E61EC}"/>
    <hyperlink ref="D74" r:id="rId69" display="https://blog.perplexity.ai/blog/introducing-pplx-online-llms" xr:uid="{EC80F9E5-DA1C-40B0-9B59-C8463202CAFD}"/>
    <hyperlink ref="D75" r:id="rId70" display="https://huggingface.co/openchat/openchat_3.5" xr:uid="{9B68764E-0147-4ADE-B856-8A37BB2C2F4C}"/>
    <hyperlink ref="D76" r:id="rId71" display="https://huggingface.co/teknium/OpenHermes-2.5-Mistral-7B" xr:uid="{1039195F-DE08-49B7-A8A2-B7D18480D54C}"/>
    <hyperlink ref="D77" r:id="rId72" display="https://huggingface.co/mistralai/Mistral-7B-Instruct-v0.2" xr:uid="{965C8C49-2E70-4EB3-9E80-D55EDFDC10BC}"/>
    <hyperlink ref="D78" r:id="rId73" display="https://qwenlm.github.io/blog/qwen1.5/" xr:uid="{4A4AE927-626F-452D-9E7B-25F1CF4F4A3D}"/>
    <hyperlink ref="D79" r:id="rId74" display="https://platform.openai.com/docs/models/gpt-3-5" xr:uid="{06545800-FE65-431F-BAC8-421199CD6962}"/>
    <hyperlink ref="D80" r:id="rId75" display="https://huggingface.co/microsoft/Phi-3-mini-4k-instruct" xr:uid="{8F498462-75F6-48ED-BFC8-A8FB6256273B}"/>
    <hyperlink ref="D81" r:id="rId76" display="https://huggingface.co/ehartford/dolphin-2.2.1-mistral-7b" xr:uid="{12F37FF0-41F6-430E-B1FA-E15BA289C766}"/>
    <hyperlink ref="D82" r:id="rId77" display="https://huggingface.co/microsoft/Phi-3-mini-4k-instruct" xr:uid="{8B9911D1-1F06-46BB-AEC9-F13E2D8C0DB0}"/>
    <hyperlink ref="D83" r:id="rId78" display="https://huggingface.co/upstage/SOLAR-10.7B-Instruct-v1.0" xr:uid="{BAEB3E2C-58FB-4D9A-9E83-2457FA5E8DCD}"/>
    <hyperlink ref="D84" r:id="rId79" display="https://huggingface.co/meta-llama/Llama-2-13b-chat-hf" xr:uid="{0D0D752E-FEAC-43D9-BEB5-D95B0E704AB7}"/>
    <hyperlink ref="D85" r:id="rId80" display="https://huggingface.co/WizardLM/WizardLM-13B-V1.2" xr:uid="{260E36DD-7CFF-4FF5-A537-D77A592766A2}"/>
    <hyperlink ref="D86" r:id="rId81" display="https://huggingface.co/HuggingFaceH4/zephyr-7b-beta" xr:uid="{562EFB5F-5535-4A43-A4AF-DD548F9B7254}"/>
    <hyperlink ref="D87" r:id="rId82" display="https://huggingface.co/codellama/CodeLlama-70b-hf" xr:uid="{69ED5790-524B-46D9-8B1C-64E709497079}"/>
    <hyperlink ref="D88" r:id="rId83" display="https://huggingface.co/mosaicml/mpt-30b-chat" xr:uid="{ED0D4A68-A908-46F4-8AEC-7C6A8ADA24C7}"/>
    <hyperlink ref="D89" r:id="rId84" display="https://blog.perplexity.ai/blog/introducing-pplx-online-llms" xr:uid="{FD268FE0-69EE-45C1-9330-BBEA4AF59307}"/>
    <hyperlink ref="D90" r:id="rId85" display="https://huggingface.co/HuggingFaceH4/zephyr-7b-alpha" xr:uid="{BEF68DC4-0912-4466-A683-E29C92D8D3B5}"/>
    <hyperlink ref="D91" r:id="rId86" display="https://huggingface.co/codellama/CodeLlama-34b-Instruct-hf" xr:uid="{AA80751A-4D0E-44AB-A3DF-3F1F476D764C}"/>
    <hyperlink ref="D92" r:id="rId87" display="https://huggingface.co/tiiuae/falcon-180B-chat" xr:uid="{4040E7D0-093C-4B64-9414-E5D34982B7D5}"/>
    <hyperlink ref="D93" r:id="rId88" display="https://huggingface.co/lmsys/vicuna-13b-v1.5" xr:uid="{FAB88F06-FC09-4241-A569-EE49BCFFAA15}"/>
    <hyperlink ref="D94" r:id="rId89" display="https://huggingface.co/google/gemma-7b-it" xr:uid="{C2E51500-6AAF-4EE6-A379-FEF6F3D5D154}"/>
    <hyperlink ref="D95" r:id="rId90" display="https://huggingface.co/meta-llama/Llama-2-7b-chat-hf" xr:uid="{2BE8EBA0-9D37-4854-A071-02DFDAD84FFE}"/>
    <hyperlink ref="D96" r:id="rId91" display="https://azure.microsoft.com/en-us/blog/introducing-phi-3-redefining-whats-possible-with-slms/" xr:uid="{A245246E-66EA-40ED-84DA-3659B5623DB6}"/>
    <hyperlink ref="D97" r:id="rId92" display="https://huggingface.co/Qwen/Qwen-14B-Chat" xr:uid="{88225486-BC72-4685-A850-F0DADEEDF339}"/>
    <hyperlink ref="D98" r:id="rId93" display="https://huggingface.co/timdettmers/guanaco-33b-merged" xr:uid="{67C88E0A-A2E0-4DFA-BA72-FBE478ECF4A3}"/>
    <hyperlink ref="D99" r:id="rId94" display="https://huggingface.co/google/gemma-1.1-2b-it" xr:uid="{AA390B71-7C2F-49FC-9560-72708BCD5E43}"/>
    <hyperlink ref="D100" r:id="rId95" display="https://huggingface.co/togethercomputer/StripedHyena-Nous-7B" xr:uid="{12B6FC61-EEAF-4D4E-A10E-DD12FE8F2B31}"/>
    <hyperlink ref="D101" r:id="rId96" display="https://huggingface.co/allenai/OLMo-7B-Instruct" xr:uid="{0D208D14-0C04-477E-AB05-F73A8750EEC0}"/>
    <hyperlink ref="D102" r:id="rId97" display="https://huggingface.co/mistralai/Mistral-7B-Instruct-v0.1" xr:uid="{6536FCF7-F88B-4CCB-A0A9-3B22D85C692C}"/>
    <hyperlink ref="D103" r:id="rId98" display="https://huggingface.co/lmsys/vicuna-7b-v1.5" xr:uid="{44A00AE1-38F2-4AD9-8907-51D29C964046}"/>
    <hyperlink ref="D104" r:id="rId99" location="foundation_models" display="https://cloud.google.com/vertex-ai/docs/generative-ai/learn/models - foundation_models" xr:uid="{B82CE4BB-9102-4B17-A353-11F8A9500A93}"/>
    <hyperlink ref="D105" r:id="rId100" display="https://huggingface.co/google/gemma-2b-it" xr:uid="{BB26F31A-4181-4E86-A355-AE1F1E34A66A}"/>
    <hyperlink ref="D106" r:id="rId101" display="https://qwenlm.github.io/blog/qwen1.5/" xr:uid="{BD6C0720-0A60-4C2A-B1A4-B3985255FF97}"/>
    <hyperlink ref="D107" r:id="rId102" display="https://bair.berkeley.edu/blog/2023/04/03/koala/" xr:uid="{79663B0A-1E6F-4805-8B9A-46EBCD5FAC5D}"/>
    <hyperlink ref="D108" r:id="rId103" display="https://huggingface.co/THUDM/chatglm3-6b" xr:uid="{5529175F-91B2-41E3-8677-B80ED5A5FD19}"/>
    <hyperlink ref="D109" r:id="rId104" display="https://huggingface.co/nomic-ai/gpt4all-13b-snoozy" xr:uid="{42FE042C-27D5-4939-A523-9571848EFDFA}"/>
    <hyperlink ref="D110" r:id="rId105" display="https://huggingface.co/mosaicml/mpt-7b-chat" xr:uid="{CDF6E1F1-4C04-4BDA-B89E-AF6D75C8DAEA}"/>
    <hyperlink ref="D111" r:id="rId106" display="https://huggingface.co/THUDM/chatglm2-6b" xr:uid="{64FD3BD7-82CB-44ED-B1B9-0DE952F965D0}"/>
    <hyperlink ref="D112" r:id="rId107" display="https://huggingface.co/BlinkDL/rwkv-4-raven" xr:uid="{FF197045-5B02-4CA4-A7F6-0312CD0CB990}"/>
    <hyperlink ref="D113" r:id="rId108" display="https://crfm.stanford.edu/2023/03/13/alpaca.html" xr:uid="{ECC10237-97DA-442C-89EE-AC51706FA96B}"/>
    <hyperlink ref="D114" r:id="rId109" display="https://huggingface.co/OpenAssistant/oasst-sft-4-pythia-12b-epoch-3.5" xr:uid="{9BF4E08E-5947-40A9-957B-FA3CF8517CE3}"/>
    <hyperlink ref="D115" r:id="rId110" display="https://huggingface.co/THUDM/chatglm-6b" xr:uid="{96EF8E1D-9AB1-418E-86B8-EB7B86FDD48F}"/>
    <hyperlink ref="D116" r:id="rId111" display="https://huggingface.co/lmsys/fastchat-t5-3b-v1.0" xr:uid="{236378AB-57E6-4D7D-B5E6-C79C7A1D996F}"/>
    <hyperlink ref="D117" r:id="rId112" display="https://huggingface.co/stabilityai/stablelm-tuned-alpha-7b" xr:uid="{97F0919E-09B7-4397-AB14-D30C8B4CD94B}"/>
    <hyperlink ref="D118" r:id="rId113" display="https://huggingface.co/databricks/dolly-v2-12b" xr:uid="{88BEAAFC-5942-46A6-896E-58F0CB9B4690}"/>
    <hyperlink ref="D119" r:id="rId114" display="https://arxiv.org/abs/2302.13971" xr:uid="{5ACFBAE0-6156-4A46-8903-A5A375721676}"/>
  </hyperlinks>
  <pageMargins left="0.7" right="0.7" top="0.75" bottom="0.75" header="0.3" footer="0.3"/>
  <pageSetup orientation="portrait" horizontalDpi="360" verticalDpi="360" r:id="rId1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elo_ratings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Flachman</cp:lastModifiedBy>
  <dcterms:created xsi:type="dcterms:W3CDTF">2024-07-24T21:51:05Z</dcterms:created>
  <dcterms:modified xsi:type="dcterms:W3CDTF">2024-07-25T02:16:01Z</dcterms:modified>
</cp:coreProperties>
</file>