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uevano\Documents\DEE\I-O Models\"/>
    </mc:Choice>
  </mc:AlternateContent>
  <bookViews>
    <workbookView xWindow="0" yWindow="0" windowWidth="20490" windowHeight="7620" activeTab="3"/>
  </bookViews>
  <sheets>
    <sheet name="Dataframe" sheetId="1" r:id="rId1"/>
    <sheet name="Derramas" sheetId="6" r:id="rId2"/>
    <sheet name="Gráfica" sheetId="2" r:id="rId3"/>
    <sheet name="Tiers" sheetId="5" r:id="rId4"/>
    <sheet name="Subsectores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6" l="1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6" i="2" l="1"/>
  <c r="L6" i="2" s="1"/>
  <c r="B5" i="2"/>
  <c r="J5" i="2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3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2" i="1"/>
  <c r="C6" i="2" l="1"/>
  <c r="D6" i="2"/>
  <c r="C5" i="2"/>
  <c r="E6" i="2"/>
  <c r="F6" i="2"/>
  <c r="D5" i="2"/>
  <c r="E5" i="2"/>
  <c r="G6" i="2"/>
  <c r="F5" i="2"/>
  <c r="H6" i="2"/>
  <c r="K5" i="2"/>
  <c r="I6" i="2"/>
  <c r="H5" i="2"/>
  <c r="J6" i="2"/>
  <c r="G5" i="2"/>
  <c r="I5" i="2"/>
  <c r="K6" i="2"/>
  <c r="L5" i="2"/>
</calcChain>
</file>

<file path=xl/sharedStrings.xml><?xml version="1.0" encoding="utf-8"?>
<sst xmlns="http://schemas.openxmlformats.org/spreadsheetml/2006/main" count="740" uniqueCount="162">
  <si>
    <t xml:space="preserve"> Agricultura</t>
  </si>
  <si>
    <t xml:space="preserve"> Cría y explotación de animales</t>
  </si>
  <si>
    <t xml:space="preserve"> Aprovechamiento forestal</t>
  </si>
  <si>
    <t xml:space="preserve"> Pesca, caza y captura</t>
  </si>
  <si>
    <t xml:space="preserve"> Servicios relacionados con las actividades agropecuarias y forestales</t>
  </si>
  <si>
    <t xml:space="preserve"> Extracción de petróleo y gas</t>
  </si>
  <si>
    <t xml:space="preserve"> Minería de minerales metálicos y no metálicos, excepto petróleo y gas</t>
  </si>
  <si>
    <t xml:space="preserve"> Servicios relacionados con la minería</t>
  </si>
  <si>
    <t xml:space="preserve"> Generación, transmisión, distribución y comercialización de energía eléctrica, suministro de agua y de gas natural por ductos al consumidor final</t>
  </si>
  <si>
    <t xml:space="preserve"> Edificación</t>
  </si>
  <si>
    <t xml:space="preserve"> Construcción de obras de ingeniería civil</t>
  </si>
  <si>
    <t xml:space="preserve"> Trabajos especializados para la construcción</t>
  </si>
  <si>
    <t xml:space="preserve"> Industria alimentaria</t>
  </si>
  <si>
    <t xml:space="preserve"> Industria de las bebidas y del tabaco</t>
  </si>
  <si>
    <t xml:space="preserve"> Fabricación de insumos textiles y acabado de textiles</t>
  </si>
  <si>
    <t xml:space="preserve"> Fabricación de productos textiles, excepto prendas de vestir</t>
  </si>
  <si>
    <t xml:space="preserve"> Fabricación de prendas de vestir</t>
  </si>
  <si>
    <t xml:space="preserve"> Curtido y acabado de cuero y piel, y fabricación de productos de cuero, piel y materiales sucedáneos</t>
  </si>
  <si>
    <t xml:space="preserve"> Industria de la madera</t>
  </si>
  <si>
    <t xml:space="preserve"> Industria del papel</t>
  </si>
  <si>
    <t xml:space="preserve"> Impresión e industrias conexas</t>
  </si>
  <si>
    <t xml:space="preserve"> Fabricación de productos derivados del petróleo y del carbón</t>
  </si>
  <si>
    <t xml:space="preserve"> Industria química</t>
  </si>
  <si>
    <t xml:space="preserve"> Industria del plástico y del hule</t>
  </si>
  <si>
    <t xml:space="preserve"> Fabricación de productos a base de minerales no metálicos</t>
  </si>
  <si>
    <t xml:space="preserve"> Industrias metálicas básicas</t>
  </si>
  <si>
    <t xml:space="preserve"> Fabricación de productos metálicos</t>
  </si>
  <si>
    <t xml:space="preserve"> Fabricación de maquinaria y equipo</t>
  </si>
  <si>
    <t xml:space="preserve"> Fabricación de equipo de computación, comunicación, medición y de otros equipos, componentes y accesorios electrónicos</t>
  </si>
  <si>
    <t xml:space="preserve"> Fabricación de accesorios, aparatos eléctricos y equipo de generación de energía eléctrica</t>
  </si>
  <si>
    <t xml:space="preserve"> Fabricación de equipo de transporte</t>
  </si>
  <si>
    <t xml:space="preserve"> Fabricación de muebles, colchones y persianas</t>
  </si>
  <si>
    <t xml:space="preserve"> Otras industrias manufactureras</t>
  </si>
  <si>
    <t xml:space="preserve"> Comercio al por mayor de abarrotes, alimentos, bebidas, hielo y tabaco</t>
  </si>
  <si>
    <t xml:space="preserve"> Comercio al por menor de abarrotes, alimentos, bebidas, hielo y tabaco</t>
  </si>
  <si>
    <t xml:space="preserve"> Transporte aéreo</t>
  </si>
  <si>
    <t xml:space="preserve"> Transporte por ferrocarril</t>
  </si>
  <si>
    <t xml:space="preserve"> Transporte por agua</t>
  </si>
  <si>
    <t xml:space="preserve"> Autotransporte de carga</t>
  </si>
  <si>
    <t xml:space="preserve"> Transporte terrestre de pasajeros, excepto por ferrocarril</t>
  </si>
  <si>
    <t xml:space="preserve"> Transporte por ductos</t>
  </si>
  <si>
    <t xml:space="preserve"> Transporte turístico</t>
  </si>
  <si>
    <t xml:space="preserve"> Servicios relacionados con el transporte</t>
  </si>
  <si>
    <t xml:space="preserve"> Servicios postales</t>
  </si>
  <si>
    <t xml:space="preserve"> Servicios de mensajería y paquetería</t>
  </si>
  <si>
    <t xml:space="preserve"> Servicios de almacenamiento</t>
  </si>
  <si>
    <t xml:space="preserve"> Edición de periódicos, revistas, libros, software y otros materiales, y edición de estas publicaciones integrada con la impresión</t>
  </si>
  <si>
    <t xml:space="preserve"> Industria fílmica y del video, e industria del sonido</t>
  </si>
  <si>
    <t xml:space="preserve"> Radio y televisión</t>
  </si>
  <si>
    <t xml:space="preserve"> Telecomunicaciones</t>
  </si>
  <si>
    <t xml:space="preserve"> Procesamiento electrónico de información, hospedaje y otros servicios relacionados</t>
  </si>
  <si>
    <t xml:space="preserve"> Otros servicios de información</t>
  </si>
  <si>
    <t xml:space="preserve"> Banca central</t>
  </si>
  <si>
    <t xml:space="preserve"> Instituciones de intermediación crediticia y financiera no bursátil</t>
  </si>
  <si>
    <t xml:space="preserve"> Actividades bursátiles, cambiarias y de inversión financiera</t>
  </si>
  <si>
    <t xml:space="preserve"> Compañías de seguros, fianzas, y administración de fondos para el retiro</t>
  </si>
  <si>
    <t xml:space="preserve"> Servicios inmobiliarios</t>
  </si>
  <si>
    <t xml:space="preserve"> Servicios de alquiler de bienes muebles</t>
  </si>
  <si>
    <t xml:space="preserve"> Servicios de alquiler de marcas registradas, patentes y franquicias</t>
  </si>
  <si>
    <t xml:space="preserve"> Servicios profesionales, científicos y técnicos</t>
  </si>
  <si>
    <t xml:space="preserve"> Corporativos</t>
  </si>
  <si>
    <t xml:space="preserve"> Servicios de apoyo a los negocios</t>
  </si>
  <si>
    <t xml:space="preserve"> Manejo de residuos y servicios de remediación</t>
  </si>
  <si>
    <t xml:space="preserve"> Servicios educativos</t>
  </si>
  <si>
    <t xml:space="preserve"> Servicios médicos de consulta externa y servicios relacionados</t>
  </si>
  <si>
    <t xml:space="preserve"> Hospitales</t>
  </si>
  <si>
    <t xml:space="preserve"> Residencias de asistencia social y para el cuidado de la salud</t>
  </si>
  <si>
    <t xml:space="preserve"> Otros servicios de asistencia social</t>
  </si>
  <si>
    <t xml:space="preserve"> Servicios artísticos, culturales y deportivos, y otros servicios relacionados</t>
  </si>
  <si>
    <t xml:space="preserve"> Museos, sitios históricos, zoológicos y similares</t>
  </si>
  <si>
    <t xml:space="preserve"> Servicios de entretenimiento en instalaciones recreativas y otros servicios recreativos</t>
  </si>
  <si>
    <t xml:space="preserve"> Servicios de alojamiento temporal</t>
  </si>
  <si>
    <t xml:space="preserve"> Servicios de preparación de alimentos y bebidas</t>
  </si>
  <si>
    <t xml:space="preserve"> Servicios de reparación y mantenimiento</t>
  </si>
  <si>
    <t xml:space="preserve"> Servicios personales</t>
  </si>
  <si>
    <t xml:space="preserve"> Asociaciones y organizaciones</t>
  </si>
  <si>
    <t xml:space="preserve"> Hogares con empleados domésticos</t>
  </si>
  <si>
    <t xml:space="preserve"> Actividades legislativas, gubernamentales y de impartición de justicia</t>
  </si>
  <si>
    <t>SCIAN</t>
  </si>
  <si>
    <t>Descripción</t>
  </si>
  <si>
    <t>i_1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</si>
  <si>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</si>
  <si>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</si>
  <si>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</si>
  <si>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</si>
  <si>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</si>
  <si>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</si>
  <si>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</si>
  <si>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</si>
  <si>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</si>
  <si>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i_11</t>
  </si>
  <si>
    <t>i_12</t>
  </si>
  <si>
    <t>i_13</t>
  </si>
  <si>
    <t>i_14</t>
  </si>
  <si>
    <t>i_15</t>
  </si>
  <si>
    <t>Contenido</t>
  </si>
  <si>
    <t>Nacional</t>
  </si>
  <si>
    <t>i_0</t>
  </si>
  <si>
    <t>i_16</t>
  </si>
  <si>
    <t>Multiplicador</t>
  </si>
  <si>
    <t>Nacional e Importado</t>
  </si>
  <si>
    <t>Subsectores</t>
  </si>
  <si>
    <t>Subsector</t>
  </si>
  <si>
    <t>Aux</t>
  </si>
  <si>
    <t>Tier 2</t>
  </si>
  <si>
    <t>Tier 3</t>
  </si>
  <si>
    <t>NA</t>
  </si>
  <si>
    <t>Derrama nacional</t>
  </si>
  <si>
    <t>Derrama actual</t>
  </si>
  <si>
    <t>Derrama potencial</t>
  </si>
  <si>
    <t>Nivel de proveduría</t>
  </si>
  <si>
    <t>Derrama nacional e importado</t>
  </si>
  <si>
    <t>Diferencia</t>
  </si>
  <si>
    <t>Top 3 estados con mayor derrama potencial</t>
  </si>
  <si>
    <t xml:space="preserve">Oaxaca , Nuevo León , Tabasco </t>
  </si>
  <si>
    <t xml:space="preserve">Oaxaca , Tabasco , Sonora </t>
  </si>
  <si>
    <t xml:space="preserve">Oaxaca , Durango , Nuevo León </t>
  </si>
  <si>
    <t xml:space="preserve">Nuevo León , Ciudad de México, Querétaro </t>
  </si>
  <si>
    <t>Nuevo León , Veracruz, Tamaulipas</t>
  </si>
  <si>
    <t xml:space="preserve">Tabasco , Tamaulipas, Oaxaca </t>
  </si>
  <si>
    <t xml:space="preserve">Oaxaca , Hidalgo , Guanajuato </t>
  </si>
  <si>
    <t>Oaxaca , Tamaulipas, Veracruz</t>
  </si>
  <si>
    <t xml:space="preserve">Tabasco , Tlaxcala , Oaxaca </t>
  </si>
  <si>
    <t xml:space="preserve">Tlaxcala , Tabasco , Oaxaca </t>
  </si>
  <si>
    <t xml:space="preserve">Sinaloa , Sonora , Durango </t>
  </si>
  <si>
    <t xml:space="preserve">Durango , Sonora , Sinaloa </t>
  </si>
  <si>
    <t xml:space="preserve">Veracruz, Chiapas, Hidalgo </t>
  </si>
  <si>
    <t xml:space="preserve">Hidalgo , Guanajuato , Tlaxcala </t>
  </si>
  <si>
    <t xml:space="preserve">Hidalgo , Guanajuato , Nuevo León </t>
  </si>
  <si>
    <t>Durango , Oaxaca , Chiapas</t>
  </si>
  <si>
    <t xml:space="preserve">Tabasco , Oaxaca , Hidalgo </t>
  </si>
  <si>
    <t xml:space="preserve">Chiapas, Tabasco , Baja California Sur </t>
  </si>
  <si>
    <t>Oaxaca , Tabasco , Veracruz</t>
  </si>
  <si>
    <t xml:space="preserve">Oaxaca , Yucatán, Baja California Sur </t>
  </si>
  <si>
    <t>Sonora , Oaxaca , Chiapas</t>
  </si>
  <si>
    <t>Sonora , Durango , Chiapas</t>
  </si>
  <si>
    <t xml:space="preserve">Sonora , Veracruz, Oaxaca </t>
  </si>
  <si>
    <t xml:space="preserve">Sonora , Veracruz, Puebla </t>
  </si>
  <si>
    <t>Oaxaca , Sonora , Veracruz</t>
  </si>
  <si>
    <t xml:space="preserve">Durango , Oaxaca , Chihuahua </t>
  </si>
  <si>
    <t>Tabasco , Durango , Chiapas</t>
  </si>
  <si>
    <t xml:space="preserve">Oaxaca , Hidalgo , Nuevo León </t>
  </si>
  <si>
    <t xml:space="preserve">Oaxaca , Tabasco , Durango </t>
  </si>
  <si>
    <t>Oaxaca , Ciudad de México, Chiapas</t>
  </si>
  <si>
    <t>Oaxaca , Chiapas, Ciudad de México</t>
  </si>
  <si>
    <t xml:space="preserve">Oaxaca , Ciudad de México, Hidalgo </t>
  </si>
  <si>
    <t xml:space="preserve">Tabasco , Colima , Baja California Sur </t>
  </si>
  <si>
    <t xml:space="preserve">Tabasco , Sonora , Colima </t>
  </si>
  <si>
    <t>Ciudad de México, Aguascalientes , Yucatán</t>
  </si>
  <si>
    <t xml:space="preserve">Querétaro , México, Baja California Sur </t>
  </si>
  <si>
    <t xml:space="preserve">Quintana Roo , Baja California Sur , Tabasco </t>
  </si>
  <si>
    <t xml:space="preserve">Hidalgo , Zacatecas , Tlaxcala </t>
  </si>
  <si>
    <t>Coahuila, Tlaxcala , Veracruz</t>
  </si>
  <si>
    <t xml:space="preserve">Tabasco , Campeche, Tlaxcala </t>
  </si>
  <si>
    <t xml:space="preserve">Quintana Roo , Baja California , Sonora </t>
  </si>
  <si>
    <t>Tabasco , Sonora , Veracruz</t>
  </si>
  <si>
    <t>Chiapas, Colima , Tamaulipas</t>
  </si>
  <si>
    <t xml:space="preserve">Tabasco , Chiapas, Sonora </t>
  </si>
  <si>
    <t>Tabasco , Durango , Tamaulipas</t>
  </si>
  <si>
    <t xml:space="preserve">Durango , Sonora , Hidalgo </t>
  </si>
  <si>
    <t>Aguascalientes , Nuevo León , Coahuila</t>
  </si>
  <si>
    <t>Oaxaca , Quintana Roo , Ciudad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</si>
</sst>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5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>
                <a:latin typeface="Montserrat SemiBold" panose="00000700000000000000" pitchFamily="2" charset="0"/>
              </a:rPr>
              <a:t>Derrama económica inducida</a:t>
            </a:r>
            <a:r>
              <a:rPr lang="es-MX" sz="1100" baseline="0">
                <a:latin typeface="Montserrat SemiBold" panose="00000700000000000000" pitchFamily="2" charset="0"/>
              </a:rPr>
              <a:t> a lo largo del tiempo</a:t>
            </a:r>
            <a:endParaRPr lang="es-MX" sz="1100">
              <a:latin typeface="Montserrat SemiBold" panose="00000700000000000000" pitchFamily="2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Gráfica!$B$5</c:f>
              <c:strCache>
                <c:ptCount val="1"/>
                <c:pt idx="0">
                  <c:v> Fabricación de equipo de transporte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Gráfica!$C$5:$L$5</c:f>
              <c:numCache>
                <c:formatCode>General</c:formatCode>
                <c:ptCount val="10"/>
                <c:pt idx="0">
                  <c:v>1000000</c:v>
                </c:pt>
                <c:pt idx="1">
                  <c:v>323237.80183216598</c:v>
                </c:pt>
                <c:pt idx="2">
                  <c:v>89249.154539201103</c:v>
                </c:pt>
                <c:pt idx="3">
                  <c:v>24039.288845920299</c:v>
                </c:pt>
                <c:pt idx="4">
                  <c:v>6523.94284038568</c:v>
                </c:pt>
                <c:pt idx="5">
                  <c:v>1772.8418018219199</c:v>
                </c:pt>
                <c:pt idx="6">
                  <c:v>485.10266929711202</c:v>
                </c:pt>
                <c:pt idx="7">
                  <c:v>133.18230102180399</c:v>
                </c:pt>
                <c:pt idx="8">
                  <c:v>36.657951813411103</c:v>
                </c:pt>
                <c:pt idx="9">
                  <c:v>10.116655317575299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9-4CC1-B979-5A6B5557BAC9}"/>
            </c:ext>
          </c:extLst>
        </c:ser>
        <c:ser>
          <c:idx val="1"/>
          <c:order val="1"/>
          <c:tx>
            <c:strRef>
              <c:f>Gráfica!$B$6</c:f>
              <c:strCache>
                <c:ptCount val="1"/>
                <c:pt idx="0">
                  <c:v> Fabricación de equipo de transporte Nacional e Importado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Gráfica!$C$6:$L$6</c:f>
              <c:numCache>
                <c:formatCode>General</c:formatCode>
                <c:ptCount val="10"/>
                <c:pt idx="0">
                  <c:v>1000000</c:v>
                </c:pt>
                <c:pt idx="1">
                  <c:v>715857.98574550299</c:v>
                </c:pt>
                <c:pt idx="2">
                  <c:v>437238.80006479198</c:v>
                </c:pt>
                <c:pt idx="3">
                  <c:v>256267.180258065</c:v>
                </c:pt>
                <c:pt idx="4">
                  <c:v>147900.46539408699</c:v>
                </c:pt>
                <c:pt idx="5">
                  <c:v>84878.804867846906</c:v>
                </c:pt>
                <c:pt idx="6">
                  <c:v>48643.017183682103</c:v>
                </c:pt>
                <c:pt idx="7">
                  <c:v>27891.0138656001</c:v>
                </c:pt>
                <c:pt idx="8">
                  <c:v>16013.4819753221</c:v>
                </c:pt>
                <c:pt idx="9">
                  <c:v>9208.6961259928303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9-4CC1-B979-5A6B5557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597743"/>
        <c:axId val="1095600655"/>
      </c:lineChart>
      <c:catAx>
        <c:axId val="10955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095600655"/>
        <c:crosses val="autoZero"/>
        <c:auto val="1"/>
        <c:lblAlgn val="ctr"/>
        <c:lblOffset val="100"/>
        <c:noMultiLvlLbl val="0"/>
      </c:catAx>
      <c:valAx>
        <c:axId val="10956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0955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247648</xdr:colOff>
      <xdr:row>6</xdr:row>
      <xdr:rowOff>180975</xdr:rowOff>
    </xdr:from>
    <xdr:to>
      <xdr:col>6</xdr:col>
      <xdr:colOff>0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topLeftCell="B1" workbookViewId="0">
      <selection activeCell="B1" sqref="B1"/>
    </sheetView>
  </sheetViews>
  <sheetFormatPr baseColWidth="10" defaultRowHeight="15" x14ac:dyDescent="0.25"/>
  <cols>
    <col min="1" max="1" width="0" hidden="1" customWidth="1"/>
    <col min="2" max="2" width="20.140625" bestFit="1" customWidth="1"/>
    <col min="3" max="3" width="6.42578125" style="1" bestFit="1" customWidth="1"/>
    <col min="4" max="4" width="29.140625" customWidth="1"/>
    <col min="5" max="5" width="8" style="1" bestFit="1" customWidth="1"/>
    <col min="6" max="7" width="11.5703125" style="1" bestFit="1" customWidth="1"/>
    <col min="8" max="9" width="10.5703125" style="1" bestFit="1" customWidth="1"/>
    <col min="10" max="11" width="9.5703125" style="1" bestFit="1" customWidth="1"/>
    <col min="12" max="13" width="8.5703125" style="1" bestFit="1" customWidth="1"/>
    <col min="14" max="15" width="7.5703125" style="1" bestFit="1" customWidth="1"/>
    <col min="16" max="21" width="6.5703125" style="1" bestFit="1" customWidth="1"/>
    <col min="22" max="22" width="12.85546875" bestFit="1" customWidth="1"/>
  </cols>
  <sheetData>
    <row r="1" spans="1:22" x14ac:dyDescent="0.25">
      <c r="A1" s="4" t="s">
        <v>103</v>
      </c>
      <c r="B1" s="17" t="s">
        <v>95</v>
      </c>
      <c r="C1" s="18" t="s">
        <v>78</v>
      </c>
      <c r="D1" s="17" t="s">
        <v>79</v>
      </c>
      <c r="E1" s="18" t="s">
        <v>97</v>
      </c>
      <c r="F1" s="18" t="s">
        <v>80</v>
      </c>
      <c r="G1" s="18" t="s">
        <v>81</v>
      </c>
      <c r="H1" s="18" t="s">
        <v>82</v>
      </c>
      <c r="I1" s="18" t="s">
        <v>83</v>
      </c>
      <c r="J1" s="18" t="s">
        <v>84</v>
      </c>
      <c r="K1" s="18" t="s">
        <v>85</v>
      </c>
      <c r="L1" s="18" t="s">
        <v>86</v>
      </c>
      <c r="M1" s="18" t="s">
        <v>87</v>
      </c>
      <c r="N1" s="18" t="s">
        <v>88</v>
      </c>
      <c r="O1" s="18" t="s">
        <v>89</v>
      </c>
      <c r="P1" s="18" t="s">
        <v>90</v>
      </c>
      <c r="Q1" s="18" t="s">
        <v>91</v>
      </c>
      <c r="R1" s="18" t="s">
        <v>92</v>
      </c>
      <c r="S1" s="18" t="s">
        <v>93</v>
      </c>
      <c r="T1" s="18" t="s">
        <v>94</v>
      </c>
      <c r="U1" s="18" t="s">
        <v>98</v>
      </c>
      <c r="V1" s="18" t="s">
        <v>99</v>
      </c>
    </row>
    <row r="2" spans="1:22" x14ac:dyDescent="0.25">
      <c r="A2" t="str">
        <f>CONCATENATE(D2," ",B2)</f>
        <v xml:space="preserve"> Agricultura Nacional</v>
      </c>
      <c r="B2" t="s">
        <v>96</v>
      </c>
      <c r="C2" s="1">
        <v>111</v>
      </c>
      <c r="D2" t="s">
        <v>0</v>
      </c>
      <c r="E2" s="3">
        <v>1000000</v>
      </c>
      <c r="F2" s="2">
        <v>155993.937039685</v>
      </c>
      <c r="G2" s="2">
        <v>45708.410483310399</v>
      </c>
      <c r="H2" s="2">
        <v>12452.0702637555</v>
      </c>
      <c r="I2" s="2">
        <v>3486.1314596084999</v>
      </c>
      <c r="J2" s="2">
        <v>974.12346323430995</v>
      </c>
      <c r="K2" s="2">
        <v>271.78317030785797</v>
      </c>
      <c r="L2" s="2">
        <v>75.806811799596105</v>
      </c>
      <c r="M2" s="2">
        <v>21.1798778428149</v>
      </c>
      <c r="N2" s="2">
        <v>5.9252102347423401</v>
      </c>
      <c r="O2" s="2">
        <v>1.65959195844254</v>
      </c>
      <c r="P2" s="2">
        <v>0.46527800574044398</v>
      </c>
      <c r="Q2" s="2">
        <v>0.13055313916178801</v>
      </c>
      <c r="R2" s="2">
        <v>3.66578834634253E-2</v>
      </c>
      <c r="S2" s="2">
        <v>1.0299317970298601E-2</v>
      </c>
      <c r="T2" s="2">
        <v>2.8951434199813498E-3</v>
      </c>
      <c r="U2" s="2">
        <v>8.1417819401399404E-4</v>
      </c>
      <c r="V2" s="2">
        <f t="shared" ref="V2:V33" si="0">SUM(E2:U2)/1000000</f>
        <v>1.2189916738694049</v>
      </c>
    </row>
    <row r="3" spans="1:22" x14ac:dyDescent="0.25">
      <c r="A3" t="str">
        <f t="shared" ref="A3:A66" si="1">CONCATENATE(D3," ",B3)</f>
        <v xml:space="preserve"> Agricultura Nacional e Importado</v>
      </c>
      <c r="B3" t="s">
        <v>100</v>
      </c>
      <c r="C3" s="1">
        <v>111</v>
      </c>
      <c r="D3" t="s">
        <v>0</v>
      </c>
      <c r="E3" s="3">
        <v>1000000</v>
      </c>
      <c r="F3">
        <v>241879.09759017199</v>
      </c>
      <c r="G3">
        <v>125862.34559162099</v>
      </c>
      <c r="H3">
        <v>65106.3641067485</v>
      </c>
      <c r="I3">
        <v>33913.946270580404</v>
      </c>
      <c r="J3">
        <v>17853.998720101401</v>
      </c>
      <c r="K3">
        <v>9515.6462235732597</v>
      </c>
      <c r="L3">
        <v>5136.4317123288301</v>
      </c>
      <c r="M3">
        <v>2805.7144271246798</v>
      </c>
      <c r="N3">
        <v>1548.8886485176399</v>
      </c>
      <c r="O3">
        <v>862.91831148000199</v>
      </c>
      <c r="P3">
        <v>484.48942179986301</v>
      </c>
      <c r="Q3">
        <v>273.78181536242403</v>
      </c>
      <c r="R3">
        <v>155.53737626085899</v>
      </c>
      <c r="S3">
        <v>88.745676042981302</v>
      </c>
      <c r="T3">
        <v>50.813688204995501</v>
      </c>
      <c r="U3">
        <v>29.176632712721499</v>
      </c>
      <c r="V3" s="2">
        <f t="shared" si="0"/>
        <v>1.5055678962126315</v>
      </c>
    </row>
    <row r="4" spans="1:22" x14ac:dyDescent="0.25">
      <c r="A4" t="str">
        <f t="shared" si="1"/>
        <v xml:space="preserve"> Cría y explotación de animales Nacional</v>
      </c>
      <c r="B4" t="s">
        <v>96</v>
      </c>
      <c r="C4" s="1">
        <v>112</v>
      </c>
      <c r="D4" t="s">
        <v>1</v>
      </c>
      <c r="E4" s="3">
        <v>1000000</v>
      </c>
      <c r="F4" s="2">
        <v>523917.61269111902</v>
      </c>
      <c r="G4" s="2">
        <v>177325.11656653701</v>
      </c>
      <c r="H4" s="2">
        <v>58835.503177731</v>
      </c>
      <c r="I4" s="2">
        <v>18407.5244569776</v>
      </c>
      <c r="J4" s="2">
        <v>5661.1412953409499</v>
      </c>
      <c r="K4" s="2">
        <v>1705.2422334589201</v>
      </c>
      <c r="L4" s="2">
        <v>507.400007179711</v>
      </c>
      <c r="M4" s="2">
        <v>149.35069524316901</v>
      </c>
      <c r="N4" s="2">
        <v>43.620181308359399</v>
      </c>
      <c r="O4" s="2">
        <v>12.658440074163501</v>
      </c>
      <c r="P4" s="2">
        <v>3.6550775808248899</v>
      </c>
      <c r="Q4" s="2">
        <v>1.05106960900807</v>
      </c>
      <c r="R4" s="2">
        <v>0.301249160183648</v>
      </c>
      <c r="S4" s="2">
        <v>8.6106220349598694E-2</v>
      </c>
      <c r="T4" s="2">
        <v>2.4556565904923E-2</v>
      </c>
      <c r="U4" s="2">
        <v>6.9902342672093897E-3</v>
      </c>
      <c r="V4" s="2">
        <f t="shared" si="0"/>
        <v>1.7865702947943405</v>
      </c>
    </row>
    <row r="5" spans="1:22" x14ac:dyDescent="0.25">
      <c r="A5" t="str">
        <f t="shared" si="1"/>
        <v xml:space="preserve"> Cría y explotación de animales Nacional e Importado</v>
      </c>
      <c r="B5" t="s">
        <v>100</v>
      </c>
      <c r="C5" s="1">
        <v>112</v>
      </c>
      <c r="D5" t="s">
        <v>1</v>
      </c>
      <c r="E5" s="3">
        <v>1000000</v>
      </c>
      <c r="F5">
        <v>553139.46154380904</v>
      </c>
      <c r="G5">
        <v>247817.0149679</v>
      </c>
      <c r="H5">
        <v>114270.24463882799</v>
      </c>
      <c r="I5">
        <v>55824.907234001403</v>
      </c>
      <c r="J5">
        <v>28273.282334321499</v>
      </c>
      <c r="K5">
        <v>14717.763546545</v>
      </c>
      <c r="L5">
        <v>7816.5600195709103</v>
      </c>
      <c r="M5">
        <v>4218.3256940165102</v>
      </c>
      <c r="N5">
        <v>2306.5642810059599</v>
      </c>
      <c r="O5">
        <v>1275.1149069340399</v>
      </c>
      <c r="P5">
        <v>711.39120600660999</v>
      </c>
      <c r="Q5">
        <v>399.91989776210698</v>
      </c>
      <c r="R5">
        <v>226.23740584488601</v>
      </c>
      <c r="S5">
        <v>128.64318319651301</v>
      </c>
      <c r="T5">
        <v>73.454773258095898</v>
      </c>
      <c r="U5">
        <v>42.083603986184201</v>
      </c>
      <c r="V5" s="2">
        <f t="shared" si="0"/>
        <v>2.0312409692369866</v>
      </c>
    </row>
    <row r="6" spans="1:22" x14ac:dyDescent="0.25">
      <c r="A6" t="str">
        <f t="shared" si="1"/>
        <v xml:space="preserve"> Aprovechamiento forestal Nacional</v>
      </c>
      <c r="B6" t="s">
        <v>96</v>
      </c>
      <c r="C6" s="1">
        <v>113</v>
      </c>
      <c r="D6" t="s">
        <v>2</v>
      </c>
      <c r="E6" s="3">
        <v>1000000</v>
      </c>
      <c r="F6">
        <v>176202.259861778</v>
      </c>
      <c r="G6">
        <v>41979.633791198503</v>
      </c>
      <c r="H6">
        <v>10924.429831482899</v>
      </c>
      <c r="I6">
        <v>2983.0977754205501</v>
      </c>
      <c r="J6">
        <v>816.95079699915198</v>
      </c>
      <c r="K6">
        <v>224.08161957100901</v>
      </c>
      <c r="L6">
        <v>61.538340727080502</v>
      </c>
      <c r="M6">
        <v>16.9470724578314</v>
      </c>
      <c r="N6">
        <v>4.6792986832813996</v>
      </c>
      <c r="O6">
        <v>1.2952535235956899</v>
      </c>
      <c r="P6">
        <v>0.35938477689363202</v>
      </c>
      <c r="Q6">
        <v>9.9932926873727193E-2</v>
      </c>
      <c r="R6">
        <v>2.78416230953277E-2</v>
      </c>
      <c r="S6">
        <v>7.7698205475666198E-3</v>
      </c>
      <c r="T6">
        <v>2.17150273540739E-3</v>
      </c>
      <c r="U6">
        <v>6.0765359507817997E-4</v>
      </c>
      <c r="V6" s="2">
        <f t="shared" si="0"/>
        <v>1.2332154113501455</v>
      </c>
    </row>
    <row r="7" spans="1:22" x14ac:dyDescent="0.25">
      <c r="A7" t="str">
        <f t="shared" si="1"/>
        <v xml:space="preserve"> Aprovechamiento forestal Nacional e Importado</v>
      </c>
      <c r="B7" t="s">
        <v>100</v>
      </c>
      <c r="C7" s="1">
        <v>113</v>
      </c>
      <c r="D7" t="s">
        <v>2</v>
      </c>
      <c r="E7" s="3">
        <v>1000000</v>
      </c>
      <c r="F7">
        <v>210808.638124105</v>
      </c>
      <c r="G7">
        <v>87846.681488346105</v>
      </c>
      <c r="H7">
        <v>46071.248457956397</v>
      </c>
      <c r="I7">
        <v>25304.690869919501</v>
      </c>
      <c r="J7">
        <v>14007.7674171987</v>
      </c>
      <c r="K7">
        <v>7802.5908401031902</v>
      </c>
      <c r="L7">
        <v>4374.5065588064799</v>
      </c>
      <c r="M7">
        <v>2467.5065543454698</v>
      </c>
      <c r="N7">
        <v>1399.2620917916299</v>
      </c>
      <c r="O7">
        <v>797.07150170294994</v>
      </c>
      <c r="P7">
        <v>455.74101985345698</v>
      </c>
      <c r="Q7">
        <v>261.37471540730098</v>
      </c>
      <c r="R7">
        <v>150.27206851469001</v>
      </c>
      <c r="S7">
        <v>86.566325134470603</v>
      </c>
      <c r="T7">
        <v>49.946024642267297</v>
      </c>
      <c r="U7">
        <v>28.8531093919668</v>
      </c>
      <c r="V7" s="2">
        <f t="shared" si="0"/>
        <v>1.4019127171672194</v>
      </c>
    </row>
    <row r="8" spans="1:22" x14ac:dyDescent="0.25">
      <c r="A8" t="str">
        <f t="shared" si="1"/>
        <v xml:space="preserve"> Pesca, caza y captura Nacional</v>
      </c>
      <c r="B8" t="s">
        <v>96</v>
      </c>
      <c r="C8" s="1">
        <v>114</v>
      </c>
      <c r="D8" t="s">
        <v>3</v>
      </c>
      <c r="E8" s="3">
        <v>1000000</v>
      </c>
      <c r="F8">
        <v>461954.654916214</v>
      </c>
      <c r="G8">
        <v>154567.64643211901</v>
      </c>
      <c r="H8">
        <v>44964.701084647801</v>
      </c>
      <c r="I8">
        <v>13538.590463034699</v>
      </c>
      <c r="J8">
        <v>3993.0787329812201</v>
      </c>
      <c r="K8">
        <v>1164.3979496777999</v>
      </c>
      <c r="L8">
        <v>337.955047197797</v>
      </c>
      <c r="M8">
        <v>97.563307262320194</v>
      </c>
      <c r="N8">
        <v>28.054819597065499</v>
      </c>
      <c r="O8">
        <v>8.0397819513233006</v>
      </c>
      <c r="P8">
        <v>2.2978457697288999</v>
      </c>
      <c r="Q8">
        <v>0.65527167377019802</v>
      </c>
      <c r="R8">
        <v>0.18651864243275801</v>
      </c>
      <c r="S8">
        <v>5.30094504963112E-2</v>
      </c>
      <c r="T8">
        <v>1.5046220902730299E-2</v>
      </c>
      <c r="U8">
        <v>4.26613814823509E-3</v>
      </c>
      <c r="V8" s="2">
        <f t="shared" si="0"/>
        <v>1.6806578944925787</v>
      </c>
    </row>
    <row r="9" spans="1:22" x14ac:dyDescent="0.25">
      <c r="A9" t="str">
        <f t="shared" si="1"/>
        <v xml:space="preserve"> Pesca, caza y captura Nacional e Importado</v>
      </c>
      <c r="B9" t="s">
        <v>100</v>
      </c>
      <c r="C9" s="1">
        <v>114</v>
      </c>
      <c r="D9" t="s">
        <v>3</v>
      </c>
      <c r="E9" s="3">
        <v>1000000</v>
      </c>
      <c r="F9">
        <v>575716.41102709004</v>
      </c>
      <c r="G9">
        <v>302325.34258852102</v>
      </c>
      <c r="H9">
        <v>148295.55950649601</v>
      </c>
      <c r="I9">
        <v>76696.715647343401</v>
      </c>
      <c r="J9">
        <v>40515.475690920197</v>
      </c>
      <c r="K9">
        <v>21778.481661330199</v>
      </c>
      <c r="L9">
        <v>11872.749735331599</v>
      </c>
      <c r="M9">
        <v>6548.5958956806999</v>
      </c>
      <c r="N9">
        <v>3647.0817276873399</v>
      </c>
      <c r="O9">
        <v>2047.4578352229701</v>
      </c>
      <c r="P9">
        <v>1157.0096449417599</v>
      </c>
      <c r="Q9">
        <v>657.33538995412403</v>
      </c>
      <c r="R9">
        <v>375.08027043610002</v>
      </c>
      <c r="S9">
        <v>214.774014165057</v>
      </c>
      <c r="T9">
        <v>123.3267496798</v>
      </c>
      <c r="U9">
        <v>70.974790747068695</v>
      </c>
      <c r="V9" s="2">
        <f t="shared" si="0"/>
        <v>2.192042372175548</v>
      </c>
    </row>
    <row r="10" spans="1:22" x14ac:dyDescent="0.25">
      <c r="A10" t="str">
        <f t="shared" si="1"/>
        <v xml:space="preserve"> Servicios relacionados con las actividades agropecuarias y forestales Nacional</v>
      </c>
      <c r="B10" t="s">
        <v>96</v>
      </c>
      <c r="C10" s="1">
        <v>115</v>
      </c>
      <c r="D10" t="s">
        <v>4</v>
      </c>
      <c r="E10" s="3">
        <v>1000000</v>
      </c>
      <c r="F10">
        <v>285276.30268028902</v>
      </c>
      <c r="G10">
        <v>78271.055226712997</v>
      </c>
      <c r="H10">
        <v>21059.922033541101</v>
      </c>
      <c r="I10">
        <v>5767.1866921210803</v>
      </c>
      <c r="J10">
        <v>1585.9560884991599</v>
      </c>
      <c r="K10">
        <v>435.63017567274397</v>
      </c>
      <c r="L10">
        <v>119.98108108150799</v>
      </c>
      <c r="M10">
        <v>33.136390905519796</v>
      </c>
      <c r="N10">
        <v>9.1750664597471108</v>
      </c>
      <c r="O10">
        <v>2.5465629165858799</v>
      </c>
      <c r="P10">
        <v>0.70833203211990503</v>
      </c>
      <c r="Q10">
        <v>0.19739933170422</v>
      </c>
      <c r="R10">
        <v>5.5102554600882203E-2</v>
      </c>
      <c r="S10">
        <v>1.54034372793231E-2</v>
      </c>
      <c r="T10">
        <v>4.3111908277630798E-3</v>
      </c>
      <c r="U10">
        <v>1.2079128175329901E-3</v>
      </c>
      <c r="V10" s="2">
        <f t="shared" si="0"/>
        <v>1.3925618737546588</v>
      </c>
    </row>
    <row r="11" spans="1:22" x14ac:dyDescent="0.25">
      <c r="A11" t="str">
        <f t="shared" si="1"/>
        <v xml:space="preserve"> Servicios relacionados con las actividades agropecuarias y forestales Nacional e Importado</v>
      </c>
      <c r="B11" t="s">
        <v>100</v>
      </c>
      <c r="C11" s="1">
        <v>115</v>
      </c>
      <c r="D11" t="s">
        <v>4</v>
      </c>
      <c r="E11" s="3">
        <v>1000000</v>
      </c>
      <c r="F11">
        <v>414236.98531887698</v>
      </c>
      <c r="G11">
        <v>203986.14787163</v>
      </c>
      <c r="H11">
        <v>110247.70272797599</v>
      </c>
      <c r="I11">
        <v>60259.763526650102</v>
      </c>
      <c r="J11">
        <v>33211.160183672597</v>
      </c>
      <c r="K11">
        <v>18453.925189644298</v>
      </c>
      <c r="L11">
        <v>10332.933313170801</v>
      </c>
      <c r="M11">
        <v>5824.65836053782</v>
      </c>
      <c r="N11">
        <v>3302.0075625733198</v>
      </c>
      <c r="O11">
        <v>1880.7158515802801</v>
      </c>
      <c r="P11">
        <v>1075.3040772674899</v>
      </c>
      <c r="Q11">
        <v>616.71209460695604</v>
      </c>
      <c r="R11">
        <v>354.57648575368802</v>
      </c>
      <c r="S11">
        <v>204.26546591769201</v>
      </c>
      <c r="T11">
        <v>117.858331670683</v>
      </c>
      <c r="U11">
        <v>68.086903777207397</v>
      </c>
      <c r="V11" s="2">
        <f t="shared" si="0"/>
        <v>1.8641728032653064</v>
      </c>
    </row>
    <row r="12" spans="1:22" x14ac:dyDescent="0.25">
      <c r="A12" t="str">
        <f t="shared" si="1"/>
        <v xml:space="preserve"> Extracción de petróleo y gas Nacional</v>
      </c>
      <c r="B12" t="s">
        <v>96</v>
      </c>
      <c r="C12" s="1">
        <v>211</v>
      </c>
      <c r="D12" t="s">
        <v>5</v>
      </c>
      <c r="E12" s="3">
        <v>1000000</v>
      </c>
      <c r="F12">
        <v>194339.993605917</v>
      </c>
      <c r="G12">
        <v>62207.2114931752</v>
      </c>
      <c r="H12">
        <v>16885.634020465299</v>
      </c>
      <c r="I12">
        <v>4580.4874778789399</v>
      </c>
      <c r="J12">
        <v>1246.90300456504</v>
      </c>
      <c r="K12">
        <v>341.51184268306798</v>
      </c>
      <c r="L12">
        <v>93.848309100991699</v>
      </c>
      <c r="M12">
        <v>25.874422692200501</v>
      </c>
      <c r="N12">
        <v>7.1545604209361198</v>
      </c>
      <c r="O12">
        <v>1.98364199717655</v>
      </c>
      <c r="P12">
        <v>0.55126345621633099</v>
      </c>
      <c r="Q12">
        <v>0.15350988274979799</v>
      </c>
      <c r="R12">
        <v>4.2822730948922298E-2</v>
      </c>
      <c r="S12">
        <v>1.19638344551391E-2</v>
      </c>
      <c r="T12">
        <v>3.3468317827833301E-3</v>
      </c>
      <c r="U12">
        <v>9.3731583827258295E-4</v>
      </c>
      <c r="V12" s="2">
        <f t="shared" si="0"/>
        <v>1.2797313662229481</v>
      </c>
    </row>
    <row r="13" spans="1:22" x14ac:dyDescent="0.25">
      <c r="A13" t="str">
        <f t="shared" si="1"/>
        <v xml:space="preserve"> Extracción de petróleo y gas Nacional e Importado</v>
      </c>
      <c r="B13" t="s">
        <v>100</v>
      </c>
      <c r="C13" s="1">
        <v>211</v>
      </c>
      <c r="D13" t="s">
        <v>5</v>
      </c>
      <c r="E13" s="3">
        <v>1000000</v>
      </c>
      <c r="F13">
        <v>295994.06659813301</v>
      </c>
      <c r="G13">
        <v>159602.12301934001</v>
      </c>
      <c r="H13">
        <v>82330.672385293801</v>
      </c>
      <c r="I13">
        <v>43619.230124699301</v>
      </c>
      <c r="J13">
        <v>23562.1983845291</v>
      </c>
      <c r="K13">
        <v>12901.645432209199</v>
      </c>
      <c r="L13">
        <v>7140.4378065672799</v>
      </c>
      <c r="M13">
        <v>3986.8828140834898</v>
      </c>
      <c r="N13">
        <v>2242.50171648367</v>
      </c>
      <c r="O13">
        <v>1269.05976871505</v>
      </c>
      <c r="P13">
        <v>721.79371385252705</v>
      </c>
      <c r="Q13">
        <v>412.21462312789299</v>
      </c>
      <c r="R13">
        <v>236.19599391386899</v>
      </c>
      <c r="S13">
        <v>135.69911115689601</v>
      </c>
      <c r="T13">
        <v>78.127495941606696</v>
      </c>
      <c r="U13">
        <v>45.057172364585703</v>
      </c>
      <c r="V13" s="2">
        <f t="shared" si="0"/>
        <v>1.6342779061604109</v>
      </c>
    </row>
    <row r="14" spans="1:22" x14ac:dyDescent="0.25">
      <c r="A14" t="str">
        <f t="shared" si="1"/>
        <v xml:space="preserve"> Minería de minerales metálicos y no metálicos, excepto petróleo y gas Nacional</v>
      </c>
      <c r="B14" t="s">
        <v>96</v>
      </c>
      <c r="C14" s="1">
        <v>212</v>
      </c>
      <c r="D14" t="s">
        <v>6</v>
      </c>
      <c r="E14" s="3">
        <v>1000000</v>
      </c>
      <c r="F14">
        <v>271941.72442452802</v>
      </c>
      <c r="G14">
        <v>80683.594043164994</v>
      </c>
      <c r="H14">
        <v>20785.8580845664</v>
      </c>
      <c r="I14">
        <v>5757.3558433154603</v>
      </c>
      <c r="J14">
        <v>1568.8856310093699</v>
      </c>
      <c r="K14">
        <v>427.64202212247199</v>
      </c>
      <c r="L14">
        <v>116.98366538618799</v>
      </c>
      <c r="M14">
        <v>32.150811329876703</v>
      </c>
      <c r="N14">
        <v>8.8670057233349695</v>
      </c>
      <c r="O14">
        <v>2.45270754404986</v>
      </c>
      <c r="P14">
        <v>0.68018773481756001</v>
      </c>
      <c r="Q14">
        <v>0.18905957841674301</v>
      </c>
      <c r="R14">
        <v>5.2653966261260399E-2</v>
      </c>
      <c r="S14">
        <v>1.4689738362584401E-2</v>
      </c>
      <c r="T14">
        <v>4.10437590531036E-3</v>
      </c>
      <c r="U14">
        <v>1.1482644554518999E-3</v>
      </c>
      <c r="V14" s="2">
        <f t="shared" si="0"/>
        <v>1.3813264560823479</v>
      </c>
    </row>
    <row r="15" spans="1:22" x14ac:dyDescent="0.25">
      <c r="A15" t="str">
        <f t="shared" si="1"/>
        <v xml:space="preserve"> Minería de minerales metálicos y no metálicos, excepto petróleo y gas Nacional e Importado</v>
      </c>
      <c r="B15" t="s">
        <v>100</v>
      </c>
      <c r="C15" s="1">
        <v>212</v>
      </c>
      <c r="D15" t="s">
        <v>6</v>
      </c>
      <c r="E15" s="3">
        <v>1000000</v>
      </c>
      <c r="F15">
        <v>361515.50903694198</v>
      </c>
      <c r="G15">
        <v>186074.664147726</v>
      </c>
      <c r="H15">
        <v>96552.196271405206</v>
      </c>
      <c r="I15">
        <v>51119.938189591601</v>
      </c>
      <c r="J15">
        <v>27393.068657989799</v>
      </c>
      <c r="K15">
        <v>14853.809675459601</v>
      </c>
      <c r="L15">
        <v>8147.0225459145504</v>
      </c>
      <c r="M15">
        <v>4514.1857710064696</v>
      </c>
      <c r="N15">
        <v>2523.1147938969102</v>
      </c>
      <c r="O15">
        <v>1420.54263007756</v>
      </c>
      <c r="P15">
        <v>804.59912474677697</v>
      </c>
      <c r="Q15">
        <v>457.96896040014002</v>
      </c>
      <c r="R15">
        <v>261.70972694256398</v>
      </c>
      <c r="S15">
        <v>150.03552072286101</v>
      </c>
      <c r="T15">
        <v>86.234513173447397</v>
      </c>
      <c r="U15">
        <v>49.665471733152998</v>
      </c>
      <c r="V15" s="2">
        <f t="shared" si="0"/>
        <v>1.7559242650377285</v>
      </c>
    </row>
    <row r="16" spans="1:22" x14ac:dyDescent="0.25">
      <c r="A16" t="str">
        <f t="shared" si="1"/>
        <v xml:space="preserve"> Servicios relacionados con la minería Nacional</v>
      </c>
      <c r="B16" t="s">
        <v>96</v>
      </c>
      <c r="C16" s="1">
        <v>213</v>
      </c>
      <c r="D16" t="s">
        <v>7</v>
      </c>
      <c r="E16" s="3">
        <v>1000000</v>
      </c>
      <c r="F16">
        <v>407573.39388696401</v>
      </c>
      <c r="G16">
        <v>119089.751589166</v>
      </c>
      <c r="H16">
        <v>31345.769688087701</v>
      </c>
      <c r="I16">
        <v>8614.2784387013799</v>
      </c>
      <c r="J16">
        <v>2364.60133795092</v>
      </c>
      <c r="K16">
        <v>647.56881966523395</v>
      </c>
      <c r="L16">
        <v>177.873631578588</v>
      </c>
      <c r="M16">
        <v>49.036851958557598</v>
      </c>
      <c r="N16">
        <v>13.559380649284099</v>
      </c>
      <c r="O16">
        <v>3.7592081559332899</v>
      </c>
      <c r="P16">
        <v>1.0446213769620201</v>
      </c>
      <c r="Q16">
        <v>0.29087442980790301</v>
      </c>
      <c r="R16">
        <v>8.1137041886403097E-2</v>
      </c>
      <c r="S16">
        <v>2.2667059741033699E-2</v>
      </c>
      <c r="T16">
        <v>6.34076953280576E-3</v>
      </c>
      <c r="U16">
        <v>1.77574214816187E-3</v>
      </c>
      <c r="V16" s="2">
        <f t="shared" si="0"/>
        <v>1.5698810402492978</v>
      </c>
    </row>
    <row r="17" spans="1:22" x14ac:dyDescent="0.25">
      <c r="A17" t="str">
        <f t="shared" si="1"/>
        <v xml:space="preserve"> Servicios relacionados con la minería Nacional e Importado</v>
      </c>
      <c r="B17" t="s">
        <v>100</v>
      </c>
      <c r="C17" s="1">
        <v>213</v>
      </c>
      <c r="D17" t="s">
        <v>7</v>
      </c>
      <c r="E17" s="3">
        <v>1000000</v>
      </c>
      <c r="F17">
        <v>583359.67319543997</v>
      </c>
      <c r="G17">
        <v>306304.84704822197</v>
      </c>
      <c r="H17">
        <v>165127.81976325199</v>
      </c>
      <c r="I17">
        <v>90291.474863018899</v>
      </c>
      <c r="J17">
        <v>49753.934627199698</v>
      </c>
      <c r="K17">
        <v>27620.9624550464</v>
      </c>
      <c r="L17">
        <v>15451.9958106454</v>
      </c>
      <c r="M17">
        <v>8703.9615591543607</v>
      </c>
      <c r="N17">
        <v>4931.4198226497201</v>
      </c>
      <c r="O17">
        <v>2807.42711264632</v>
      </c>
      <c r="P17">
        <v>1604.50816346123</v>
      </c>
      <c r="Q17">
        <v>919.91405095339303</v>
      </c>
      <c r="R17">
        <v>528.75465702410304</v>
      </c>
      <c r="S17">
        <v>304.53754360252401</v>
      </c>
      <c r="T17">
        <v>175.68177893343301</v>
      </c>
      <c r="U17">
        <v>101.47671210038</v>
      </c>
      <c r="V17" s="2">
        <f t="shared" si="0"/>
        <v>2.2579883891633501</v>
      </c>
    </row>
    <row r="18" spans="1:22" x14ac:dyDescent="0.25">
      <c r="A18" t="str">
        <f t="shared" si="1"/>
        <v xml:space="preserve"> Generación, transmisión, distribución y comercialización de energía eléctrica, suministro de agua y de gas natural por ductos al consumidor final Nacional</v>
      </c>
      <c r="B18" t="s">
        <v>96</v>
      </c>
      <c r="C18" s="1">
        <v>221</v>
      </c>
      <c r="D18" t="s">
        <v>8</v>
      </c>
      <c r="E18" s="3">
        <v>1000000</v>
      </c>
      <c r="F18">
        <v>203464.52020782401</v>
      </c>
      <c r="G18">
        <v>61542.416394368898</v>
      </c>
      <c r="H18">
        <v>15744.9689247891</v>
      </c>
      <c r="I18">
        <v>4423.9630232833297</v>
      </c>
      <c r="J18">
        <v>1207.7999936462099</v>
      </c>
      <c r="K18">
        <v>328.570123925757</v>
      </c>
      <c r="L18">
        <v>89.786183253416795</v>
      </c>
      <c r="M18">
        <v>24.6454381119526</v>
      </c>
      <c r="N18">
        <v>6.7888286804884297</v>
      </c>
      <c r="O18">
        <v>1.8759015801518599</v>
      </c>
      <c r="P18">
        <v>0.51978597788343905</v>
      </c>
      <c r="Q18">
        <v>0.144374747837275</v>
      </c>
      <c r="R18">
        <v>4.0185482582098503E-2</v>
      </c>
      <c r="S18">
        <v>1.12056037064177E-2</v>
      </c>
      <c r="T18">
        <v>3.12955337496869E-3</v>
      </c>
      <c r="U18">
        <v>8.7522024655208605E-4</v>
      </c>
      <c r="V18" s="2">
        <f t="shared" si="0"/>
        <v>1.2868360545760482</v>
      </c>
    </row>
    <row r="19" spans="1:22" x14ac:dyDescent="0.25">
      <c r="A19" t="str">
        <f t="shared" si="1"/>
        <v xml:space="preserve"> Generación, transmisión, distribución y comercialización de energía eléctrica, suministro de agua y de gas natural por ductos al consumidor final Nacional e Importado</v>
      </c>
      <c r="B19" t="s">
        <v>100</v>
      </c>
      <c r="C19" s="1">
        <v>221</v>
      </c>
      <c r="D19" t="s">
        <v>8</v>
      </c>
      <c r="E19" s="3">
        <v>1000000</v>
      </c>
      <c r="F19">
        <v>353325.53865798097</v>
      </c>
      <c r="G19">
        <v>212846.66935190899</v>
      </c>
      <c r="H19">
        <v>113189.329550544</v>
      </c>
      <c r="I19">
        <v>60231.404194483301</v>
      </c>
      <c r="J19">
        <v>32130.022517981499</v>
      </c>
      <c r="K19">
        <v>17316.794439138801</v>
      </c>
      <c r="L19">
        <v>9445.9692501865502</v>
      </c>
      <c r="M19">
        <v>5210.1316820838701</v>
      </c>
      <c r="N19">
        <v>2901.34584288424</v>
      </c>
      <c r="O19">
        <v>1628.62169313033</v>
      </c>
      <c r="P19">
        <v>920.24194237396603</v>
      </c>
      <c r="Q19">
        <v>522.78194225389598</v>
      </c>
      <c r="R19">
        <v>298.28628589604102</v>
      </c>
      <c r="S19">
        <v>170.793607934465</v>
      </c>
      <c r="T19">
        <v>98.069064100898302</v>
      </c>
      <c r="U19">
        <v>56.437384516784299</v>
      </c>
      <c r="V19" s="2">
        <f t="shared" si="0"/>
        <v>1.8102924374073988</v>
      </c>
    </row>
    <row r="20" spans="1:22" x14ac:dyDescent="0.25">
      <c r="A20" t="str">
        <f t="shared" si="1"/>
        <v xml:space="preserve"> Edificación Nacional</v>
      </c>
      <c r="B20" t="s">
        <v>96</v>
      </c>
      <c r="C20" s="1">
        <v>236</v>
      </c>
      <c r="D20" t="s">
        <v>9</v>
      </c>
      <c r="E20" s="3">
        <v>1000000</v>
      </c>
      <c r="F20">
        <v>392958.70880411903</v>
      </c>
      <c r="G20">
        <v>121549.742030289</v>
      </c>
      <c r="H20">
        <v>34217.062939609903</v>
      </c>
      <c r="I20">
        <v>9502.7539295796305</v>
      </c>
      <c r="J20">
        <v>2588.5785357311502</v>
      </c>
      <c r="K20">
        <v>708.73186457404495</v>
      </c>
      <c r="L20">
        <v>194.19862238569499</v>
      </c>
      <c r="M20">
        <v>53.309499212687903</v>
      </c>
      <c r="N20">
        <v>14.6712750699638</v>
      </c>
      <c r="O20">
        <v>4.04947470613482</v>
      </c>
      <c r="P20">
        <v>1.12082193513662</v>
      </c>
      <c r="Q20">
        <v>0.31099898679785798</v>
      </c>
      <c r="R20">
        <v>8.6484087178427302E-2</v>
      </c>
      <c r="S20">
        <v>2.4096214306193801E-2</v>
      </c>
      <c r="T20">
        <v>6.72493643988564E-3</v>
      </c>
      <c r="U20">
        <v>1.8795633981521201E-3</v>
      </c>
      <c r="V20" s="2">
        <f t="shared" si="0"/>
        <v>1.5617933579810004</v>
      </c>
    </row>
    <row r="21" spans="1:22" x14ac:dyDescent="0.25">
      <c r="A21" t="str">
        <f t="shared" si="1"/>
        <v xml:space="preserve"> Edificación Nacional e Importado</v>
      </c>
      <c r="B21" t="s">
        <v>100</v>
      </c>
      <c r="C21" s="1">
        <v>236</v>
      </c>
      <c r="D21" t="s">
        <v>9</v>
      </c>
      <c r="E21" s="3">
        <v>1000000</v>
      </c>
      <c r="F21">
        <v>482801.89982089802</v>
      </c>
      <c r="G21">
        <v>240218.847566504</v>
      </c>
      <c r="H21">
        <v>124227.617276661</v>
      </c>
      <c r="I21">
        <v>67315.548648245502</v>
      </c>
      <c r="J21">
        <v>37058.071376169399</v>
      </c>
      <c r="K21">
        <v>20604.338357036599</v>
      </c>
      <c r="L21">
        <v>11541.8575161921</v>
      </c>
      <c r="M21">
        <v>6506.4325787633898</v>
      </c>
      <c r="N21">
        <v>3687.89699205028</v>
      </c>
      <c r="O21">
        <v>2099.9910088238598</v>
      </c>
      <c r="P21">
        <v>1200.3703444821299</v>
      </c>
      <c r="Q21">
        <v>688.28122200047596</v>
      </c>
      <c r="R21">
        <v>395.646419136948</v>
      </c>
      <c r="S21">
        <v>227.88768727936099</v>
      </c>
      <c r="T21">
        <v>131.470464749564</v>
      </c>
      <c r="U21">
        <v>75.942511295735102</v>
      </c>
      <c r="V21" s="2">
        <f t="shared" si="0"/>
        <v>1.9987820997902885</v>
      </c>
    </row>
    <row r="22" spans="1:22" x14ac:dyDescent="0.25">
      <c r="A22" t="str">
        <f t="shared" si="1"/>
        <v xml:space="preserve"> Construcción de obras de ingeniería civil Nacional</v>
      </c>
      <c r="B22" t="s">
        <v>96</v>
      </c>
      <c r="C22" s="1">
        <v>237</v>
      </c>
      <c r="D22" t="s">
        <v>10</v>
      </c>
      <c r="E22" s="3">
        <v>1000000</v>
      </c>
      <c r="F22">
        <v>519923.28827682702</v>
      </c>
      <c r="G22">
        <v>168913.93845766</v>
      </c>
      <c r="H22">
        <v>48653.8887130246</v>
      </c>
      <c r="I22">
        <v>13629.491470605501</v>
      </c>
      <c r="J22">
        <v>3748.88129808754</v>
      </c>
      <c r="K22">
        <v>1027.1440363680599</v>
      </c>
      <c r="L22">
        <v>281.49398504162099</v>
      </c>
      <c r="M22">
        <v>77.291993809220799</v>
      </c>
      <c r="N22">
        <v>21.274459213850999</v>
      </c>
      <c r="O22">
        <v>5.8717371865813597</v>
      </c>
      <c r="P22">
        <v>1.6249764331493</v>
      </c>
      <c r="Q22">
        <v>0.45082506621615498</v>
      </c>
      <c r="R22">
        <v>0.125351641596745</v>
      </c>
      <c r="S22">
        <v>3.4921619618302001E-2</v>
      </c>
      <c r="T22">
        <v>9.7452246657031699E-3</v>
      </c>
      <c r="U22">
        <v>2.72348162832428E-3</v>
      </c>
      <c r="V22" s="2">
        <f t="shared" si="0"/>
        <v>1.7562848129712907</v>
      </c>
    </row>
    <row r="23" spans="1:22" x14ac:dyDescent="0.25">
      <c r="A23" t="str">
        <f t="shared" si="1"/>
        <v xml:space="preserve"> Construcción de obras de ingeniería civil Nacional e Importado</v>
      </c>
      <c r="B23" t="s">
        <v>100</v>
      </c>
      <c r="C23" s="1">
        <v>237</v>
      </c>
      <c r="D23" t="s">
        <v>10</v>
      </c>
      <c r="E23" s="3">
        <v>1000000</v>
      </c>
      <c r="F23">
        <v>629346.588540397</v>
      </c>
      <c r="G23">
        <v>328227.76324632298</v>
      </c>
      <c r="H23">
        <v>177390.66970007299</v>
      </c>
      <c r="I23">
        <v>98076.697744518693</v>
      </c>
      <c r="J23">
        <v>54664.049504691597</v>
      </c>
      <c r="K23">
        <v>30662.3589363299</v>
      </c>
      <c r="L23">
        <v>17298.476418880698</v>
      </c>
      <c r="M23">
        <v>9808.9684520369992</v>
      </c>
      <c r="N23">
        <v>5586.5855755323701</v>
      </c>
      <c r="O23">
        <v>3193.56586164501</v>
      </c>
      <c r="P23">
        <v>1831.1835901934801</v>
      </c>
      <c r="Q23">
        <v>1052.60912268428</v>
      </c>
      <c r="R23">
        <v>606.27651998807301</v>
      </c>
      <c r="S23">
        <v>349.75797514382703</v>
      </c>
      <c r="T23">
        <v>202.029545489138</v>
      </c>
      <c r="U23">
        <v>116.814666474178</v>
      </c>
      <c r="V23" s="2">
        <f t="shared" si="0"/>
        <v>2.3584143954004011</v>
      </c>
    </row>
    <row r="24" spans="1:22" x14ac:dyDescent="0.25">
      <c r="A24" t="str">
        <f t="shared" si="1"/>
        <v xml:space="preserve"> Trabajos especializados para la construcción Nacional</v>
      </c>
      <c r="B24" t="s">
        <v>96</v>
      </c>
      <c r="C24" s="1">
        <v>238</v>
      </c>
      <c r="D24" t="s">
        <v>11</v>
      </c>
      <c r="E24" s="3">
        <v>1000000</v>
      </c>
      <c r="F24">
        <v>255643.53998808001</v>
      </c>
      <c r="G24">
        <v>72022.035790087597</v>
      </c>
      <c r="H24">
        <v>20167.346783934099</v>
      </c>
      <c r="I24">
        <v>5534.5146952581799</v>
      </c>
      <c r="J24">
        <v>1517.8474722531801</v>
      </c>
      <c r="K24">
        <v>415.52166977598</v>
      </c>
      <c r="L24">
        <v>114.0920860664</v>
      </c>
      <c r="M24">
        <v>31.397078329016999</v>
      </c>
      <c r="N24">
        <v>8.6619438845840708</v>
      </c>
      <c r="O24">
        <v>2.3960150273468899</v>
      </c>
      <c r="P24">
        <v>0.66444735718824899</v>
      </c>
      <c r="Q24">
        <v>0.18467769555372801</v>
      </c>
      <c r="R24">
        <v>5.1431818181649602E-2</v>
      </c>
      <c r="S24">
        <v>1.43483407009694E-2</v>
      </c>
      <c r="T24">
        <v>4.00888876811188E-3</v>
      </c>
      <c r="U24">
        <v>1.1215275992257001E-3</v>
      </c>
      <c r="V24" s="2">
        <f t="shared" si="0"/>
        <v>1.3554582735583245</v>
      </c>
    </row>
    <row r="25" spans="1:22" x14ac:dyDescent="0.25">
      <c r="A25" t="str">
        <f t="shared" si="1"/>
        <v xml:space="preserve"> Trabajos especializados para la construcción Nacional e Importado</v>
      </c>
      <c r="B25" t="s">
        <v>100</v>
      </c>
      <c r="C25" s="1">
        <v>238</v>
      </c>
      <c r="D25" t="s">
        <v>11</v>
      </c>
      <c r="E25" s="3">
        <v>1000000</v>
      </c>
      <c r="F25">
        <v>404233.72063371999</v>
      </c>
      <c r="G25">
        <v>224600.89324784101</v>
      </c>
      <c r="H25">
        <v>131843.125854449</v>
      </c>
      <c r="I25">
        <v>76623.659333097501</v>
      </c>
      <c r="J25">
        <v>44373.911137703799</v>
      </c>
      <c r="K25">
        <v>25671.5994998059</v>
      </c>
      <c r="L25">
        <v>14850.9485190332</v>
      </c>
      <c r="M25">
        <v>8593.64573386753</v>
      </c>
      <c r="N25">
        <v>4974.7966804096804</v>
      </c>
      <c r="O25">
        <v>2881.0852475807501</v>
      </c>
      <c r="P25">
        <v>1669.18879538233</v>
      </c>
      <c r="Q25">
        <v>967.38645378765204</v>
      </c>
      <c r="R25">
        <v>560.80877048244804</v>
      </c>
      <c r="S25">
        <v>325.182318298052</v>
      </c>
      <c r="T25">
        <v>188.58916945614399</v>
      </c>
      <c r="U25">
        <v>109.387598789842</v>
      </c>
      <c r="V25" s="2">
        <f t="shared" si="0"/>
        <v>1.9424679289937046</v>
      </c>
    </row>
    <row r="26" spans="1:22" x14ac:dyDescent="0.25">
      <c r="A26" t="str">
        <f t="shared" si="1"/>
        <v xml:space="preserve"> Industria alimentaria Nacional</v>
      </c>
      <c r="B26" t="s">
        <v>96</v>
      </c>
      <c r="C26" s="1">
        <v>311</v>
      </c>
      <c r="D26" t="s">
        <v>12</v>
      </c>
      <c r="E26" s="3">
        <v>1000000</v>
      </c>
      <c r="F26">
        <v>495776.25153008098</v>
      </c>
      <c r="G26">
        <v>177768.336634381</v>
      </c>
      <c r="H26">
        <v>57571.812823553002</v>
      </c>
      <c r="I26">
        <v>18136.259618705099</v>
      </c>
      <c r="J26">
        <v>5550.4923511526504</v>
      </c>
      <c r="K26">
        <v>1672.6291126587901</v>
      </c>
      <c r="L26">
        <v>497.02282872781598</v>
      </c>
      <c r="M26">
        <v>146.24742518030999</v>
      </c>
      <c r="N26">
        <v>42.688514623697401</v>
      </c>
      <c r="O26">
        <v>12.3838975421236</v>
      </c>
      <c r="P26">
        <v>3.5746106433418201</v>
      </c>
      <c r="Q26">
        <v>1.02767875294087</v>
      </c>
      <c r="R26">
        <v>0.294482521231276</v>
      </c>
      <c r="S26">
        <v>8.41578409957804E-2</v>
      </c>
      <c r="T26">
        <v>2.3997487395065398E-2</v>
      </c>
      <c r="U26">
        <v>6.8302864293033703E-3</v>
      </c>
      <c r="V26" s="2">
        <f t="shared" si="0"/>
        <v>1.7571791364941383</v>
      </c>
    </row>
    <row r="27" spans="1:22" x14ac:dyDescent="0.25">
      <c r="A27" t="str">
        <f t="shared" si="1"/>
        <v xml:space="preserve"> Industria alimentaria Nacional e Importado</v>
      </c>
      <c r="B27" t="s">
        <v>100</v>
      </c>
      <c r="C27" s="1">
        <v>311</v>
      </c>
      <c r="D27" t="s">
        <v>12</v>
      </c>
      <c r="E27" s="3">
        <v>1000000</v>
      </c>
      <c r="F27">
        <v>616204.02368664602</v>
      </c>
      <c r="G27">
        <v>273126.22796485701</v>
      </c>
      <c r="H27">
        <v>128954.487419989</v>
      </c>
      <c r="I27">
        <v>63554.540483941797</v>
      </c>
      <c r="J27">
        <v>32465.7155938783</v>
      </c>
      <c r="K27">
        <v>17000.900050577999</v>
      </c>
      <c r="L27">
        <v>9073.0289990449292</v>
      </c>
      <c r="M27">
        <v>4915.7606499274998</v>
      </c>
      <c r="N27">
        <v>2696.79288082015</v>
      </c>
      <c r="O27">
        <v>1494.9523819066201</v>
      </c>
      <c r="P27">
        <v>835.95484765997196</v>
      </c>
      <c r="Q27">
        <v>470.837672422151</v>
      </c>
      <c r="R27">
        <v>266.770841249787</v>
      </c>
      <c r="S27">
        <v>151.88348881988199</v>
      </c>
      <c r="T27">
        <v>86.813640652291099</v>
      </c>
      <c r="U27">
        <v>49.777997934554797</v>
      </c>
      <c r="V27" s="2">
        <f t="shared" si="0"/>
        <v>2.1513484686003279</v>
      </c>
    </row>
    <row r="28" spans="1:22" x14ac:dyDescent="0.25">
      <c r="A28" t="str">
        <f t="shared" si="1"/>
        <v xml:space="preserve"> Industria de las bebidas y del tabaco Nacional</v>
      </c>
      <c r="B28" t="s">
        <v>96</v>
      </c>
      <c r="C28" s="1">
        <v>312</v>
      </c>
      <c r="D28" t="s">
        <v>13</v>
      </c>
      <c r="E28" s="3">
        <v>1000000</v>
      </c>
      <c r="F28">
        <v>327178.43947338202</v>
      </c>
      <c r="G28">
        <v>99767.037304805403</v>
      </c>
      <c r="H28">
        <v>29535.5071333714</v>
      </c>
      <c r="I28">
        <v>8417.2695791428905</v>
      </c>
      <c r="J28">
        <v>2387.3163789237601</v>
      </c>
      <c r="K28">
        <v>673.91173753420003</v>
      </c>
      <c r="L28">
        <v>190.04283927433099</v>
      </c>
      <c r="M28">
        <v>53.527576049009603</v>
      </c>
      <c r="N28">
        <v>15.074163395191301</v>
      </c>
      <c r="O28">
        <v>4.24518453981515</v>
      </c>
      <c r="P28">
        <v>1.19572045267705</v>
      </c>
      <c r="Q28">
        <v>0.33683402354290398</v>
      </c>
      <c r="R28">
        <v>9.4897205839646406E-2</v>
      </c>
      <c r="S28">
        <v>2.67381915422681E-2</v>
      </c>
      <c r="T28">
        <v>7.53436277977362E-3</v>
      </c>
      <c r="U28">
        <v>2.1231995912075201E-3</v>
      </c>
      <c r="V28" s="2">
        <f t="shared" si="0"/>
        <v>1.4682240352178539</v>
      </c>
    </row>
    <row r="29" spans="1:22" x14ac:dyDescent="0.25">
      <c r="A29" t="str">
        <f t="shared" si="1"/>
        <v xml:space="preserve"> Industria de las bebidas y del tabaco Nacional e Importado</v>
      </c>
      <c r="B29" t="s">
        <v>100</v>
      </c>
      <c r="C29" s="1">
        <v>312</v>
      </c>
      <c r="D29" t="s">
        <v>13</v>
      </c>
      <c r="E29" s="3">
        <v>1000000</v>
      </c>
      <c r="F29">
        <v>478944.12199215498</v>
      </c>
      <c r="G29">
        <v>245345.22406591501</v>
      </c>
      <c r="H29">
        <v>123449.95327744</v>
      </c>
      <c r="I29">
        <v>63575.251885789803</v>
      </c>
      <c r="J29">
        <v>33385.747571549997</v>
      </c>
      <c r="K29">
        <v>17830.6717886898</v>
      </c>
      <c r="L29">
        <v>9656.7698320013806</v>
      </c>
      <c r="M29">
        <v>5292.9768274032504</v>
      </c>
      <c r="N29">
        <v>2931.0914672568201</v>
      </c>
      <c r="O29">
        <v>1637.38841758901</v>
      </c>
      <c r="P29">
        <v>921.41754001680499</v>
      </c>
      <c r="Q29">
        <v>521.67299360858601</v>
      </c>
      <c r="R29">
        <v>296.82577625248899</v>
      </c>
      <c r="S29">
        <v>169.57432462711299</v>
      </c>
      <c r="T29">
        <v>97.192597182557094</v>
      </c>
      <c r="U29">
        <v>55.8520776326313</v>
      </c>
      <c r="V29" s="2">
        <f t="shared" si="0"/>
        <v>1.9841117324351105</v>
      </c>
    </row>
    <row r="30" spans="1:22" x14ac:dyDescent="0.25">
      <c r="A30" t="str">
        <f t="shared" si="1"/>
        <v xml:space="preserve"> Fabricación de insumos textiles y acabado de textiles Nacional</v>
      </c>
      <c r="B30" t="s">
        <v>96</v>
      </c>
      <c r="C30" s="1">
        <v>313</v>
      </c>
      <c r="D30" t="s">
        <v>14</v>
      </c>
      <c r="E30" s="3">
        <v>1000000</v>
      </c>
      <c r="F30">
        <v>403794.44673615001</v>
      </c>
      <c r="G30">
        <v>106061.665769489</v>
      </c>
      <c r="H30">
        <v>29068.003054094799</v>
      </c>
      <c r="I30">
        <v>7973.6822584811798</v>
      </c>
      <c r="J30">
        <v>2213.91413769783</v>
      </c>
      <c r="K30">
        <v>615.22991818427499</v>
      </c>
      <c r="L30">
        <v>170.95587730660901</v>
      </c>
      <c r="M30">
        <v>47.563716779956899</v>
      </c>
      <c r="N30">
        <v>13.256127387197701</v>
      </c>
      <c r="O30">
        <v>3.7005591808425402</v>
      </c>
      <c r="P30">
        <v>1.03451629276806</v>
      </c>
      <c r="Q30">
        <v>0.28956258800642398</v>
      </c>
      <c r="R30">
        <v>8.1134844889149196E-2</v>
      </c>
      <c r="S30">
        <v>2.2754420165168099E-2</v>
      </c>
      <c r="T30">
        <v>6.3864509684790601E-3</v>
      </c>
      <c r="U30">
        <v>1.7936565401232599E-3</v>
      </c>
      <c r="V30" s="2">
        <f t="shared" si="0"/>
        <v>1.549963854303005</v>
      </c>
    </row>
    <row r="31" spans="1:22" x14ac:dyDescent="0.25">
      <c r="A31" t="str">
        <f t="shared" si="1"/>
        <v xml:space="preserve"> Fabricación de insumos textiles y acabado de textiles Nacional e Importado</v>
      </c>
      <c r="B31" t="s">
        <v>100</v>
      </c>
      <c r="C31" s="1">
        <v>313</v>
      </c>
      <c r="D31" t="s">
        <v>14</v>
      </c>
      <c r="E31" s="3">
        <v>1000000</v>
      </c>
      <c r="F31">
        <v>653082.04836717702</v>
      </c>
      <c r="G31">
        <v>305052.51888295001</v>
      </c>
      <c r="H31">
        <v>153643.01534702</v>
      </c>
      <c r="I31">
        <v>79833.381764645295</v>
      </c>
      <c r="J31">
        <v>42215.517757173402</v>
      </c>
      <c r="K31">
        <v>22615.5195825972</v>
      </c>
      <c r="L31">
        <v>12259.0482067713</v>
      </c>
      <c r="M31">
        <v>6718.4565845338402</v>
      </c>
      <c r="N31">
        <v>3718.6201603162399</v>
      </c>
      <c r="O31">
        <v>2076.1041865417901</v>
      </c>
      <c r="P31">
        <v>1167.6488462284999</v>
      </c>
      <c r="Q31">
        <v>660.75962011215597</v>
      </c>
      <c r="R31">
        <v>375.811885639004</v>
      </c>
      <c r="S31">
        <v>214.627224878758</v>
      </c>
      <c r="T31">
        <v>122.98198986063601</v>
      </c>
      <c r="U31">
        <v>70.656889757237195</v>
      </c>
      <c r="V31" s="2">
        <f t="shared" si="0"/>
        <v>2.2838267172962028</v>
      </c>
    </row>
    <row r="32" spans="1:22" x14ac:dyDescent="0.25">
      <c r="A32" t="str">
        <f t="shared" si="1"/>
        <v xml:space="preserve"> Fabricación de productos textiles, excepto prendas de vestir Nacional</v>
      </c>
      <c r="B32" t="s">
        <v>96</v>
      </c>
      <c r="C32" s="1">
        <v>314</v>
      </c>
      <c r="D32" t="s">
        <v>15</v>
      </c>
      <c r="E32" s="3">
        <v>1000000</v>
      </c>
      <c r="F32">
        <v>361730.21974836302</v>
      </c>
      <c r="G32">
        <v>114927.196407272</v>
      </c>
      <c r="H32">
        <v>31374.722986838598</v>
      </c>
      <c r="I32">
        <v>8557.2680656520406</v>
      </c>
      <c r="J32">
        <v>2344.1214622832899</v>
      </c>
      <c r="K32">
        <v>646.65599418450597</v>
      </c>
      <c r="L32">
        <v>178.849773979666</v>
      </c>
      <c r="M32">
        <v>49.541858218796598</v>
      </c>
      <c r="N32">
        <v>13.748327634092901</v>
      </c>
      <c r="O32">
        <v>3.8228876177489002</v>
      </c>
      <c r="P32">
        <v>1.0650035394306701</v>
      </c>
      <c r="Q32">
        <v>0.29719432742235002</v>
      </c>
      <c r="R32">
        <v>8.3055379341991906E-2</v>
      </c>
      <c r="S32">
        <v>2.3240578214814098E-2</v>
      </c>
      <c r="T32">
        <v>6.5102977197671E-3</v>
      </c>
      <c r="U32">
        <v>1.8254153136199E-3</v>
      </c>
      <c r="V32" s="2">
        <f t="shared" si="0"/>
        <v>1.5198276243415811</v>
      </c>
    </row>
    <row r="33" spans="1:22" x14ac:dyDescent="0.25">
      <c r="A33" t="str">
        <f t="shared" si="1"/>
        <v xml:space="preserve"> Fabricación de productos textiles, excepto prendas de vestir Nacional e Importado</v>
      </c>
      <c r="B33" t="s">
        <v>100</v>
      </c>
      <c r="C33" s="1">
        <v>314</v>
      </c>
      <c r="D33" t="s">
        <v>15</v>
      </c>
      <c r="E33" s="3">
        <v>1000000</v>
      </c>
      <c r="F33">
        <v>590087.80537260894</v>
      </c>
      <c r="G33">
        <v>339036.21842915099</v>
      </c>
      <c r="H33">
        <v>178490.55835005801</v>
      </c>
      <c r="I33">
        <v>96640.231827532203</v>
      </c>
      <c r="J33">
        <v>53393.585671999201</v>
      </c>
      <c r="K33">
        <v>29834.509781266901</v>
      </c>
      <c r="L33">
        <v>16793.259028611399</v>
      </c>
      <c r="M33">
        <v>9506.9974791162404</v>
      </c>
      <c r="N33">
        <v>5407.97631656254</v>
      </c>
      <c r="O33">
        <v>3088.6163048531898</v>
      </c>
      <c r="P33">
        <v>1769.77882532385</v>
      </c>
      <c r="Q33">
        <v>1016.7799622922799</v>
      </c>
      <c r="R33">
        <v>585.40683943362603</v>
      </c>
      <c r="S33">
        <v>337.61543324633197</v>
      </c>
      <c r="T33">
        <v>194.969867476834</v>
      </c>
      <c r="U33">
        <v>112.71219784076099</v>
      </c>
      <c r="V33" s="2">
        <f t="shared" si="0"/>
        <v>2.3262970216873726</v>
      </c>
    </row>
    <row r="34" spans="1:22" x14ac:dyDescent="0.25">
      <c r="A34" t="str">
        <f t="shared" si="1"/>
        <v xml:space="preserve"> Fabricación de prendas de vestir Nacional</v>
      </c>
      <c r="B34" t="s">
        <v>96</v>
      </c>
      <c r="C34" s="1">
        <v>315</v>
      </c>
      <c r="D34" t="s">
        <v>16</v>
      </c>
      <c r="E34" s="3">
        <v>1000000</v>
      </c>
      <c r="F34">
        <v>343394.029533997</v>
      </c>
      <c r="G34">
        <v>103369.889563352</v>
      </c>
      <c r="H34">
        <v>28665.245352022801</v>
      </c>
      <c r="I34">
        <v>7866.0389001162202</v>
      </c>
      <c r="J34">
        <v>2164.6460606835299</v>
      </c>
      <c r="K34">
        <v>598.27309883791895</v>
      </c>
      <c r="L34">
        <v>165.70960365434999</v>
      </c>
      <c r="M34">
        <v>45.969650692007001</v>
      </c>
      <c r="N34">
        <v>12.773912163819199</v>
      </c>
      <c r="O34">
        <v>3.5558532628300101</v>
      </c>
      <c r="P34">
        <v>0.99151237069424103</v>
      </c>
      <c r="Q34">
        <v>0.276896773736865</v>
      </c>
      <c r="R34">
        <v>7.7432714048462303E-2</v>
      </c>
      <c r="S34">
        <v>2.16790978977409E-2</v>
      </c>
      <c r="T34">
        <v>6.0757194460595897E-3</v>
      </c>
      <c r="U34">
        <v>1.70424305519835E-3</v>
      </c>
      <c r="V34" s="2">
        <f t="shared" ref="V34:V65" si="2">SUM(E34:U34)/1000000</f>
        <v>1.4862875068297015</v>
      </c>
    </row>
    <row r="35" spans="1:22" x14ac:dyDescent="0.25">
      <c r="A35" t="str">
        <f t="shared" si="1"/>
        <v xml:space="preserve"> Fabricación de prendas de vestir Nacional e Importado</v>
      </c>
      <c r="B35" t="s">
        <v>100</v>
      </c>
      <c r="C35" s="1">
        <v>315</v>
      </c>
      <c r="D35" t="s">
        <v>16</v>
      </c>
      <c r="E35" s="3">
        <v>1000000</v>
      </c>
      <c r="F35">
        <v>614118.09677123697</v>
      </c>
      <c r="G35">
        <v>353308.199276675</v>
      </c>
      <c r="H35">
        <v>190995.07964345199</v>
      </c>
      <c r="I35">
        <v>104081.602708964</v>
      </c>
      <c r="J35">
        <v>57322.6777328526</v>
      </c>
      <c r="K35">
        <v>31824.4327029862</v>
      </c>
      <c r="L35">
        <v>17787.891671765901</v>
      </c>
      <c r="M35">
        <v>10003.494493464101</v>
      </c>
      <c r="N35">
        <v>5657.0077042589301</v>
      </c>
      <c r="O35">
        <v>3214.6131626585502</v>
      </c>
      <c r="P35">
        <v>1834.24891760116</v>
      </c>
      <c r="Q35">
        <v>1050.19402612714</v>
      </c>
      <c r="R35">
        <v>602.96048548376803</v>
      </c>
      <c r="S35">
        <v>346.96186576541203</v>
      </c>
      <c r="T35">
        <v>200.010560986916</v>
      </c>
      <c r="U35">
        <v>115.46296571291199</v>
      </c>
      <c r="V35" s="2">
        <f t="shared" si="2"/>
        <v>2.3924629346899922</v>
      </c>
    </row>
    <row r="36" spans="1:22" x14ac:dyDescent="0.25">
      <c r="A36" t="str">
        <f t="shared" si="1"/>
        <v xml:space="preserve"> Curtido y acabado de cuero y piel, y fabricación de productos de cuero, piel y materiales sucedáneos Nacional</v>
      </c>
      <c r="B36" t="s">
        <v>96</v>
      </c>
      <c r="C36" s="1">
        <v>316</v>
      </c>
      <c r="D36" t="s">
        <v>17</v>
      </c>
      <c r="E36" s="3">
        <v>1000000</v>
      </c>
      <c r="F36">
        <v>370261.52059858799</v>
      </c>
      <c r="G36">
        <v>118560.343733492</v>
      </c>
      <c r="H36">
        <v>36368.635602493603</v>
      </c>
      <c r="I36">
        <v>10888.4919065753</v>
      </c>
      <c r="J36">
        <v>3221.8337253577502</v>
      </c>
      <c r="K36">
        <v>944.17586334306395</v>
      </c>
      <c r="L36">
        <v>274.67929704774701</v>
      </c>
      <c r="M36">
        <v>79.4412747195355</v>
      </c>
      <c r="N36">
        <v>22.870597696044001</v>
      </c>
      <c r="O36">
        <v>6.56005920359227</v>
      </c>
      <c r="P36">
        <v>1.87608513406392</v>
      </c>
      <c r="Q36">
        <v>0.53524237332457003</v>
      </c>
      <c r="R36">
        <v>0.15240282861936399</v>
      </c>
      <c r="S36">
        <v>4.33242320032882E-2</v>
      </c>
      <c r="T36">
        <v>1.22994504469798E-2</v>
      </c>
      <c r="U36">
        <v>3.4878340877752198E-3</v>
      </c>
      <c r="V36" s="2">
        <f t="shared" si="2"/>
        <v>1.540631175500369</v>
      </c>
    </row>
    <row r="37" spans="1:22" x14ac:dyDescent="0.25">
      <c r="A37" t="str">
        <f t="shared" si="1"/>
        <v xml:space="preserve"> Curtido y acabado de cuero y piel, y fabricación de productos de cuero, piel y materiales sucedáneos Nacional e Importado</v>
      </c>
      <c r="B37" t="s">
        <v>100</v>
      </c>
      <c r="C37" s="1">
        <v>316</v>
      </c>
      <c r="D37" t="s">
        <v>17</v>
      </c>
      <c r="E37" s="3">
        <v>1000000</v>
      </c>
      <c r="F37">
        <v>641610.98354172194</v>
      </c>
      <c r="G37">
        <v>367684.351187505</v>
      </c>
      <c r="H37">
        <v>200668.835565916</v>
      </c>
      <c r="I37">
        <v>107885.85410651</v>
      </c>
      <c r="J37">
        <v>57875.5585969315</v>
      </c>
      <c r="K37">
        <v>31168.035152431101</v>
      </c>
      <c r="L37">
        <v>16899.568156866699</v>
      </c>
      <c r="M37">
        <v>9237.5099104677392</v>
      </c>
      <c r="N37">
        <v>5091.7727279206201</v>
      </c>
      <c r="O37">
        <v>2829.2473007510498</v>
      </c>
      <c r="P37">
        <v>1583.6481273618699</v>
      </c>
      <c r="Q37">
        <v>892.186507954224</v>
      </c>
      <c r="R37">
        <v>505.43425170931198</v>
      </c>
      <c r="S37">
        <v>287.67541699805599</v>
      </c>
      <c r="T37">
        <v>164.36927772061</v>
      </c>
      <c r="U37">
        <v>94.213233864261596</v>
      </c>
      <c r="V37" s="2">
        <f t="shared" si="2"/>
        <v>2.4444792430626303</v>
      </c>
    </row>
    <row r="38" spans="1:22" x14ac:dyDescent="0.25">
      <c r="A38" t="str">
        <f t="shared" si="1"/>
        <v xml:space="preserve"> Industria de la madera Nacional</v>
      </c>
      <c r="B38" t="s">
        <v>96</v>
      </c>
      <c r="C38" s="1">
        <v>321</v>
      </c>
      <c r="D38" t="s">
        <v>18</v>
      </c>
      <c r="E38" s="3">
        <v>1000000</v>
      </c>
      <c r="F38">
        <v>468753.77261278703</v>
      </c>
      <c r="G38">
        <v>131638.64399597599</v>
      </c>
      <c r="H38">
        <v>34855.856117555202</v>
      </c>
      <c r="I38">
        <v>9299.5314921544796</v>
      </c>
      <c r="J38">
        <v>2516.3705813516999</v>
      </c>
      <c r="K38">
        <v>685.54677208070302</v>
      </c>
      <c r="L38">
        <v>187.601938694133</v>
      </c>
      <c r="M38">
        <v>51.511964922822997</v>
      </c>
      <c r="N38">
        <v>14.1881265374754</v>
      </c>
      <c r="O38">
        <v>3.91898283886984</v>
      </c>
      <c r="P38">
        <v>1.08529406582653</v>
      </c>
      <c r="Q38">
        <v>0.30126184492101599</v>
      </c>
      <c r="R38">
        <v>8.3802656495714098E-2</v>
      </c>
      <c r="S38">
        <v>2.3355118930522199E-2</v>
      </c>
      <c r="T38">
        <v>6.5195156203694503E-3</v>
      </c>
      <c r="U38">
        <v>1.8224855917284E-3</v>
      </c>
      <c r="V38" s="2">
        <f t="shared" si="2"/>
        <v>1.6480084446405856</v>
      </c>
    </row>
    <row r="39" spans="1:22" x14ac:dyDescent="0.25">
      <c r="A39" t="str">
        <f t="shared" si="1"/>
        <v xml:space="preserve"> Industria de la madera Nacional e Importado</v>
      </c>
      <c r="B39" t="s">
        <v>100</v>
      </c>
      <c r="C39" s="1">
        <v>321</v>
      </c>
      <c r="D39" t="s">
        <v>18</v>
      </c>
      <c r="E39" s="3">
        <v>1000000</v>
      </c>
      <c r="F39">
        <v>574171.96631066699</v>
      </c>
      <c r="G39">
        <v>244424.51963768699</v>
      </c>
      <c r="H39">
        <v>115980.619813378</v>
      </c>
      <c r="I39">
        <v>59871.731551954101</v>
      </c>
      <c r="J39">
        <v>32183.905382418601</v>
      </c>
      <c r="K39">
        <v>17630.656911461301</v>
      </c>
      <c r="L39">
        <v>9769.4728444643806</v>
      </c>
      <c r="M39">
        <v>5460.3161087545204</v>
      </c>
      <c r="N39">
        <v>3073.5196787789</v>
      </c>
      <c r="O39">
        <v>1740.2613168803</v>
      </c>
      <c r="P39">
        <v>990.17913445986596</v>
      </c>
      <c r="Q39">
        <v>565.654228464575</v>
      </c>
      <c r="R39">
        <v>324.18883345245501</v>
      </c>
      <c r="S39">
        <v>186.285482013722</v>
      </c>
      <c r="T39">
        <v>107.26698875156499</v>
      </c>
      <c r="U39">
        <v>61.869070332852402</v>
      </c>
      <c r="V39" s="2">
        <f t="shared" si="2"/>
        <v>2.0665424132939192</v>
      </c>
    </row>
    <row r="40" spans="1:22" x14ac:dyDescent="0.25">
      <c r="A40" t="str">
        <f t="shared" si="1"/>
        <v xml:space="preserve"> Industria del papel Nacional</v>
      </c>
      <c r="B40" t="s">
        <v>96</v>
      </c>
      <c r="C40" s="1">
        <v>322</v>
      </c>
      <c r="D40" t="s">
        <v>19</v>
      </c>
      <c r="E40" s="3">
        <v>1000000</v>
      </c>
      <c r="F40">
        <v>393936.55687375303</v>
      </c>
      <c r="G40">
        <v>117305.234460637</v>
      </c>
      <c r="H40">
        <v>32513.811149820402</v>
      </c>
      <c r="I40">
        <v>8956.3990183576298</v>
      </c>
      <c r="J40">
        <v>2469.38457965317</v>
      </c>
      <c r="K40">
        <v>682.22767978274305</v>
      </c>
      <c r="L40">
        <v>188.84345859794101</v>
      </c>
      <c r="M40">
        <v>52.378703869994702</v>
      </c>
      <c r="N40">
        <v>14.55737502247</v>
      </c>
      <c r="O40">
        <v>4.0534501581481601</v>
      </c>
      <c r="P40">
        <v>1.1305808908000201</v>
      </c>
      <c r="Q40">
        <v>0.31581330926957701</v>
      </c>
      <c r="R40">
        <v>8.8334597463072401E-2</v>
      </c>
      <c r="S40">
        <v>2.4735873849440902E-2</v>
      </c>
      <c r="T40">
        <v>6.9334815208601502E-3</v>
      </c>
      <c r="U40">
        <v>1.9451031015998599E-3</v>
      </c>
      <c r="V40" s="2">
        <f t="shared" si="2"/>
        <v>1.5561250150929082</v>
      </c>
    </row>
    <row r="41" spans="1:22" x14ac:dyDescent="0.25">
      <c r="A41" t="str">
        <f t="shared" si="1"/>
        <v xml:space="preserve"> Industria del papel Nacional e Importado</v>
      </c>
      <c r="B41" t="s">
        <v>100</v>
      </c>
      <c r="C41" s="1">
        <v>322</v>
      </c>
      <c r="D41" t="s">
        <v>19</v>
      </c>
      <c r="E41" s="3">
        <v>1000000</v>
      </c>
      <c r="F41">
        <v>657795.29429362598</v>
      </c>
      <c r="G41">
        <v>364185.09827582602</v>
      </c>
      <c r="H41">
        <v>193972.09905502401</v>
      </c>
      <c r="I41">
        <v>102961.990003614</v>
      </c>
      <c r="J41">
        <v>54950.278006906497</v>
      </c>
      <c r="K41">
        <v>29573.400080855699</v>
      </c>
      <c r="L41">
        <v>16067.120811204501</v>
      </c>
      <c r="M41">
        <v>8813.1067886130004</v>
      </c>
      <c r="N41">
        <v>4878.1710827387697</v>
      </c>
      <c r="O41">
        <v>2722.3688973952699</v>
      </c>
      <c r="P41">
        <v>1530.20631447557</v>
      </c>
      <c r="Q41">
        <v>865.37340733776796</v>
      </c>
      <c r="R41">
        <v>491.89159338880501</v>
      </c>
      <c r="S41">
        <v>280.77211808786899</v>
      </c>
      <c r="T41">
        <v>160.81127383851501</v>
      </c>
      <c r="U41">
        <v>92.356911953260905</v>
      </c>
      <c r="V41" s="2">
        <f t="shared" si="2"/>
        <v>2.4393403389148851</v>
      </c>
    </row>
    <row r="42" spans="1:22" x14ac:dyDescent="0.25">
      <c r="A42" t="str">
        <f t="shared" si="1"/>
        <v xml:space="preserve"> Impresión e industrias conexas Nacional</v>
      </c>
      <c r="B42" t="s">
        <v>96</v>
      </c>
      <c r="C42" s="1">
        <v>323</v>
      </c>
      <c r="D42" t="s">
        <v>20</v>
      </c>
      <c r="E42" s="3">
        <v>1000000</v>
      </c>
      <c r="F42">
        <v>427921.34744522098</v>
      </c>
      <c r="G42">
        <v>123941.572081962</v>
      </c>
      <c r="H42">
        <v>33889.066512018901</v>
      </c>
      <c r="I42">
        <v>9271.0345812230098</v>
      </c>
      <c r="J42">
        <v>2544.55766279828</v>
      </c>
      <c r="K42">
        <v>700.64108611269205</v>
      </c>
      <c r="L42">
        <v>193.31987543756301</v>
      </c>
      <c r="M42">
        <v>53.465252379537702</v>
      </c>
      <c r="N42">
        <v>14.821434907983701</v>
      </c>
      <c r="O42">
        <v>4.1178783267666503</v>
      </c>
      <c r="P42">
        <v>1.1463618112513001</v>
      </c>
      <c r="Q42">
        <v>0.31969530115182399</v>
      </c>
      <c r="R42">
        <v>8.9293776358837507E-2</v>
      </c>
      <c r="S42">
        <v>2.49740125654795E-2</v>
      </c>
      <c r="T42">
        <v>6.9929077908919297E-3</v>
      </c>
      <c r="U42">
        <v>1.9600140904487001E-3</v>
      </c>
      <c r="V42" s="2">
        <f t="shared" si="2"/>
        <v>1.5985355330882107</v>
      </c>
    </row>
    <row r="43" spans="1:22" x14ac:dyDescent="0.25">
      <c r="A43" t="str">
        <f t="shared" si="1"/>
        <v xml:space="preserve"> Impresión e industrias conexas Nacional e Importado</v>
      </c>
      <c r="B43" t="s">
        <v>100</v>
      </c>
      <c r="C43" s="1">
        <v>323</v>
      </c>
      <c r="D43" t="s">
        <v>20</v>
      </c>
      <c r="E43" s="3">
        <v>1000000</v>
      </c>
      <c r="F43">
        <v>700527.79847081495</v>
      </c>
      <c r="G43">
        <v>383662.45524447499</v>
      </c>
      <c r="H43">
        <v>202962.99518462201</v>
      </c>
      <c r="I43">
        <v>107654.957017896</v>
      </c>
      <c r="J43">
        <v>57524.423288800099</v>
      </c>
      <c r="K43">
        <v>31020.6039547404</v>
      </c>
      <c r="L43">
        <v>16893.039197167102</v>
      </c>
      <c r="M43">
        <v>9288.8680602057793</v>
      </c>
      <c r="N43">
        <v>5153.7010213604599</v>
      </c>
      <c r="O43">
        <v>2882.3743371656101</v>
      </c>
      <c r="P43">
        <v>1623.2327294014301</v>
      </c>
      <c r="Q43">
        <v>919.47581588855405</v>
      </c>
      <c r="R43">
        <v>523.35378279886095</v>
      </c>
      <c r="S43">
        <v>299.06370906772599</v>
      </c>
      <c r="T43">
        <v>171.44255819829701</v>
      </c>
      <c r="U43">
        <v>98.534198674495798</v>
      </c>
      <c r="V43" s="2">
        <f t="shared" si="2"/>
        <v>2.5212063185712759</v>
      </c>
    </row>
    <row r="44" spans="1:22" x14ac:dyDescent="0.25">
      <c r="A44" t="str">
        <f t="shared" si="1"/>
        <v xml:space="preserve"> Fabricación de productos derivados del petróleo y del carbón Nacional</v>
      </c>
      <c r="B44" t="s">
        <v>96</v>
      </c>
      <c r="C44" s="1">
        <v>324</v>
      </c>
      <c r="D44" t="s">
        <v>21</v>
      </c>
      <c r="E44" s="3">
        <v>1000000</v>
      </c>
      <c r="F44">
        <v>415309.70136586297</v>
      </c>
      <c r="G44">
        <v>94599.3210366235</v>
      </c>
      <c r="H44">
        <v>28316.960640527199</v>
      </c>
      <c r="I44">
        <v>7660.4815924197701</v>
      </c>
      <c r="J44">
        <v>2072.9788656472001</v>
      </c>
      <c r="K44">
        <v>564.10610169018503</v>
      </c>
      <c r="L44">
        <v>154.545911166877</v>
      </c>
      <c r="M44">
        <v>42.525722322950998</v>
      </c>
      <c r="N44">
        <v>11.743244841698001</v>
      </c>
      <c r="O44">
        <v>3.2523270173581902</v>
      </c>
      <c r="P44">
        <v>0.90302573044156098</v>
      </c>
      <c r="Q44">
        <v>0.25127364142669401</v>
      </c>
      <c r="R44">
        <v>7.0049180066347999E-2</v>
      </c>
      <c r="S44">
        <v>1.9559425583466801E-2</v>
      </c>
      <c r="T44">
        <v>5.4690298326163199E-3</v>
      </c>
      <c r="U44">
        <v>1.5310247910421801E-3</v>
      </c>
      <c r="V44" s="2">
        <f t="shared" si="2"/>
        <v>1.5487368677161515</v>
      </c>
    </row>
    <row r="45" spans="1:22" x14ac:dyDescent="0.25">
      <c r="A45" t="str">
        <f t="shared" si="1"/>
        <v xml:space="preserve"> Fabricación de productos derivados del petróleo y del carbón Nacional e Importado</v>
      </c>
      <c r="B45" t="s">
        <v>100</v>
      </c>
      <c r="C45" s="1">
        <v>324</v>
      </c>
      <c r="D45" t="s">
        <v>21</v>
      </c>
      <c r="E45" s="3">
        <v>1000000</v>
      </c>
      <c r="F45">
        <v>758027.841003643</v>
      </c>
      <c r="G45">
        <v>395090.43395709002</v>
      </c>
      <c r="H45">
        <v>205527.508073798</v>
      </c>
      <c r="I45">
        <v>106542.86615960101</v>
      </c>
      <c r="J45">
        <v>55833.4759642149</v>
      </c>
      <c r="K45">
        <v>29691.005194076901</v>
      </c>
      <c r="L45">
        <v>16016.0101772174</v>
      </c>
      <c r="M45">
        <v>8750.1096380537092</v>
      </c>
      <c r="N45">
        <v>4833.1835873524196</v>
      </c>
      <c r="O45">
        <v>2694.49394586483</v>
      </c>
      <c r="P45">
        <v>1513.8409022047899</v>
      </c>
      <c r="Q45">
        <v>855.96940783637206</v>
      </c>
      <c r="R45">
        <v>486.527921793617</v>
      </c>
      <c r="S45">
        <v>277.71651868089799</v>
      </c>
      <c r="T45">
        <v>159.06800146768401</v>
      </c>
      <c r="U45">
        <v>91.359970501525197</v>
      </c>
      <c r="V45" s="2">
        <f t="shared" si="2"/>
        <v>2.5863914104233974</v>
      </c>
    </row>
    <row r="46" spans="1:22" x14ac:dyDescent="0.25">
      <c r="A46" t="str">
        <f t="shared" si="1"/>
        <v xml:space="preserve"> Industria química Nacional</v>
      </c>
      <c r="B46" t="s">
        <v>96</v>
      </c>
      <c r="C46" s="1">
        <v>325</v>
      </c>
      <c r="D46" t="s">
        <v>22</v>
      </c>
      <c r="E46" s="3">
        <v>1000000</v>
      </c>
      <c r="F46">
        <v>417647.53030659899</v>
      </c>
      <c r="G46">
        <v>114821.704439062</v>
      </c>
      <c r="H46">
        <v>31834.6328611504</v>
      </c>
      <c r="I46">
        <v>8764.2433909915508</v>
      </c>
      <c r="J46">
        <v>2409.8514431694798</v>
      </c>
      <c r="K46">
        <v>663.582345028546</v>
      </c>
      <c r="L46">
        <v>183.23136655278</v>
      </c>
      <c r="M46">
        <v>50.735754188039699</v>
      </c>
      <c r="N46">
        <v>14.084278907351599</v>
      </c>
      <c r="O46">
        <v>3.9183825003534198</v>
      </c>
      <c r="P46">
        <v>1.09220514485542</v>
      </c>
      <c r="Q46">
        <v>0.30493850138231399</v>
      </c>
      <c r="R46">
        <v>8.5257391999749299E-2</v>
      </c>
      <c r="S46">
        <v>2.3865839781421899E-2</v>
      </c>
      <c r="T46">
        <v>6.6876206404659997E-3</v>
      </c>
      <c r="U46">
        <v>1.8756519847955701E-3</v>
      </c>
      <c r="V46" s="2">
        <f t="shared" si="2"/>
        <v>1.5763950293983005</v>
      </c>
    </row>
    <row r="47" spans="1:22" x14ac:dyDescent="0.25">
      <c r="A47" t="str">
        <f t="shared" si="1"/>
        <v xml:space="preserve"> Industria química Nacional e Importado</v>
      </c>
      <c r="B47" t="s">
        <v>100</v>
      </c>
      <c r="C47" s="1">
        <v>325</v>
      </c>
      <c r="D47" t="s">
        <v>22</v>
      </c>
      <c r="E47" s="3">
        <v>1000000</v>
      </c>
      <c r="F47">
        <v>679716.46900696401</v>
      </c>
      <c r="G47">
        <v>354668.02494072</v>
      </c>
      <c r="H47">
        <v>183946.892586337</v>
      </c>
      <c r="I47">
        <v>96062.446134029</v>
      </c>
      <c r="J47">
        <v>50788.8067278245</v>
      </c>
      <c r="K47">
        <v>27207.068556509999</v>
      </c>
      <c r="L47">
        <v>14757.9135955439</v>
      </c>
      <c r="M47">
        <v>8096.5686671682797</v>
      </c>
      <c r="N47">
        <v>4486.5826402324801</v>
      </c>
      <c r="O47">
        <v>2507.5790575423598</v>
      </c>
      <c r="P47">
        <v>1411.6617939006201</v>
      </c>
      <c r="Q47">
        <v>799.48420195658798</v>
      </c>
      <c r="R47">
        <v>455.01279223427099</v>
      </c>
      <c r="S47">
        <v>259.99844368404803</v>
      </c>
      <c r="T47">
        <v>149.04408150223401</v>
      </c>
      <c r="U47">
        <v>85.659857756973494</v>
      </c>
      <c r="V47" s="2">
        <f t="shared" si="2"/>
        <v>2.4253992130839062</v>
      </c>
    </row>
    <row r="48" spans="1:22" x14ac:dyDescent="0.25">
      <c r="A48" t="str">
        <f t="shared" si="1"/>
        <v xml:space="preserve"> Industria del plástico y del hule Nacional</v>
      </c>
      <c r="B48" t="s">
        <v>96</v>
      </c>
      <c r="C48" s="1">
        <v>326</v>
      </c>
      <c r="D48" t="s">
        <v>23</v>
      </c>
      <c r="E48" s="3">
        <v>1000000</v>
      </c>
      <c r="F48">
        <v>383687.64215563599</v>
      </c>
      <c r="G48">
        <v>110124.60882787799</v>
      </c>
      <c r="H48">
        <v>29742.204999871701</v>
      </c>
      <c r="I48">
        <v>8117.6677790929498</v>
      </c>
      <c r="J48">
        <v>2228.4539740259402</v>
      </c>
      <c r="K48">
        <v>612.79969789130996</v>
      </c>
      <c r="L48">
        <v>168.81498409052401</v>
      </c>
      <c r="M48">
        <v>46.630056904873001</v>
      </c>
      <c r="N48">
        <v>12.9144781138471</v>
      </c>
      <c r="O48">
        <v>3.5854627728172899</v>
      </c>
      <c r="P48">
        <v>0.99756533480394605</v>
      </c>
      <c r="Q48">
        <v>0.27806733579598503</v>
      </c>
      <c r="R48">
        <v>7.7636032905370703E-2</v>
      </c>
      <c r="S48">
        <v>2.17062843974773E-2</v>
      </c>
      <c r="T48">
        <v>6.0761892881580704E-3</v>
      </c>
      <c r="U48">
        <v>1.70265552954809E-3</v>
      </c>
      <c r="V48" s="2">
        <f t="shared" si="2"/>
        <v>1.5347467051701111</v>
      </c>
    </row>
    <row r="49" spans="1:22" x14ac:dyDescent="0.25">
      <c r="A49" t="str">
        <f t="shared" si="1"/>
        <v xml:space="preserve"> Industria del plástico y del hule Nacional e Importado</v>
      </c>
      <c r="B49" t="s">
        <v>100</v>
      </c>
      <c r="C49" s="1">
        <v>326</v>
      </c>
      <c r="D49" t="s">
        <v>23</v>
      </c>
      <c r="E49" s="3">
        <v>1000000</v>
      </c>
      <c r="F49">
        <v>708810.53918953403</v>
      </c>
      <c r="G49">
        <v>400137.67225423799</v>
      </c>
      <c r="H49">
        <v>213569.95101242</v>
      </c>
      <c r="I49">
        <v>113914.7040481</v>
      </c>
      <c r="J49">
        <v>61242.348734969797</v>
      </c>
      <c r="K49">
        <v>33263.335424488301</v>
      </c>
      <c r="L49">
        <v>18255.614748249802</v>
      </c>
      <c r="M49">
        <v>10115.730460655501</v>
      </c>
      <c r="N49">
        <v>5652.8043456619498</v>
      </c>
      <c r="O49">
        <v>3181.67815265833</v>
      </c>
      <c r="P49">
        <v>1801.59962259945</v>
      </c>
      <c r="Q49">
        <v>1025.1955695828999</v>
      </c>
      <c r="R49">
        <v>585.734439138222</v>
      </c>
      <c r="S49">
        <v>335.739426620058</v>
      </c>
      <c r="T49">
        <v>192.94405477975801</v>
      </c>
      <c r="U49">
        <v>111.111478558478</v>
      </c>
      <c r="V49" s="2">
        <f t="shared" si="2"/>
        <v>2.5721967029622537</v>
      </c>
    </row>
    <row r="50" spans="1:22" x14ac:dyDescent="0.25">
      <c r="A50" t="str">
        <f t="shared" si="1"/>
        <v xml:space="preserve"> Fabricación de productos a base de minerales no metálicos Nacional</v>
      </c>
      <c r="B50" t="s">
        <v>96</v>
      </c>
      <c r="C50" s="1">
        <v>327</v>
      </c>
      <c r="D50" t="s">
        <v>24</v>
      </c>
      <c r="E50" s="3">
        <v>1000000</v>
      </c>
      <c r="F50">
        <v>480827.72469664901</v>
      </c>
      <c r="G50">
        <v>148143.17194104599</v>
      </c>
      <c r="H50">
        <v>42341.407233840298</v>
      </c>
      <c r="I50">
        <v>11597.144489472401</v>
      </c>
      <c r="J50">
        <v>3189.4901601269498</v>
      </c>
      <c r="K50">
        <v>875.187099236942</v>
      </c>
      <c r="L50">
        <v>240.16052887772599</v>
      </c>
      <c r="M50">
        <v>66.043421507604606</v>
      </c>
      <c r="N50">
        <v>18.216400378385</v>
      </c>
      <c r="O50">
        <v>5.0390294786109804</v>
      </c>
      <c r="P50">
        <v>1.3974910518930901</v>
      </c>
      <c r="Q50">
        <v>0.38844872755186999</v>
      </c>
      <c r="R50">
        <v>0.10818800114322299</v>
      </c>
      <c r="S50">
        <v>3.01837901447666E-2</v>
      </c>
      <c r="T50">
        <v>8.4336904184378995E-3</v>
      </c>
      <c r="U50">
        <v>2.3595111298337899E-3</v>
      </c>
      <c r="V50" s="2">
        <f t="shared" si="2"/>
        <v>1.6873055201053864</v>
      </c>
    </row>
    <row r="51" spans="1:22" x14ac:dyDescent="0.25">
      <c r="A51" t="str">
        <f t="shared" si="1"/>
        <v xml:space="preserve"> Fabricación de productos a base de minerales no metálicos Nacional e Importado</v>
      </c>
      <c r="B51" t="s">
        <v>100</v>
      </c>
      <c r="C51" s="1">
        <v>327</v>
      </c>
      <c r="D51" t="s">
        <v>24</v>
      </c>
      <c r="E51" s="3">
        <v>1000000</v>
      </c>
      <c r="F51">
        <v>602895.000843285</v>
      </c>
      <c r="G51">
        <v>287522.15592539503</v>
      </c>
      <c r="H51">
        <v>147789.56982700501</v>
      </c>
      <c r="I51">
        <v>78307.637059039902</v>
      </c>
      <c r="J51">
        <v>42196.153639188997</v>
      </c>
      <c r="K51">
        <v>23003.146973547398</v>
      </c>
      <c r="L51">
        <v>12668.4638975171</v>
      </c>
      <c r="M51">
        <v>7041.2719889111204</v>
      </c>
      <c r="N51">
        <v>3945.1205539275102</v>
      </c>
      <c r="O51">
        <v>2225.44564821432</v>
      </c>
      <c r="P51">
        <v>1262.46234137286</v>
      </c>
      <c r="Q51">
        <v>719.48201489765904</v>
      </c>
      <c r="R51">
        <v>411.56816778281501</v>
      </c>
      <c r="S51">
        <v>236.138375421013</v>
      </c>
      <c r="T51">
        <v>135.810397967782</v>
      </c>
      <c r="U51">
        <v>78.2579326184064</v>
      </c>
      <c r="V51" s="2">
        <f t="shared" si="2"/>
        <v>2.2104376855860921</v>
      </c>
    </row>
    <row r="52" spans="1:22" x14ac:dyDescent="0.25">
      <c r="A52" t="str">
        <f t="shared" si="1"/>
        <v xml:space="preserve"> Industrias metálicas básicas Nacional</v>
      </c>
      <c r="B52" t="s">
        <v>96</v>
      </c>
      <c r="C52" s="1">
        <v>331</v>
      </c>
      <c r="D52" t="s">
        <v>25</v>
      </c>
      <c r="E52" s="3">
        <v>1000000</v>
      </c>
      <c r="F52">
        <v>489252.30441553303</v>
      </c>
      <c r="G52">
        <v>136724.105886637</v>
      </c>
      <c r="H52">
        <v>38474.5404690246</v>
      </c>
      <c r="I52">
        <v>10258.126030183799</v>
      </c>
      <c r="J52">
        <v>2805.79564664389</v>
      </c>
      <c r="K52">
        <v>766.536739570706</v>
      </c>
      <c r="L52">
        <v>209.55390695259501</v>
      </c>
      <c r="M52">
        <v>57.450532172388499</v>
      </c>
      <c r="N52">
        <v>15.8090747582532</v>
      </c>
      <c r="O52">
        <v>4.3646269283240899</v>
      </c>
      <c r="P52">
        <v>1.20843591013886</v>
      </c>
      <c r="Q52">
        <v>0.33540916878111199</v>
      </c>
      <c r="R52">
        <v>9.3297156329276307E-2</v>
      </c>
      <c r="S52">
        <v>2.6000606807920799E-2</v>
      </c>
      <c r="T52">
        <v>7.25791642913817E-3</v>
      </c>
      <c r="U52">
        <v>2.0288857250841301E-3</v>
      </c>
      <c r="V52" s="2">
        <f t="shared" si="2"/>
        <v>1.678570259758049</v>
      </c>
    </row>
    <row r="53" spans="1:22" x14ac:dyDescent="0.25">
      <c r="A53" t="str">
        <f t="shared" si="1"/>
        <v xml:space="preserve"> Industrias metálicas básicas Nacional e Importado</v>
      </c>
      <c r="B53" t="s">
        <v>100</v>
      </c>
      <c r="C53" s="1">
        <v>331</v>
      </c>
      <c r="D53" t="s">
        <v>25</v>
      </c>
      <c r="E53" s="3">
        <v>1000000</v>
      </c>
      <c r="F53">
        <v>727770.36129801301</v>
      </c>
      <c r="G53">
        <v>357842.31052519602</v>
      </c>
      <c r="H53">
        <v>185041.222006064</v>
      </c>
      <c r="I53">
        <v>98210.543609201806</v>
      </c>
      <c r="J53">
        <v>53065.936353592202</v>
      </c>
      <c r="K53">
        <v>29025.814386644899</v>
      </c>
      <c r="L53">
        <v>16037.1408417738</v>
      </c>
      <c r="M53">
        <v>8939.0358079312391</v>
      </c>
      <c r="N53">
        <v>5020.5017535168499</v>
      </c>
      <c r="O53">
        <v>2837.7559317414598</v>
      </c>
      <c r="P53">
        <v>1612.47421996243</v>
      </c>
      <c r="Q53">
        <v>920.19033010949204</v>
      </c>
      <c r="R53">
        <v>526.95166072575296</v>
      </c>
      <c r="S53">
        <v>302.60332955397899</v>
      </c>
      <c r="T53">
        <v>174.15737119643299</v>
      </c>
      <c r="U53">
        <v>100.409977077172</v>
      </c>
      <c r="V53" s="2">
        <f t="shared" si="2"/>
        <v>2.4874274094023012</v>
      </c>
    </row>
    <row r="54" spans="1:22" x14ac:dyDescent="0.25">
      <c r="A54" t="str">
        <f t="shared" si="1"/>
        <v xml:space="preserve"> Fabricación de productos metálicos Nacional</v>
      </c>
      <c r="B54" t="s">
        <v>96</v>
      </c>
      <c r="C54" s="1">
        <v>332</v>
      </c>
      <c r="D54" t="s">
        <v>26</v>
      </c>
      <c r="E54" s="3">
        <v>1000000</v>
      </c>
      <c r="F54">
        <v>347965.55821640597</v>
      </c>
      <c r="G54">
        <v>111938.41751935901</v>
      </c>
      <c r="H54">
        <v>30777.985353033499</v>
      </c>
      <c r="I54">
        <v>8504.4586920190304</v>
      </c>
      <c r="J54">
        <v>2298.1597104749499</v>
      </c>
      <c r="K54">
        <v>628.66380569189505</v>
      </c>
      <c r="L54">
        <v>172.27607391709299</v>
      </c>
      <c r="M54">
        <v>47.292538086983498</v>
      </c>
      <c r="N54">
        <v>13.0177300982097</v>
      </c>
      <c r="O54">
        <v>3.5944292237068201</v>
      </c>
      <c r="P54">
        <v>0.99529553159105499</v>
      </c>
      <c r="Q54">
        <v>0.27627936389733598</v>
      </c>
      <c r="R54">
        <v>7.6856459066141802E-2</v>
      </c>
      <c r="S54">
        <v>2.1420443602597702E-2</v>
      </c>
      <c r="T54">
        <v>5.9797835110964098E-3</v>
      </c>
      <c r="U54">
        <v>1.67169060444044E-3</v>
      </c>
      <c r="V54" s="2">
        <f t="shared" si="2"/>
        <v>1.5023508015715827</v>
      </c>
    </row>
    <row r="55" spans="1:22" x14ac:dyDescent="0.25">
      <c r="A55" t="str">
        <f t="shared" si="1"/>
        <v xml:space="preserve"> Fabricación de productos metálicos Nacional e Importado</v>
      </c>
      <c r="B55" t="s">
        <v>100</v>
      </c>
      <c r="C55" s="1">
        <v>332</v>
      </c>
      <c r="D55" t="s">
        <v>26</v>
      </c>
      <c r="E55" s="3">
        <v>1000000</v>
      </c>
      <c r="F55">
        <v>665346.73868888</v>
      </c>
      <c r="G55">
        <v>400738.11029672698</v>
      </c>
      <c r="H55">
        <v>223231.75377822301</v>
      </c>
      <c r="I55">
        <v>124518.267698822</v>
      </c>
      <c r="J55">
        <v>70002.939607652195</v>
      </c>
      <c r="K55">
        <v>39615.349805515798</v>
      </c>
      <c r="L55">
        <v>22528.0346397904</v>
      </c>
      <c r="M55">
        <v>12860.5358478369</v>
      </c>
      <c r="N55">
        <v>7365.2437694330802</v>
      </c>
      <c r="O55">
        <v>4229.3354968938702</v>
      </c>
      <c r="P55">
        <v>2433.9103113098399</v>
      </c>
      <c r="Q55">
        <v>1403.1428477889399</v>
      </c>
      <c r="R55">
        <v>810.04729231833903</v>
      </c>
      <c r="S55">
        <v>468.17032360104798</v>
      </c>
      <c r="T55">
        <v>270.81990691887199</v>
      </c>
      <c r="U55">
        <v>156.768625915207</v>
      </c>
      <c r="V55" s="2">
        <f t="shared" si="2"/>
        <v>2.5759791689376264</v>
      </c>
    </row>
    <row r="56" spans="1:22" x14ac:dyDescent="0.25">
      <c r="A56" t="str">
        <f t="shared" si="1"/>
        <v xml:space="preserve"> Fabricación de maquinaria y equipo Nacional</v>
      </c>
      <c r="B56" t="s">
        <v>96</v>
      </c>
      <c r="C56" s="1">
        <v>333</v>
      </c>
      <c r="D56" t="s">
        <v>27</v>
      </c>
      <c r="E56" s="3">
        <v>1000000</v>
      </c>
      <c r="F56">
        <v>249957.03583136099</v>
      </c>
      <c r="G56">
        <v>70594.475248191899</v>
      </c>
      <c r="H56">
        <v>19379.091209641501</v>
      </c>
      <c r="I56">
        <v>5322.2445215974503</v>
      </c>
      <c r="J56">
        <v>1445.11703107634</v>
      </c>
      <c r="K56">
        <v>395.55313957515898</v>
      </c>
      <c r="L56">
        <v>108.544850479945</v>
      </c>
      <c r="M56">
        <v>29.845634531587901</v>
      </c>
      <c r="N56">
        <v>8.2274564988710299</v>
      </c>
      <c r="O56">
        <v>2.27452319566064</v>
      </c>
      <c r="P56">
        <v>0.63046795118694199</v>
      </c>
      <c r="Q56">
        <v>0.17516582755096899</v>
      </c>
      <c r="R56">
        <v>4.8766407549489299E-2</v>
      </c>
      <c r="S56">
        <v>1.3600771384028499E-2</v>
      </c>
      <c r="T56">
        <v>3.7990558179627301E-3</v>
      </c>
      <c r="U56">
        <v>1.06259169163808E-3</v>
      </c>
      <c r="V56" s="2">
        <f t="shared" si="2"/>
        <v>1.3472432823087548</v>
      </c>
    </row>
    <row r="57" spans="1:22" x14ac:dyDescent="0.25">
      <c r="A57" t="str">
        <f t="shared" si="1"/>
        <v xml:space="preserve"> Fabricación de maquinaria y equipo Nacional e Importado</v>
      </c>
      <c r="B57" t="s">
        <v>100</v>
      </c>
      <c r="C57" s="1">
        <v>333</v>
      </c>
      <c r="D57" t="s">
        <v>27</v>
      </c>
      <c r="E57" s="3">
        <v>1000000</v>
      </c>
      <c r="F57">
        <v>680579.01670209097</v>
      </c>
      <c r="G57">
        <v>427388.50580702198</v>
      </c>
      <c r="H57">
        <v>257865.832233697</v>
      </c>
      <c r="I57">
        <v>152140.786900529</v>
      </c>
      <c r="J57">
        <v>88852.772660998104</v>
      </c>
      <c r="K57">
        <v>51666.903555658697</v>
      </c>
      <c r="L57">
        <v>29988.704578889901</v>
      </c>
      <c r="M57">
        <v>17393.1484403744</v>
      </c>
      <c r="N57">
        <v>10085.34435093</v>
      </c>
      <c r="O57">
        <v>5847.8487111018103</v>
      </c>
      <c r="P57">
        <v>3391.07666726564</v>
      </c>
      <c r="Q57">
        <v>1966.66042759064</v>
      </c>
      <c r="R57">
        <v>1140.70108451496</v>
      </c>
      <c r="S57">
        <v>661.69779704692496</v>
      </c>
      <c r="T57">
        <v>383.87143179781401</v>
      </c>
      <c r="U57">
        <v>222.71177047222901</v>
      </c>
      <c r="V57" s="2">
        <f t="shared" si="2"/>
        <v>2.7295755831199804</v>
      </c>
    </row>
    <row r="58" spans="1:22" x14ac:dyDescent="0.25">
      <c r="A58" t="str">
        <f t="shared" si="1"/>
        <v xml:space="preserve"> Fabricación de equipo de computación, comunicación, medición y de otros equipos, componentes y accesorios electrónicos Nacional</v>
      </c>
      <c r="B58" t="s">
        <v>96</v>
      </c>
      <c r="C58" s="1">
        <v>334</v>
      </c>
      <c r="D58" t="s">
        <v>28</v>
      </c>
      <c r="E58" s="3">
        <v>1000000</v>
      </c>
      <c r="F58">
        <v>167752.297466649</v>
      </c>
      <c r="G58">
        <v>39397.5615409288</v>
      </c>
      <c r="H58">
        <v>10469.051375691801</v>
      </c>
      <c r="I58">
        <v>2836.9632283303799</v>
      </c>
      <c r="J58">
        <v>772.49134317671701</v>
      </c>
      <c r="K58">
        <v>211.34011942722799</v>
      </c>
      <c r="L58">
        <v>58.006553891253297</v>
      </c>
      <c r="M58">
        <v>15.9605727060758</v>
      </c>
      <c r="N58">
        <v>4.4028874516589998</v>
      </c>
      <c r="O58">
        <v>1.2178197683412499</v>
      </c>
      <c r="P58">
        <v>0.33769452632340302</v>
      </c>
      <c r="Q58">
        <v>9.38532703085138E-2</v>
      </c>
      <c r="R58">
        <v>2.6136114048502201E-2</v>
      </c>
      <c r="S58">
        <v>7.2910190606852703E-3</v>
      </c>
      <c r="T58">
        <v>2.0369999651795299E-3</v>
      </c>
      <c r="U58">
        <v>5.6984954322083603E-4</v>
      </c>
      <c r="V58" s="2">
        <f t="shared" si="2"/>
        <v>1.2215197604898007</v>
      </c>
    </row>
    <row r="59" spans="1:22" x14ac:dyDescent="0.25">
      <c r="A59" t="str">
        <f t="shared" si="1"/>
        <v xml:space="preserve"> Fabricación de equipo de computación, comunicación, medición y de otros equipos, componentes y accesorios electrónicos Nacional e Importado</v>
      </c>
      <c r="B59" t="s">
        <v>100</v>
      </c>
      <c r="C59" s="1">
        <v>334</v>
      </c>
      <c r="D59" t="s">
        <v>28</v>
      </c>
      <c r="E59" s="3">
        <v>1000000</v>
      </c>
      <c r="F59">
        <v>773016.49917619699</v>
      </c>
      <c r="G59">
        <v>553660.78554471198</v>
      </c>
      <c r="H59">
        <v>375955.42286941799</v>
      </c>
      <c r="I59">
        <v>244527.534854417</v>
      </c>
      <c r="J59">
        <v>154246.61751783901</v>
      </c>
      <c r="K59">
        <v>95215.314934805298</v>
      </c>
      <c r="L59">
        <v>57872.400095910802</v>
      </c>
      <c r="M59">
        <v>34780.604619113903</v>
      </c>
      <c r="N59">
        <v>20729.115012276299</v>
      </c>
      <c r="O59">
        <v>12277.641258804</v>
      </c>
      <c r="P59">
        <v>7237.7530224866196</v>
      </c>
      <c r="Q59">
        <v>4251.4536782816604</v>
      </c>
      <c r="R59">
        <v>2490.4738771391799</v>
      </c>
      <c r="S59">
        <v>1455.83805432745</v>
      </c>
      <c r="T59">
        <v>849.64966145266101</v>
      </c>
      <c r="U59">
        <v>495.24735257932298</v>
      </c>
      <c r="V59" s="2">
        <f t="shared" si="2"/>
        <v>3.3390623515297602</v>
      </c>
    </row>
    <row r="60" spans="1:22" x14ac:dyDescent="0.25">
      <c r="A60" t="str">
        <f t="shared" si="1"/>
        <v xml:space="preserve"> Fabricación de accesorios, aparatos eléctricos y equipo de generación de energía eléctrica Nacional</v>
      </c>
      <c r="B60" t="s">
        <v>96</v>
      </c>
      <c r="C60" s="1">
        <v>335</v>
      </c>
      <c r="D60" t="s">
        <v>29</v>
      </c>
      <c r="E60" s="3">
        <v>1000000</v>
      </c>
      <c r="F60">
        <v>275863.23655627598</v>
      </c>
      <c r="G60">
        <v>90979.161101057907</v>
      </c>
      <c r="H60">
        <v>25538.5029434526</v>
      </c>
      <c r="I60">
        <v>7048.2209615682696</v>
      </c>
      <c r="J60">
        <v>1910.30589260597</v>
      </c>
      <c r="K60">
        <v>522.88622458812699</v>
      </c>
      <c r="L60">
        <v>143.41412127178</v>
      </c>
      <c r="M60">
        <v>39.402738174616601</v>
      </c>
      <c r="N60">
        <v>10.8538762208546</v>
      </c>
      <c r="O60">
        <v>2.9986849131623998</v>
      </c>
      <c r="P60">
        <v>0.83073616035538</v>
      </c>
      <c r="Q60">
        <v>0.230695960526834</v>
      </c>
      <c r="R60">
        <v>6.4199109972136598E-2</v>
      </c>
      <c r="S60">
        <v>1.7898381997746501E-2</v>
      </c>
      <c r="T60">
        <v>4.9979219226405696E-3</v>
      </c>
      <c r="U60">
        <v>1.3975348355524601E-3</v>
      </c>
      <c r="V60" s="2">
        <f t="shared" si="2"/>
        <v>1.4020601330251987</v>
      </c>
    </row>
    <row r="61" spans="1:22" x14ac:dyDescent="0.25">
      <c r="A61" t="str">
        <f t="shared" si="1"/>
        <v xml:space="preserve"> Fabricación de accesorios, aparatos eléctricos y equipo de generación de energía eléctrica Nacional e Importado</v>
      </c>
      <c r="B61" t="s">
        <v>100</v>
      </c>
      <c r="C61" s="1">
        <v>335</v>
      </c>
      <c r="D61" t="s">
        <v>29</v>
      </c>
      <c r="E61" s="3">
        <v>1000000</v>
      </c>
      <c r="F61">
        <v>742649.03939050098</v>
      </c>
      <c r="G61">
        <v>497250.12040373898</v>
      </c>
      <c r="H61">
        <v>301704.83691500098</v>
      </c>
      <c r="I61">
        <v>177533.007822354</v>
      </c>
      <c r="J61">
        <v>103456.525055426</v>
      </c>
      <c r="K61">
        <v>60098.472363319597</v>
      </c>
      <c r="L61">
        <v>34870.742334923503</v>
      </c>
      <c r="M61">
        <v>20224.019936209301</v>
      </c>
      <c r="N61">
        <v>11727.967522503001</v>
      </c>
      <c r="O61">
        <v>6801.2878273640799</v>
      </c>
      <c r="P61">
        <v>3944.5561717784699</v>
      </c>
      <c r="Q61">
        <v>2287.9676166796198</v>
      </c>
      <c r="R61">
        <v>1327.2226846127601</v>
      </c>
      <c r="S61">
        <v>769.97066925815398</v>
      </c>
      <c r="T61">
        <v>446.71929805799198</v>
      </c>
      <c r="U61">
        <v>259.19079756439697</v>
      </c>
      <c r="V61" s="2">
        <f t="shared" si="2"/>
        <v>2.9653516468092929</v>
      </c>
    </row>
    <row r="62" spans="1:22" x14ac:dyDescent="0.25">
      <c r="A62" t="str">
        <f t="shared" si="1"/>
        <v xml:space="preserve"> Fabricación de equipo de transporte Nacional</v>
      </c>
      <c r="B62" t="s">
        <v>96</v>
      </c>
      <c r="C62" s="1">
        <v>336</v>
      </c>
      <c r="D62" t="s">
        <v>30</v>
      </c>
      <c r="E62" s="3">
        <v>1000000</v>
      </c>
      <c r="F62">
        <v>323237.80183216598</v>
      </c>
      <c r="G62">
        <v>89249.154539201103</v>
      </c>
      <c r="H62">
        <v>24039.288845920299</v>
      </c>
      <c r="I62">
        <v>6523.94284038568</v>
      </c>
      <c r="J62">
        <v>1772.8418018219199</v>
      </c>
      <c r="K62">
        <v>485.10266929711202</v>
      </c>
      <c r="L62">
        <v>133.18230102180399</v>
      </c>
      <c r="M62">
        <v>36.657951813411103</v>
      </c>
      <c r="N62">
        <v>10.116655317575299</v>
      </c>
      <c r="O62">
        <v>2.7994530855308302</v>
      </c>
      <c r="P62">
        <v>0.77659127425560404</v>
      </c>
      <c r="Q62">
        <v>0.215912242710249</v>
      </c>
      <c r="R62">
        <v>6.0146289316113197E-2</v>
      </c>
      <c r="S62">
        <v>1.6783328916847501E-2</v>
      </c>
      <c r="T62">
        <v>4.6901491696471499E-3</v>
      </c>
      <c r="U62">
        <v>1.31234213210367E-3</v>
      </c>
      <c r="V62" s="2">
        <f t="shared" si="2"/>
        <v>1.4454919643256572</v>
      </c>
    </row>
    <row r="63" spans="1:22" x14ac:dyDescent="0.25">
      <c r="A63" t="str">
        <f t="shared" si="1"/>
        <v xml:space="preserve"> Fabricación de equipo de transporte Nacional e Importado</v>
      </c>
      <c r="B63" t="s">
        <v>100</v>
      </c>
      <c r="C63" s="1">
        <v>336</v>
      </c>
      <c r="D63" t="s">
        <v>30</v>
      </c>
      <c r="E63" s="3">
        <v>1000000</v>
      </c>
      <c r="F63">
        <v>715857.98574550299</v>
      </c>
      <c r="G63">
        <v>437238.80006479198</v>
      </c>
      <c r="H63">
        <v>256267.180258065</v>
      </c>
      <c r="I63">
        <v>147900.46539408699</v>
      </c>
      <c r="J63">
        <v>84878.804867846906</v>
      </c>
      <c r="K63">
        <v>48643.017183682103</v>
      </c>
      <c r="L63">
        <v>27891.0138656001</v>
      </c>
      <c r="M63">
        <v>16013.4819753221</v>
      </c>
      <c r="N63">
        <v>9208.6961259928303</v>
      </c>
      <c r="O63">
        <v>5303.8543206562899</v>
      </c>
      <c r="P63">
        <v>3059.13725988853</v>
      </c>
      <c r="Q63">
        <v>1766.5763284895099</v>
      </c>
      <c r="R63">
        <v>1021.1809843388399</v>
      </c>
      <c r="S63">
        <v>590.78379480478895</v>
      </c>
      <c r="T63">
        <v>342.01091840482201</v>
      </c>
      <c r="U63">
        <v>198.09735734906499</v>
      </c>
      <c r="V63" s="2">
        <f t="shared" si="2"/>
        <v>2.7561810864448231</v>
      </c>
    </row>
    <row r="64" spans="1:22" x14ac:dyDescent="0.25">
      <c r="A64" t="str">
        <f t="shared" si="1"/>
        <v xml:space="preserve"> Fabricación de muebles, colchones y persianas Nacional</v>
      </c>
      <c r="B64" t="s">
        <v>96</v>
      </c>
      <c r="C64" s="1">
        <v>337</v>
      </c>
      <c r="D64" t="s">
        <v>31</v>
      </c>
      <c r="E64" s="3">
        <v>1000000</v>
      </c>
      <c r="F64">
        <v>386798.48715939699</v>
      </c>
      <c r="G64">
        <v>127595.75226643</v>
      </c>
      <c r="H64">
        <v>35275.043473744699</v>
      </c>
      <c r="I64">
        <v>9602.8493104739791</v>
      </c>
      <c r="J64">
        <v>2604.1403590207601</v>
      </c>
      <c r="K64">
        <v>712.90747374449199</v>
      </c>
      <c r="L64">
        <v>195.81646077779399</v>
      </c>
      <c r="M64">
        <v>53.9186229312145</v>
      </c>
      <c r="N64">
        <v>14.885553638847901</v>
      </c>
      <c r="O64">
        <v>4.12046012691032</v>
      </c>
      <c r="P64">
        <v>1.1433527440743401</v>
      </c>
      <c r="Q64">
        <v>0.31794435792807502</v>
      </c>
      <c r="R64">
        <v>8.8582466198958307E-2</v>
      </c>
      <c r="S64">
        <v>2.4721129151197799E-2</v>
      </c>
      <c r="T64">
        <v>6.9090569926388498E-3</v>
      </c>
      <c r="U64">
        <v>1.9333667173039E-3</v>
      </c>
      <c r="V64" s="2">
        <f t="shared" si="2"/>
        <v>1.5628595045834073</v>
      </c>
    </row>
    <row r="65" spans="1:22" x14ac:dyDescent="0.25">
      <c r="A65" t="str">
        <f t="shared" si="1"/>
        <v xml:space="preserve"> Fabricación de muebles, colchones y persianas Nacional e Importado</v>
      </c>
      <c r="B65" t="s">
        <v>100</v>
      </c>
      <c r="C65" s="1">
        <v>337</v>
      </c>
      <c r="D65" t="s">
        <v>31</v>
      </c>
      <c r="E65" s="3">
        <v>1000000</v>
      </c>
      <c r="F65">
        <v>650876.72272905195</v>
      </c>
      <c r="G65">
        <v>372528.67587025202</v>
      </c>
      <c r="H65">
        <v>197432.40685279801</v>
      </c>
      <c r="I65">
        <v>106967.112595941</v>
      </c>
      <c r="J65">
        <v>59243.372381000197</v>
      </c>
      <c r="K65">
        <v>33230.446487544199</v>
      </c>
      <c r="L65">
        <v>18778.848507195999</v>
      </c>
      <c r="M65">
        <v>10668.0821619567</v>
      </c>
      <c r="N65">
        <v>6085.7851906790002</v>
      </c>
      <c r="O65">
        <v>3483.63847840788</v>
      </c>
      <c r="P65">
        <v>1999.7021994839599</v>
      </c>
      <c r="Q65">
        <v>1150.4889583742399</v>
      </c>
      <c r="R65">
        <v>663.11695524398101</v>
      </c>
      <c r="S65">
        <v>382.761214428492</v>
      </c>
      <c r="T65">
        <v>221.189957402896</v>
      </c>
      <c r="U65">
        <v>127.937454001465</v>
      </c>
      <c r="V65" s="2">
        <f t="shared" si="2"/>
        <v>2.463840287993762</v>
      </c>
    </row>
    <row r="66" spans="1:22" x14ac:dyDescent="0.25">
      <c r="A66" t="str">
        <f t="shared" si="1"/>
        <v xml:space="preserve"> Otras industrias manufactureras Nacional</v>
      </c>
      <c r="B66" t="s">
        <v>96</v>
      </c>
      <c r="C66" s="1">
        <v>339</v>
      </c>
      <c r="D66" t="s">
        <v>32</v>
      </c>
      <c r="E66" s="3">
        <v>1000000</v>
      </c>
      <c r="F66">
        <v>226676.370973012</v>
      </c>
      <c r="G66">
        <v>64687.543840244798</v>
      </c>
      <c r="H66">
        <v>17764.4447071506</v>
      </c>
      <c r="I66">
        <v>4874.5346949676104</v>
      </c>
      <c r="J66">
        <v>1332.29644522885</v>
      </c>
      <c r="K66">
        <v>366.10764511721402</v>
      </c>
      <c r="L66">
        <v>100.820410173342</v>
      </c>
      <c r="M66">
        <v>27.822624565297001</v>
      </c>
      <c r="N66">
        <v>7.6963690687282398</v>
      </c>
      <c r="O66">
        <v>2.1342245982893302</v>
      </c>
      <c r="P66">
        <v>0.59315361942220102</v>
      </c>
      <c r="Q66">
        <v>0.1651792387871</v>
      </c>
      <c r="R66">
        <v>4.6078326196339302E-2</v>
      </c>
      <c r="S66">
        <v>1.28733957112812E-2</v>
      </c>
      <c r="T66">
        <v>3.6012757097033201E-3</v>
      </c>
      <c r="U66">
        <v>1.0085749008469499E-3</v>
      </c>
      <c r="V66" s="2">
        <f t="shared" ref="V66:V97" si="3">SUM(E66:U66)/1000000</f>
        <v>1.3158405938285576</v>
      </c>
    </row>
    <row r="67" spans="1:22" x14ac:dyDescent="0.25">
      <c r="A67" t="str">
        <f t="shared" ref="A67:A130" si="4">CONCATENATE(D67," ",B67)</f>
        <v xml:space="preserve"> Otras industrias manufactureras Nacional e Importado</v>
      </c>
      <c r="B67" t="s">
        <v>100</v>
      </c>
      <c r="C67" s="1">
        <v>339</v>
      </c>
      <c r="D67" t="s">
        <v>32</v>
      </c>
      <c r="E67" s="3">
        <v>1000000</v>
      </c>
      <c r="F67">
        <v>717488.80777620396</v>
      </c>
      <c r="G67">
        <v>466099.85290804401</v>
      </c>
      <c r="H67">
        <v>278784.04728493298</v>
      </c>
      <c r="I67">
        <v>162677.574772947</v>
      </c>
      <c r="J67">
        <v>94232.869851249707</v>
      </c>
      <c r="K67">
        <v>54471.726496906398</v>
      </c>
      <c r="L67">
        <v>31477.582003068001</v>
      </c>
      <c r="M67">
        <v>18196.054332390999</v>
      </c>
      <c r="N67">
        <v>10524.2909210118</v>
      </c>
      <c r="O67">
        <v>6090.6039819643602</v>
      </c>
      <c r="P67">
        <v>3526.6135675610299</v>
      </c>
      <c r="Q67">
        <v>2042.92303770325</v>
      </c>
      <c r="R67">
        <v>1183.8816805108199</v>
      </c>
      <c r="S67">
        <v>686.27087123181195</v>
      </c>
      <c r="T67">
        <v>397.91222789852901</v>
      </c>
      <c r="U67">
        <v>230.76060780690801</v>
      </c>
      <c r="V67" s="2">
        <f t="shared" si="3"/>
        <v>2.8481117723214315</v>
      </c>
    </row>
    <row r="68" spans="1:22" x14ac:dyDescent="0.25">
      <c r="A68" t="str">
        <f t="shared" si="4"/>
        <v xml:space="preserve"> Comercio al por mayor de abarrotes, alimentos, bebidas, hielo y tabaco Nacional</v>
      </c>
      <c r="B68" t="s">
        <v>96</v>
      </c>
      <c r="C68" s="1">
        <v>431</v>
      </c>
      <c r="D68" t="s">
        <v>33</v>
      </c>
      <c r="E68" s="3">
        <v>1000000</v>
      </c>
      <c r="F68">
        <v>166188.36527241199</v>
      </c>
      <c r="G68">
        <v>38013.7329019065</v>
      </c>
      <c r="H68">
        <v>9993.0740287464596</v>
      </c>
      <c r="I68">
        <v>2673.60672597965</v>
      </c>
      <c r="J68">
        <v>730.27233318302297</v>
      </c>
      <c r="K68">
        <v>201.110403641201</v>
      </c>
      <c r="L68">
        <v>55.645517797774097</v>
      </c>
      <c r="M68">
        <v>15.4462392794262</v>
      </c>
      <c r="N68">
        <v>4.2975871514842403</v>
      </c>
      <c r="O68">
        <v>1.1979656528263201</v>
      </c>
      <c r="P68">
        <v>0.33446972055657398</v>
      </c>
      <c r="Q68">
        <v>9.3512865503403098E-2</v>
      </c>
      <c r="R68">
        <v>2.61761803596074E-2</v>
      </c>
      <c r="S68">
        <v>7.3348393914243297E-3</v>
      </c>
      <c r="T68">
        <v>2.0571274661493198E-3</v>
      </c>
      <c r="U68">
        <v>5.7738191034241004E-4</v>
      </c>
      <c r="V68" s="2">
        <f t="shared" si="3"/>
        <v>1.2178772131038653</v>
      </c>
    </row>
    <row r="69" spans="1:22" x14ac:dyDescent="0.25">
      <c r="A69" t="str">
        <f t="shared" si="4"/>
        <v xml:space="preserve"> Comercio al por mayor de abarrotes, alimentos, bebidas, hielo y tabaco Nacional e Importado</v>
      </c>
      <c r="B69" t="s">
        <v>100</v>
      </c>
      <c r="C69" s="1">
        <v>431</v>
      </c>
      <c r="D69" t="s">
        <v>33</v>
      </c>
      <c r="E69" s="3">
        <v>1000000</v>
      </c>
      <c r="F69">
        <v>213851.25577655601</v>
      </c>
      <c r="G69">
        <v>82506.345232765598</v>
      </c>
      <c r="H69">
        <v>40982.917184012098</v>
      </c>
      <c r="I69">
        <v>21934.127938137499</v>
      </c>
      <c r="J69">
        <v>12033.591392211099</v>
      </c>
      <c r="K69">
        <v>6682.3331408067197</v>
      </c>
      <c r="L69">
        <v>3742.0197912766498</v>
      </c>
      <c r="M69">
        <v>2109.6463661755602</v>
      </c>
      <c r="N69">
        <v>1196.0145801523299</v>
      </c>
      <c r="O69">
        <v>681.18874273925701</v>
      </c>
      <c r="P69">
        <v>389.44125214344399</v>
      </c>
      <c r="Q69">
        <v>223.33240010525901</v>
      </c>
      <c r="R69">
        <v>128.391862357533</v>
      </c>
      <c r="S69">
        <v>73.957875637561003</v>
      </c>
      <c r="T69">
        <v>42.669433361755402</v>
      </c>
      <c r="U69">
        <v>24.648626681567201</v>
      </c>
      <c r="V69" s="2">
        <f t="shared" si="3"/>
        <v>1.3866018815951195</v>
      </c>
    </row>
    <row r="70" spans="1:22" x14ac:dyDescent="0.25">
      <c r="A70" t="str">
        <f t="shared" si="4"/>
        <v xml:space="preserve"> Comercio al por menor de abarrotes, alimentos, bebidas, hielo y tabaco Nacional</v>
      </c>
      <c r="B70" t="s">
        <v>96</v>
      </c>
      <c r="C70" s="1">
        <v>461</v>
      </c>
      <c r="D70" t="s">
        <v>34</v>
      </c>
      <c r="E70" s="3">
        <v>1000000</v>
      </c>
      <c r="F70">
        <v>153532.91362077999</v>
      </c>
      <c r="G70">
        <v>30724.526738316399</v>
      </c>
      <c r="H70">
        <v>8165.74559324655</v>
      </c>
      <c r="I70">
        <v>2162.32699591139</v>
      </c>
      <c r="J70">
        <v>592.29320862819498</v>
      </c>
      <c r="K70">
        <v>162.68561856761801</v>
      </c>
      <c r="L70">
        <v>44.840149948652297</v>
      </c>
      <c r="M70">
        <v>12.4008968322463</v>
      </c>
      <c r="N70">
        <v>3.43900080717034</v>
      </c>
      <c r="O70">
        <v>0.95586099208338604</v>
      </c>
      <c r="P70">
        <v>0.266202555763218</v>
      </c>
      <c r="Q70">
        <v>7.42642469595345E-2</v>
      </c>
      <c r="R70">
        <v>2.0749114510835401E-2</v>
      </c>
      <c r="S70">
        <v>5.8047486061776196E-3</v>
      </c>
      <c r="T70">
        <v>1.6257468240284401E-3</v>
      </c>
      <c r="U70">
        <v>4.5576372547731498E-4</v>
      </c>
      <c r="V70" s="2">
        <f t="shared" si="3"/>
        <v>1.1954024967862062</v>
      </c>
    </row>
    <row r="71" spans="1:22" x14ac:dyDescent="0.25">
      <c r="A71" t="str">
        <f t="shared" si="4"/>
        <v xml:space="preserve"> Comercio al por menor de abarrotes, alimentos, bebidas, hielo y tabaco Nacional e Importado</v>
      </c>
      <c r="B71" t="s">
        <v>100</v>
      </c>
      <c r="C71" s="1">
        <v>461</v>
      </c>
      <c r="D71" t="s">
        <v>34</v>
      </c>
      <c r="E71" s="3">
        <v>1000000</v>
      </c>
      <c r="F71">
        <v>217283.495191619</v>
      </c>
      <c r="G71">
        <v>80227.808348136095</v>
      </c>
      <c r="H71">
        <v>40684.555615907797</v>
      </c>
      <c r="I71">
        <v>21874.5560833737</v>
      </c>
      <c r="J71">
        <v>11979.7572080066</v>
      </c>
      <c r="K71">
        <v>6626.1928013293</v>
      </c>
      <c r="L71">
        <v>3695.72040972474</v>
      </c>
      <c r="M71">
        <v>2076.3254730895501</v>
      </c>
      <c r="N71">
        <v>1173.76637223435</v>
      </c>
      <c r="O71">
        <v>666.97633316918404</v>
      </c>
      <c r="P71">
        <v>380.611605675769</v>
      </c>
      <c r="Q71">
        <v>217.94739869956101</v>
      </c>
      <c r="R71">
        <v>125.149418526028</v>
      </c>
      <c r="S71">
        <v>72.023253357735001</v>
      </c>
      <c r="T71">
        <v>41.522793448157898</v>
      </c>
      <c r="U71">
        <v>23.972373267939499</v>
      </c>
      <c r="V71" s="2">
        <f t="shared" si="3"/>
        <v>1.3871503806795653</v>
      </c>
    </row>
    <row r="72" spans="1:22" x14ac:dyDescent="0.25">
      <c r="A72" t="str">
        <f t="shared" si="4"/>
        <v xml:space="preserve"> Transporte aéreo Nacional</v>
      </c>
      <c r="B72" t="s">
        <v>96</v>
      </c>
      <c r="C72" s="1">
        <v>481</v>
      </c>
      <c r="D72" t="s">
        <v>35</v>
      </c>
      <c r="E72" s="3">
        <v>1000000</v>
      </c>
      <c r="F72">
        <v>430381.907083061</v>
      </c>
      <c r="G72">
        <v>108994.201471933</v>
      </c>
      <c r="H72">
        <v>27170.1055244741</v>
      </c>
      <c r="I72">
        <v>7577.6776146944003</v>
      </c>
      <c r="J72">
        <v>2103.04607655683</v>
      </c>
      <c r="K72">
        <v>583.50251077562496</v>
      </c>
      <c r="L72">
        <v>162.504664065432</v>
      </c>
      <c r="M72">
        <v>45.335367018807403</v>
      </c>
      <c r="N72">
        <v>12.6636863926904</v>
      </c>
      <c r="O72">
        <v>3.5415361786364801</v>
      </c>
      <c r="P72">
        <v>0.99155263460445997</v>
      </c>
      <c r="Q72">
        <v>0.27789120729287498</v>
      </c>
      <c r="R72">
        <v>7.7949027390721098E-2</v>
      </c>
      <c r="S72">
        <v>2.1881060542562399E-2</v>
      </c>
      <c r="T72">
        <v>6.1461274218251897E-3</v>
      </c>
      <c r="U72">
        <v>1.7273088127036499E-3</v>
      </c>
      <c r="V72" s="2">
        <f t="shared" si="3"/>
        <v>1.5770358626825163</v>
      </c>
    </row>
    <row r="73" spans="1:22" x14ac:dyDescent="0.25">
      <c r="A73" t="str">
        <f t="shared" si="4"/>
        <v xml:space="preserve"> Transporte aéreo Nacional e Importado</v>
      </c>
      <c r="B73" t="s">
        <v>100</v>
      </c>
      <c r="C73" s="1">
        <v>481</v>
      </c>
      <c r="D73" t="s">
        <v>35</v>
      </c>
      <c r="E73" s="3">
        <v>1000000</v>
      </c>
      <c r="F73">
        <v>679856.46843158605</v>
      </c>
      <c r="G73">
        <v>335743.68134922202</v>
      </c>
      <c r="H73">
        <v>170647.03785667499</v>
      </c>
      <c r="I73">
        <v>91539.995291870597</v>
      </c>
      <c r="J73">
        <v>49641.790727487198</v>
      </c>
      <c r="K73">
        <v>27204.877813207801</v>
      </c>
      <c r="L73">
        <v>15061.937869760101</v>
      </c>
      <c r="M73">
        <v>8413.7850314506395</v>
      </c>
      <c r="N73">
        <v>4735.2847984727996</v>
      </c>
      <c r="O73">
        <v>2681.4199520279599</v>
      </c>
      <c r="P73">
        <v>1525.9815374329801</v>
      </c>
      <c r="Q73">
        <v>871.93143594337096</v>
      </c>
      <c r="R73">
        <v>499.82666783564503</v>
      </c>
      <c r="S73">
        <v>287.26221527914498</v>
      </c>
      <c r="T73">
        <v>165.436194857728</v>
      </c>
      <c r="U73">
        <v>95.431282229746003</v>
      </c>
      <c r="V73" s="2">
        <f t="shared" si="3"/>
        <v>2.3889721484553381</v>
      </c>
    </row>
    <row r="74" spans="1:22" x14ac:dyDescent="0.25">
      <c r="A74" t="str">
        <f t="shared" si="4"/>
        <v xml:space="preserve"> Transporte por ferrocarril Nacional</v>
      </c>
      <c r="B74" t="s">
        <v>96</v>
      </c>
      <c r="C74" s="1">
        <v>482</v>
      </c>
      <c r="D74" t="s">
        <v>36</v>
      </c>
      <c r="E74" s="3">
        <v>1000000</v>
      </c>
      <c r="F74">
        <v>333878.855353349</v>
      </c>
      <c r="G74">
        <v>103778.038449253</v>
      </c>
      <c r="H74">
        <v>25800.400523919401</v>
      </c>
      <c r="I74">
        <v>7301.9894366769904</v>
      </c>
      <c r="J74">
        <v>2000.9432706607799</v>
      </c>
      <c r="K74">
        <v>547.29427646120803</v>
      </c>
      <c r="L74">
        <v>150.30953920332499</v>
      </c>
      <c r="M74">
        <v>41.449873140629002</v>
      </c>
      <c r="N74">
        <v>11.465029045085</v>
      </c>
      <c r="O74">
        <v>3.1795781422910898</v>
      </c>
      <c r="P74">
        <v>0.88382007625624104</v>
      </c>
      <c r="Q74">
        <v>0.246168623514739</v>
      </c>
      <c r="R74">
        <v>6.8683978871422705E-2</v>
      </c>
      <c r="S74">
        <v>1.9192287443117399E-2</v>
      </c>
      <c r="T74">
        <v>5.3697720196056401E-3</v>
      </c>
      <c r="U74">
        <v>1.50405791556103E-3</v>
      </c>
      <c r="V74" s="2">
        <f t="shared" si="3"/>
        <v>1.4735151500686472</v>
      </c>
    </row>
    <row r="75" spans="1:22" x14ac:dyDescent="0.25">
      <c r="A75" t="str">
        <f t="shared" si="4"/>
        <v xml:space="preserve"> Transporte por ferrocarril Nacional e Importado</v>
      </c>
      <c r="B75" t="s">
        <v>100</v>
      </c>
      <c r="C75" s="1">
        <v>482</v>
      </c>
      <c r="D75" t="s">
        <v>36</v>
      </c>
      <c r="E75" s="3">
        <v>1000000</v>
      </c>
      <c r="F75">
        <v>427869.79560039297</v>
      </c>
      <c r="G75">
        <v>237113.56488600399</v>
      </c>
      <c r="H75">
        <v>123861.486831698</v>
      </c>
      <c r="I75">
        <v>66344.726691958698</v>
      </c>
      <c r="J75">
        <v>35770.500224100899</v>
      </c>
      <c r="K75">
        <v>19475.4408351565</v>
      </c>
      <c r="L75">
        <v>10716.429787418399</v>
      </c>
      <c r="M75">
        <v>5953.9639892345604</v>
      </c>
      <c r="N75">
        <v>3335.44692461463</v>
      </c>
      <c r="O75">
        <v>1881.46911261578</v>
      </c>
      <c r="P75">
        <v>1067.3395016889599</v>
      </c>
      <c r="Q75">
        <v>608.293634847249</v>
      </c>
      <c r="R75">
        <v>347.97228588223197</v>
      </c>
      <c r="S75">
        <v>199.65390983567701</v>
      </c>
      <c r="T75">
        <v>114.828883883537</v>
      </c>
      <c r="U75">
        <v>66.168605073147305</v>
      </c>
      <c r="V75" s="2">
        <f t="shared" si="3"/>
        <v>1.9347270817044053</v>
      </c>
    </row>
    <row r="76" spans="1:22" x14ac:dyDescent="0.25">
      <c r="A76" t="str">
        <f t="shared" si="4"/>
        <v xml:space="preserve"> Transporte por agua Nacional</v>
      </c>
      <c r="B76" t="s">
        <v>96</v>
      </c>
      <c r="C76" s="1">
        <v>483</v>
      </c>
      <c r="D76" t="s">
        <v>37</v>
      </c>
      <c r="E76" s="3">
        <v>1000000</v>
      </c>
      <c r="F76">
        <v>269235.47608334001</v>
      </c>
      <c r="G76">
        <v>71829.504981095102</v>
      </c>
      <c r="H76">
        <v>18105.296567753601</v>
      </c>
      <c r="I76">
        <v>5036.8272646667401</v>
      </c>
      <c r="J76">
        <v>1390.68049424796</v>
      </c>
      <c r="K76">
        <v>383.32978090998802</v>
      </c>
      <c r="L76">
        <v>106.060356891387</v>
      </c>
      <c r="M76">
        <v>29.427064195858701</v>
      </c>
      <c r="N76">
        <v>8.18181410304358</v>
      </c>
      <c r="O76">
        <v>2.2790414521848699</v>
      </c>
      <c r="P76">
        <v>0.63590138718456501</v>
      </c>
      <c r="Q76">
        <v>0.17769431070706901</v>
      </c>
      <c r="R76">
        <v>4.9718272074867301E-2</v>
      </c>
      <c r="S76">
        <v>1.3926345498733001E-2</v>
      </c>
      <c r="T76">
        <v>3.90453038768594E-3</v>
      </c>
      <c r="U76">
        <v>1.09559990153523E-3</v>
      </c>
      <c r="V76" s="2">
        <f t="shared" si="3"/>
        <v>1.366127945689102</v>
      </c>
    </row>
    <row r="77" spans="1:22" x14ac:dyDescent="0.25">
      <c r="A77" t="str">
        <f t="shared" si="4"/>
        <v xml:space="preserve"> Transporte por agua Nacional e Importado</v>
      </c>
      <c r="B77" t="s">
        <v>100</v>
      </c>
      <c r="C77" s="1">
        <v>483</v>
      </c>
      <c r="D77" t="s">
        <v>37</v>
      </c>
      <c r="E77" s="3">
        <v>1000000</v>
      </c>
      <c r="F77">
        <v>395211.45449615701</v>
      </c>
      <c r="G77">
        <v>208146.204609229</v>
      </c>
      <c r="H77">
        <v>110098.070572863</v>
      </c>
      <c r="I77">
        <v>59892.910781058199</v>
      </c>
      <c r="J77">
        <v>32777.718687615699</v>
      </c>
      <c r="K77">
        <v>18080.357577692699</v>
      </c>
      <c r="L77">
        <v>10058.833205356899</v>
      </c>
      <c r="M77">
        <v>5639.8490832056696</v>
      </c>
      <c r="N77">
        <v>3183.2370382852801</v>
      </c>
      <c r="O77">
        <v>1806.60005929104</v>
      </c>
      <c r="P77">
        <v>1029.94046849401</v>
      </c>
      <c r="Q77">
        <v>589.31688921394198</v>
      </c>
      <c r="R77">
        <v>338.191532692159</v>
      </c>
      <c r="S77">
        <v>194.53529382540501</v>
      </c>
      <c r="T77">
        <v>112.11087386892</v>
      </c>
      <c r="U77">
        <v>64.705684339386593</v>
      </c>
      <c r="V77" s="2">
        <f t="shared" si="3"/>
        <v>1.8472240368531885</v>
      </c>
    </row>
    <row r="78" spans="1:22" x14ac:dyDescent="0.25">
      <c r="A78" t="str">
        <f t="shared" si="4"/>
        <v xml:space="preserve"> Autotransporte de carga Nacional</v>
      </c>
      <c r="B78" t="s">
        <v>96</v>
      </c>
      <c r="C78" s="1">
        <v>484</v>
      </c>
      <c r="D78" t="s">
        <v>38</v>
      </c>
      <c r="E78" s="3">
        <v>1000000</v>
      </c>
      <c r="F78">
        <v>189519.51966007301</v>
      </c>
      <c r="G78">
        <v>57294.812373692199</v>
      </c>
      <c r="H78">
        <v>14263.773768065999</v>
      </c>
      <c r="I78">
        <v>4009.2933376096698</v>
      </c>
      <c r="J78">
        <v>1093.97718109214</v>
      </c>
      <c r="K78">
        <v>298.51437493992802</v>
      </c>
      <c r="L78">
        <v>81.861038611024796</v>
      </c>
      <c r="M78">
        <v>22.538504507888401</v>
      </c>
      <c r="N78">
        <v>6.2242392619886298</v>
      </c>
      <c r="O78">
        <v>1.72360075211654</v>
      </c>
      <c r="P78">
        <v>0.47847079959935301</v>
      </c>
      <c r="Q78">
        <v>0.133112209413559</v>
      </c>
      <c r="R78">
        <v>3.7102132598398202E-2</v>
      </c>
      <c r="S78">
        <v>1.03582678161544E-2</v>
      </c>
      <c r="T78">
        <v>2.89591366826832E-3</v>
      </c>
      <c r="U78">
        <v>8.1060600059786395E-4</v>
      </c>
      <c r="V78" s="2">
        <f t="shared" si="3"/>
        <v>1.266592900828535</v>
      </c>
    </row>
    <row r="79" spans="1:22" x14ac:dyDescent="0.25">
      <c r="A79" t="str">
        <f t="shared" si="4"/>
        <v xml:space="preserve"> Autotransporte de carga Nacional e Importado</v>
      </c>
      <c r="B79" t="s">
        <v>100</v>
      </c>
      <c r="C79" s="1">
        <v>484</v>
      </c>
      <c r="D79" t="s">
        <v>38</v>
      </c>
      <c r="E79" s="3">
        <v>1000000</v>
      </c>
      <c r="F79">
        <v>303699.99389456201</v>
      </c>
      <c r="G79">
        <v>181121.61396735499</v>
      </c>
      <c r="H79">
        <v>97920.4926555407</v>
      </c>
      <c r="I79">
        <v>53450.219805134897</v>
      </c>
      <c r="J79">
        <v>29244.875970834801</v>
      </c>
      <c r="K79">
        <v>16112.4846343177</v>
      </c>
      <c r="L79">
        <v>8949.3932199714109</v>
      </c>
      <c r="M79">
        <v>5008.88456080575</v>
      </c>
      <c r="N79">
        <v>2822.2655307005398</v>
      </c>
      <c r="O79">
        <v>1599.2724825287701</v>
      </c>
      <c r="P79">
        <v>910.53893131425104</v>
      </c>
      <c r="Q79">
        <v>520.42264194576796</v>
      </c>
      <c r="R79">
        <v>298.38548969642198</v>
      </c>
      <c r="S79">
        <v>171.512689189106</v>
      </c>
      <c r="T79">
        <v>98.785129324568999</v>
      </c>
      <c r="U79">
        <v>56.9880900759375</v>
      </c>
      <c r="V79" s="2">
        <f t="shared" si="3"/>
        <v>1.7019861296932977</v>
      </c>
    </row>
    <row r="80" spans="1:22" x14ac:dyDescent="0.25">
      <c r="A80" t="str">
        <f t="shared" si="4"/>
        <v xml:space="preserve"> Transporte terrestre de pasajeros, excepto por ferrocarril Nacional</v>
      </c>
      <c r="B80" t="s">
        <v>96</v>
      </c>
      <c r="C80" s="1">
        <v>485</v>
      </c>
      <c r="D80" t="s">
        <v>39</v>
      </c>
      <c r="E80" s="3">
        <v>1000000</v>
      </c>
      <c r="F80">
        <v>277951.92374711297</v>
      </c>
      <c r="G80">
        <v>93054.080803494202</v>
      </c>
      <c r="H80">
        <v>22999.604680923701</v>
      </c>
      <c r="I80">
        <v>6618.1303911484601</v>
      </c>
      <c r="J80">
        <v>1803.92979029447</v>
      </c>
      <c r="K80">
        <v>492.13764340875503</v>
      </c>
      <c r="L80">
        <v>134.837724231089</v>
      </c>
      <c r="M80">
        <v>37.109705992607701</v>
      </c>
      <c r="N80">
        <v>10.246980959802</v>
      </c>
      <c r="O80">
        <v>2.8376708057141902</v>
      </c>
      <c r="P80">
        <v>0.78779886616299</v>
      </c>
      <c r="Q80">
        <v>0.21918810923186599</v>
      </c>
      <c r="R80">
        <v>6.1099152627067901E-2</v>
      </c>
      <c r="S80">
        <v>1.70591273485599E-2</v>
      </c>
      <c r="T80">
        <v>4.7696256867408001E-3</v>
      </c>
      <c r="U80">
        <v>1.3351604550087401E-3</v>
      </c>
      <c r="V80" s="2">
        <f t="shared" si="3"/>
        <v>1.4031059303884128</v>
      </c>
    </row>
    <row r="81" spans="1:22" x14ac:dyDescent="0.25">
      <c r="A81" t="str">
        <f t="shared" si="4"/>
        <v xml:space="preserve"> Transporte terrestre de pasajeros, excepto por ferrocarril Nacional e Importado</v>
      </c>
      <c r="B81" t="s">
        <v>100</v>
      </c>
      <c r="C81" s="1">
        <v>485</v>
      </c>
      <c r="D81" t="s">
        <v>39</v>
      </c>
      <c r="E81" s="3">
        <v>1000000</v>
      </c>
      <c r="F81">
        <v>368914.61431373999</v>
      </c>
      <c r="G81">
        <v>222693.352782111</v>
      </c>
      <c r="H81">
        <v>117491.213963763</v>
      </c>
      <c r="I81">
        <v>62756.5508509336</v>
      </c>
      <c r="J81">
        <v>33645.827789621697</v>
      </c>
      <c r="K81">
        <v>18217.3228565807</v>
      </c>
      <c r="L81">
        <v>9973.1827335343296</v>
      </c>
      <c r="M81">
        <v>5516.0431972023898</v>
      </c>
      <c r="N81">
        <v>3078.1185641961602</v>
      </c>
      <c r="O81">
        <v>1730.6301401968501</v>
      </c>
      <c r="P81">
        <v>979.10585952020801</v>
      </c>
      <c r="Q81">
        <v>556.76877997956103</v>
      </c>
      <c r="R81">
        <v>317.924612677342</v>
      </c>
      <c r="S81">
        <v>182.149753438879</v>
      </c>
      <c r="T81">
        <v>104.640429936038</v>
      </c>
      <c r="U81">
        <v>60.242195367147303</v>
      </c>
      <c r="V81" s="2">
        <f t="shared" si="3"/>
        <v>1.8462176888227988</v>
      </c>
    </row>
    <row r="82" spans="1:22" x14ac:dyDescent="0.25">
      <c r="A82" t="str">
        <f t="shared" si="4"/>
        <v xml:space="preserve"> Transporte por ductos Nacional</v>
      </c>
      <c r="B82" t="s">
        <v>96</v>
      </c>
      <c r="C82" s="1">
        <v>486</v>
      </c>
      <c r="D82" t="s">
        <v>40</v>
      </c>
      <c r="E82" s="3">
        <v>1000000</v>
      </c>
      <c r="F82">
        <v>412514.133990345</v>
      </c>
      <c r="G82">
        <v>113951.868997492</v>
      </c>
      <c r="H82">
        <v>28999.086744262098</v>
      </c>
      <c r="I82">
        <v>8070.8607671452501</v>
      </c>
      <c r="J82">
        <v>2214.3197584443701</v>
      </c>
      <c r="K82">
        <v>608.33048026126198</v>
      </c>
      <c r="L82">
        <v>167.52172001775</v>
      </c>
      <c r="M82">
        <v>46.268594899661402</v>
      </c>
      <c r="N82">
        <v>12.8113805882807</v>
      </c>
      <c r="O82">
        <v>3.5558266413725499</v>
      </c>
      <c r="P82">
        <v>0.989041545172889</v>
      </c>
      <c r="Q82">
        <v>0.275622063712956</v>
      </c>
      <c r="R82">
        <v>7.6936151401463607E-2</v>
      </c>
      <c r="S82">
        <v>2.1506375442311199E-2</v>
      </c>
      <c r="T82">
        <v>6.0191933492607297E-3</v>
      </c>
      <c r="U82">
        <v>1.6864325251183701E-3</v>
      </c>
      <c r="V82" s="2">
        <f t="shared" si="3"/>
        <v>1.5665901290718587</v>
      </c>
    </row>
    <row r="83" spans="1:22" x14ac:dyDescent="0.25">
      <c r="A83" t="str">
        <f t="shared" si="4"/>
        <v xml:space="preserve"> Transporte por ductos Nacional e Importado</v>
      </c>
      <c r="B83" t="s">
        <v>100</v>
      </c>
      <c r="C83" s="1">
        <v>486</v>
      </c>
      <c r="D83" t="s">
        <v>40</v>
      </c>
      <c r="E83" s="3">
        <v>1000000</v>
      </c>
      <c r="F83">
        <v>498558.89184063399</v>
      </c>
      <c r="G83">
        <v>225945.74478402</v>
      </c>
      <c r="H83">
        <v>114582.196395572</v>
      </c>
      <c r="I83">
        <v>61562.986109992198</v>
      </c>
      <c r="J83">
        <v>33558.198956188899</v>
      </c>
      <c r="K83">
        <v>18489.836827361301</v>
      </c>
      <c r="L83">
        <v>10283.854847881699</v>
      </c>
      <c r="M83">
        <v>5765.9519361913299</v>
      </c>
      <c r="N83">
        <v>3254.62548190805</v>
      </c>
      <c r="O83">
        <v>1847.2695286512201</v>
      </c>
      <c r="P83">
        <v>1053.21163830197</v>
      </c>
      <c r="Q83">
        <v>602.67579738979498</v>
      </c>
      <c r="R83">
        <v>345.878968919074</v>
      </c>
      <c r="S83">
        <v>198.96731047983801</v>
      </c>
      <c r="T83">
        <v>114.66973305736001</v>
      </c>
      <c r="U83">
        <v>66.184715523764893</v>
      </c>
      <c r="V83" s="2">
        <f t="shared" si="3"/>
        <v>1.9762311448720726</v>
      </c>
    </row>
    <row r="84" spans="1:22" x14ac:dyDescent="0.25">
      <c r="A84" t="str">
        <f t="shared" si="4"/>
        <v xml:space="preserve"> Transporte turístico Nacional</v>
      </c>
      <c r="B84" t="s">
        <v>96</v>
      </c>
      <c r="C84" s="1">
        <v>487</v>
      </c>
      <c r="D84" t="s">
        <v>41</v>
      </c>
      <c r="E84" s="3">
        <v>1000000</v>
      </c>
      <c r="F84">
        <v>371198.52454724198</v>
      </c>
      <c r="G84">
        <v>113589.154089244</v>
      </c>
      <c r="H84">
        <v>28167.523777449202</v>
      </c>
      <c r="I84">
        <v>8016.5592968718702</v>
      </c>
      <c r="J84">
        <v>2193.8618686965401</v>
      </c>
      <c r="K84">
        <v>600.40269777633603</v>
      </c>
      <c r="L84">
        <v>165.030191507909</v>
      </c>
      <c r="M84">
        <v>45.5380663164702</v>
      </c>
      <c r="N84">
        <v>12.601617143116201</v>
      </c>
      <c r="O84">
        <v>3.49608738274787</v>
      </c>
      <c r="P84">
        <v>0.97210657618775498</v>
      </c>
      <c r="Q84">
        <v>0.27083221743686098</v>
      </c>
      <c r="R84">
        <v>7.5582951047999905E-2</v>
      </c>
      <c r="S84">
        <v>2.11242642624541E-2</v>
      </c>
      <c r="T84">
        <v>5.9113268159851802E-3</v>
      </c>
      <c r="U84">
        <v>1.65598904966863E-3</v>
      </c>
      <c r="V84" s="2">
        <f t="shared" si="3"/>
        <v>1.5239940394529552</v>
      </c>
    </row>
    <row r="85" spans="1:22" x14ac:dyDescent="0.25">
      <c r="A85" t="str">
        <f t="shared" si="4"/>
        <v xml:space="preserve"> Transporte turístico Nacional e Importado</v>
      </c>
      <c r="B85" t="s">
        <v>100</v>
      </c>
      <c r="C85" s="1">
        <v>487</v>
      </c>
      <c r="D85" t="s">
        <v>41</v>
      </c>
      <c r="E85" s="3">
        <v>1000000</v>
      </c>
      <c r="F85">
        <v>475857.26002211898</v>
      </c>
      <c r="G85">
        <v>264992.359863094</v>
      </c>
      <c r="H85">
        <v>139878.22573396299</v>
      </c>
      <c r="I85">
        <v>75406.805528337805</v>
      </c>
      <c r="J85">
        <v>40860.504977500903</v>
      </c>
      <c r="K85">
        <v>22340.455042015099</v>
      </c>
      <c r="L85">
        <v>12334.2150461568</v>
      </c>
      <c r="M85">
        <v>6870.8409432200096</v>
      </c>
      <c r="N85">
        <v>3857.0393895709199</v>
      </c>
      <c r="O85">
        <v>2179.2368955683501</v>
      </c>
      <c r="P85">
        <v>1237.8579247044199</v>
      </c>
      <c r="Q85">
        <v>706.19943211670704</v>
      </c>
      <c r="R85">
        <v>404.30893626782898</v>
      </c>
      <c r="S85">
        <v>232.128364023861</v>
      </c>
      <c r="T85">
        <v>133.57492511563001</v>
      </c>
      <c r="U85">
        <v>77.002102185236396</v>
      </c>
      <c r="V85" s="2">
        <f t="shared" si="3"/>
        <v>2.0473680151259597</v>
      </c>
    </row>
    <row r="86" spans="1:22" x14ac:dyDescent="0.25">
      <c r="A86" t="str">
        <f t="shared" si="4"/>
        <v xml:space="preserve"> Servicios relacionados con el transporte Nacional</v>
      </c>
      <c r="B86" t="s">
        <v>96</v>
      </c>
      <c r="C86" s="1">
        <v>488</v>
      </c>
      <c r="D86" t="s">
        <v>42</v>
      </c>
      <c r="E86" s="3">
        <v>1000000</v>
      </c>
      <c r="F86">
        <v>207995.09726462699</v>
      </c>
      <c r="G86">
        <v>50383.184646656198</v>
      </c>
      <c r="H86">
        <v>13399.8499273616</v>
      </c>
      <c r="I86">
        <v>3681.0557114456801</v>
      </c>
      <c r="J86">
        <v>1008.29124567564</v>
      </c>
      <c r="K86">
        <v>278.27140778089199</v>
      </c>
      <c r="L86">
        <v>76.921790778800997</v>
      </c>
      <c r="M86">
        <v>21.298420091584902</v>
      </c>
      <c r="N86">
        <v>5.9088332430836301</v>
      </c>
      <c r="O86">
        <v>1.6427635901251201</v>
      </c>
      <c r="P86">
        <v>0.45759895872436102</v>
      </c>
      <c r="Q86">
        <v>0.12768266199474099</v>
      </c>
      <c r="R86">
        <v>3.5679479186244603E-2</v>
      </c>
      <c r="S86">
        <v>9.9829543322407892E-3</v>
      </c>
      <c r="T86">
        <v>2.7962571708927699E-3</v>
      </c>
      <c r="U86">
        <v>7.8398093187094595E-4</v>
      </c>
      <c r="V86" s="2">
        <f t="shared" si="3"/>
        <v>1.2768521565355431</v>
      </c>
    </row>
    <row r="87" spans="1:22" x14ac:dyDescent="0.25">
      <c r="A87" t="str">
        <f t="shared" si="4"/>
        <v xml:space="preserve"> Servicios relacionados con el transporte Nacional e Importado</v>
      </c>
      <c r="B87" t="s">
        <v>100</v>
      </c>
      <c r="C87" s="1">
        <v>488</v>
      </c>
      <c r="D87" t="s">
        <v>42</v>
      </c>
      <c r="E87" s="3">
        <v>1000000</v>
      </c>
      <c r="F87">
        <v>337603.43065459398</v>
      </c>
      <c r="G87">
        <v>167739.695215741</v>
      </c>
      <c r="H87">
        <v>95878.734459872401</v>
      </c>
      <c r="I87">
        <v>55957.304374637999</v>
      </c>
      <c r="J87">
        <v>32685.1623465212</v>
      </c>
      <c r="K87">
        <v>19065.652858539699</v>
      </c>
      <c r="L87">
        <v>11106.4182579362</v>
      </c>
      <c r="M87">
        <v>6463.3905860641498</v>
      </c>
      <c r="N87">
        <v>3758.6850421211502</v>
      </c>
      <c r="O87">
        <v>2184.6887392235499</v>
      </c>
      <c r="P87">
        <v>1269.3518231206201</v>
      </c>
      <c r="Q87">
        <v>737.31824677011696</v>
      </c>
      <c r="R87">
        <v>428.19134630954699</v>
      </c>
      <c r="S87">
        <v>248.629140989512</v>
      </c>
      <c r="T87">
        <v>144.34881491140001</v>
      </c>
      <c r="U87">
        <v>83.797953108354406</v>
      </c>
      <c r="V87" s="2">
        <f t="shared" si="3"/>
        <v>1.735354799860461</v>
      </c>
    </row>
    <row r="88" spans="1:22" x14ac:dyDescent="0.25">
      <c r="A88" t="str">
        <f t="shared" si="4"/>
        <v xml:space="preserve"> Servicios postales Nacional</v>
      </c>
      <c r="B88" t="s">
        <v>96</v>
      </c>
      <c r="C88" s="1">
        <v>491</v>
      </c>
      <c r="D88" t="s">
        <v>43</v>
      </c>
      <c r="E88" s="3">
        <v>1000000</v>
      </c>
      <c r="F88">
        <v>164518.87236460199</v>
      </c>
      <c r="G88">
        <v>31221.230706695598</v>
      </c>
      <c r="H88">
        <v>7560.7772504575496</v>
      </c>
      <c r="I88">
        <v>1997.4600818035301</v>
      </c>
      <c r="J88">
        <v>546.42771743636001</v>
      </c>
      <c r="K88">
        <v>150.45126380037701</v>
      </c>
      <c r="L88">
        <v>41.547092300541799</v>
      </c>
      <c r="M88">
        <v>11.5028013584443</v>
      </c>
      <c r="N88">
        <v>3.1919277589280899</v>
      </c>
      <c r="O88">
        <v>0.887522328694344</v>
      </c>
      <c r="P88">
        <v>0.24723374462019801</v>
      </c>
      <c r="Q88">
        <v>6.8985476212354499E-2</v>
      </c>
      <c r="R88">
        <v>1.9277209653180201E-2</v>
      </c>
      <c r="S88">
        <v>5.3936640873997804E-3</v>
      </c>
      <c r="T88">
        <v>1.5107796730197999E-3</v>
      </c>
      <c r="U88">
        <v>4.2357357369285299E-4</v>
      </c>
      <c r="V88" s="2">
        <f t="shared" si="3"/>
        <v>1.2060526915529901</v>
      </c>
    </row>
    <row r="89" spans="1:22" x14ac:dyDescent="0.25">
      <c r="A89" t="str">
        <f t="shared" si="4"/>
        <v xml:space="preserve"> Servicios postales Nacional e Importado</v>
      </c>
      <c r="B89" t="s">
        <v>100</v>
      </c>
      <c r="C89" s="1">
        <v>491</v>
      </c>
      <c r="D89" t="s">
        <v>43</v>
      </c>
      <c r="E89" s="3">
        <v>1000000</v>
      </c>
      <c r="F89">
        <v>201214.700138132</v>
      </c>
      <c r="G89">
        <v>70906.995504858103</v>
      </c>
      <c r="H89">
        <v>36384.708335418101</v>
      </c>
      <c r="I89">
        <v>20292.255647124199</v>
      </c>
      <c r="J89">
        <v>11476.877139319</v>
      </c>
      <c r="K89">
        <v>6514.7293357327499</v>
      </c>
      <c r="L89">
        <v>3709.01559394285</v>
      </c>
      <c r="M89">
        <v>2117.9921602428899</v>
      </c>
      <c r="N89">
        <v>1212.8663195114</v>
      </c>
      <c r="O89">
        <v>696.27880522027101</v>
      </c>
      <c r="P89">
        <v>400.56665817867599</v>
      </c>
      <c r="Q89">
        <v>230.850945092822</v>
      </c>
      <c r="R89">
        <v>133.23333238038899</v>
      </c>
      <c r="S89">
        <v>76.983419035859598</v>
      </c>
      <c r="T89">
        <v>44.522879497740099</v>
      </c>
      <c r="U89">
        <v>25.768439348441401</v>
      </c>
      <c r="V89" s="2">
        <f t="shared" si="3"/>
        <v>1.3554383446530358</v>
      </c>
    </row>
    <row r="90" spans="1:22" x14ac:dyDescent="0.25">
      <c r="A90" t="str">
        <f t="shared" si="4"/>
        <v xml:space="preserve"> Servicios de mensajería y paquetería Nacional</v>
      </c>
      <c r="B90" t="s">
        <v>96</v>
      </c>
      <c r="C90" s="1">
        <v>492</v>
      </c>
      <c r="D90" t="s">
        <v>44</v>
      </c>
      <c r="E90" s="3">
        <v>1000000</v>
      </c>
      <c r="F90">
        <v>415746.23244083399</v>
      </c>
      <c r="G90">
        <v>140038.40617633</v>
      </c>
      <c r="H90">
        <v>39268.917212207001</v>
      </c>
      <c r="I90">
        <v>11097.718113716601</v>
      </c>
      <c r="J90">
        <v>3072.2055368935999</v>
      </c>
      <c r="K90">
        <v>844.68817228665102</v>
      </c>
      <c r="L90">
        <v>232.09419191557899</v>
      </c>
      <c r="M90">
        <v>63.8951447245352</v>
      </c>
      <c r="N90">
        <v>17.634603593994701</v>
      </c>
      <c r="O90">
        <v>4.8797887299467204</v>
      </c>
      <c r="P90">
        <v>1.35364689005363</v>
      </c>
      <c r="Q90">
        <v>0.37633548739009598</v>
      </c>
      <c r="R90">
        <v>0.104832332278542</v>
      </c>
      <c r="S90">
        <v>2.92520155375318E-2</v>
      </c>
      <c r="T90">
        <v>8.1744261771628992E-3</v>
      </c>
      <c r="U90">
        <v>2.2872399281272E-3</v>
      </c>
      <c r="V90" s="2">
        <f t="shared" si="3"/>
        <v>1.6103885459096237</v>
      </c>
    </row>
    <row r="91" spans="1:22" x14ac:dyDescent="0.25">
      <c r="A91" t="str">
        <f t="shared" si="4"/>
        <v xml:space="preserve"> Servicios de mensajería y paquetería Nacional e Importado</v>
      </c>
      <c r="B91" t="s">
        <v>100</v>
      </c>
      <c r="C91" s="1">
        <v>492</v>
      </c>
      <c r="D91" t="s">
        <v>44</v>
      </c>
      <c r="E91" s="3">
        <v>1000000</v>
      </c>
      <c r="F91">
        <v>520048.94010925299</v>
      </c>
      <c r="G91">
        <v>283544.34606811398</v>
      </c>
      <c r="H91">
        <v>149310.543863639</v>
      </c>
      <c r="I91">
        <v>79550.059422958599</v>
      </c>
      <c r="J91">
        <v>42767.916535309501</v>
      </c>
      <c r="K91">
        <v>23228.5918167403</v>
      </c>
      <c r="L91">
        <v>12749.0390212037</v>
      </c>
      <c r="M91">
        <v>7065.5600461337199</v>
      </c>
      <c r="N91">
        <v>3949.14492504696</v>
      </c>
      <c r="O91">
        <v>2223.2311329061699</v>
      </c>
      <c r="P91">
        <v>1259.11111763949</v>
      </c>
      <c r="Q91">
        <v>716.59708661738603</v>
      </c>
      <c r="R91">
        <v>409.46601249137802</v>
      </c>
      <c r="S91">
        <v>234.72369462938701</v>
      </c>
      <c r="T91">
        <v>134.90085245974299</v>
      </c>
      <c r="U91">
        <v>77.689842297823404</v>
      </c>
      <c r="V91" s="2">
        <f t="shared" si="3"/>
        <v>2.1272698615474406</v>
      </c>
    </row>
    <row r="92" spans="1:22" x14ac:dyDescent="0.25">
      <c r="A92" t="str">
        <f t="shared" si="4"/>
        <v xml:space="preserve"> Servicios de almacenamiento Nacional</v>
      </c>
      <c r="B92" t="s">
        <v>96</v>
      </c>
      <c r="C92" s="1">
        <v>493</v>
      </c>
      <c r="D92" t="s">
        <v>45</v>
      </c>
      <c r="E92" s="3">
        <v>1000000</v>
      </c>
      <c r="F92">
        <v>382253.847441994</v>
      </c>
      <c r="G92">
        <v>93248.536725546699</v>
      </c>
      <c r="H92">
        <v>24815.809491252301</v>
      </c>
      <c r="I92">
        <v>6799.6646483485702</v>
      </c>
      <c r="J92">
        <v>1866.2726472671</v>
      </c>
      <c r="K92">
        <v>514.50579943386697</v>
      </c>
      <c r="L92">
        <v>142.04424746626</v>
      </c>
      <c r="M92">
        <v>39.292066231893102</v>
      </c>
      <c r="N92">
        <v>10.892255697081399</v>
      </c>
      <c r="O92">
        <v>3.0261425192664699</v>
      </c>
      <c r="P92">
        <v>0.84243253230002002</v>
      </c>
      <c r="Q92">
        <v>0.23493829567850499</v>
      </c>
      <c r="R92">
        <v>6.5621230588087706E-2</v>
      </c>
      <c r="S92">
        <v>1.83534015746264E-2</v>
      </c>
      <c r="T92">
        <v>5.1391345668660299E-3</v>
      </c>
      <c r="U92">
        <v>1.4404371777335201E-3</v>
      </c>
      <c r="V92" s="2">
        <f t="shared" si="3"/>
        <v>1.5096950593907894</v>
      </c>
    </row>
    <row r="93" spans="1:22" x14ac:dyDescent="0.25">
      <c r="A93" t="str">
        <f t="shared" si="4"/>
        <v xml:space="preserve"> Servicios de almacenamiento Nacional e Importado</v>
      </c>
      <c r="B93" t="s">
        <v>100</v>
      </c>
      <c r="C93" s="1">
        <v>493</v>
      </c>
      <c r="D93" t="s">
        <v>45</v>
      </c>
      <c r="E93" s="3">
        <v>1000000</v>
      </c>
      <c r="F93">
        <v>539112.23636194295</v>
      </c>
      <c r="G93">
        <v>253662.00289598</v>
      </c>
      <c r="H93">
        <v>141654.24698242301</v>
      </c>
      <c r="I93">
        <v>81067.075800787105</v>
      </c>
      <c r="J93">
        <v>46697.840466791</v>
      </c>
      <c r="K93">
        <v>26964.171375121001</v>
      </c>
      <c r="L93">
        <v>15589.097975135501</v>
      </c>
      <c r="M93">
        <v>9020.1243956338403</v>
      </c>
      <c r="N93">
        <v>5222.4515191208802</v>
      </c>
      <c r="O93">
        <v>3025.1763909665801</v>
      </c>
      <c r="P93">
        <v>1753.0644387458301</v>
      </c>
      <c r="Q93">
        <v>1016.20302612469</v>
      </c>
      <c r="R93">
        <v>589.20959631018604</v>
      </c>
      <c r="S93">
        <v>341.69840375093798</v>
      </c>
      <c r="T93">
        <v>198.19001968884899</v>
      </c>
      <c r="U93">
        <v>114.966696187697</v>
      </c>
      <c r="V93" s="2">
        <f t="shared" si="3"/>
        <v>2.126027756344711</v>
      </c>
    </row>
    <row r="94" spans="1:22" x14ac:dyDescent="0.25">
      <c r="A94" t="str">
        <f t="shared" si="4"/>
        <v xml:space="preserve"> Edición de periódicos, revistas, libros, software y otros materiales, y edición de estas publicaciones integrada con la impresión Nacional</v>
      </c>
      <c r="B94" t="s">
        <v>96</v>
      </c>
      <c r="C94" s="1">
        <v>511</v>
      </c>
      <c r="D94" t="s">
        <v>46</v>
      </c>
      <c r="E94" s="3">
        <v>1000000</v>
      </c>
      <c r="F94">
        <v>282294.622142351</v>
      </c>
      <c r="G94">
        <v>61799.525859914698</v>
      </c>
      <c r="H94">
        <v>15680.340916408701</v>
      </c>
      <c r="I94">
        <v>4227.6783587289801</v>
      </c>
      <c r="J94">
        <v>1164.2178505500001</v>
      </c>
      <c r="K94">
        <v>322.33886372037801</v>
      </c>
      <c r="L94">
        <v>89.460435133451696</v>
      </c>
      <c r="M94">
        <v>24.880807757340801</v>
      </c>
      <c r="N94">
        <v>6.9315314256649998</v>
      </c>
      <c r="O94">
        <v>1.93399544156924</v>
      </c>
      <c r="P94">
        <v>0.540362925076048</v>
      </c>
      <c r="Q94">
        <v>0.151169269908215</v>
      </c>
      <c r="R94">
        <v>4.2337250981646403E-2</v>
      </c>
      <c r="S94">
        <v>1.18685939017503E-2</v>
      </c>
      <c r="T94">
        <v>3.3299277100889602E-3</v>
      </c>
      <c r="U94">
        <v>9.3492778833666505E-4</v>
      </c>
      <c r="V94" s="2">
        <f t="shared" si="3"/>
        <v>1.365612680764327</v>
      </c>
    </row>
    <row r="95" spans="1:22" x14ac:dyDescent="0.25">
      <c r="A95" t="str">
        <f t="shared" si="4"/>
        <v xml:space="preserve"> Edición de periódicos, revistas, libros, software y otros materiales, y edición de estas publicaciones integrada con la impresión Nacional e Importado</v>
      </c>
      <c r="B95" t="s">
        <v>100</v>
      </c>
      <c r="C95" s="1">
        <v>511</v>
      </c>
      <c r="D95" t="s">
        <v>46</v>
      </c>
      <c r="E95" s="3">
        <v>1000000</v>
      </c>
      <c r="F95">
        <v>450780.97043277102</v>
      </c>
      <c r="G95">
        <v>231439.258576575</v>
      </c>
      <c r="H95">
        <v>142568.608638601</v>
      </c>
      <c r="I95">
        <v>89040.786274544997</v>
      </c>
      <c r="J95">
        <v>54853.594791867501</v>
      </c>
      <c r="K95">
        <v>33324.602677390503</v>
      </c>
      <c r="L95">
        <v>20025.8552045385</v>
      </c>
      <c r="M95">
        <v>11935.5910044422</v>
      </c>
      <c r="N95">
        <v>7069.6955104706003</v>
      </c>
      <c r="O95">
        <v>4167.8594187442604</v>
      </c>
      <c r="P95">
        <v>2448.3145582635002</v>
      </c>
      <c r="Q95">
        <v>1434.26154883761</v>
      </c>
      <c r="R95">
        <v>838.44100297882096</v>
      </c>
      <c r="S95">
        <v>489.33863433217999</v>
      </c>
      <c r="T95">
        <v>285.23293118853502</v>
      </c>
      <c r="U95">
        <v>166.09861518551901</v>
      </c>
      <c r="V95" s="2">
        <f t="shared" si="3"/>
        <v>2.0508685098207313</v>
      </c>
    </row>
    <row r="96" spans="1:22" x14ac:dyDescent="0.25">
      <c r="A96" t="str">
        <f t="shared" si="4"/>
        <v xml:space="preserve"> Industria fílmica y del video, e industria del sonido Nacional</v>
      </c>
      <c r="B96" t="s">
        <v>96</v>
      </c>
      <c r="C96" s="1">
        <v>512</v>
      </c>
      <c r="D96" t="s">
        <v>47</v>
      </c>
      <c r="E96" s="3">
        <v>1000000</v>
      </c>
      <c r="F96">
        <v>350217.414626338</v>
      </c>
      <c r="G96">
        <v>77018.362901054599</v>
      </c>
      <c r="H96">
        <v>18995.444096572399</v>
      </c>
      <c r="I96">
        <v>5008.8742485025296</v>
      </c>
      <c r="J96">
        <v>1367.52571506607</v>
      </c>
      <c r="K96">
        <v>378.62346855923602</v>
      </c>
      <c r="L96">
        <v>105.362228493035</v>
      </c>
      <c r="M96">
        <v>29.390263508397201</v>
      </c>
      <c r="N96">
        <v>8.2103561072184394</v>
      </c>
      <c r="O96">
        <v>2.2963031200602102</v>
      </c>
      <c r="P96">
        <v>0.64291099917238004</v>
      </c>
      <c r="Q96">
        <v>0.180171717661396</v>
      </c>
      <c r="R96">
        <v>5.05348723957528E-2</v>
      </c>
      <c r="S96">
        <v>1.4184635481651799E-2</v>
      </c>
      <c r="T96">
        <v>3.98403903966399E-3</v>
      </c>
      <c r="U96">
        <v>1.1196128429854001E-3</v>
      </c>
      <c r="V96" s="2">
        <f t="shared" si="3"/>
        <v>1.453132397113198</v>
      </c>
    </row>
    <row r="97" spans="1:22" x14ac:dyDescent="0.25">
      <c r="A97" t="str">
        <f t="shared" si="4"/>
        <v xml:space="preserve"> Industria fílmica y del video, e industria del sonido Nacional e Importado</v>
      </c>
      <c r="B97" t="s">
        <v>100</v>
      </c>
      <c r="C97" s="1">
        <v>512</v>
      </c>
      <c r="D97" t="s">
        <v>47</v>
      </c>
      <c r="E97" s="3">
        <v>1000000</v>
      </c>
      <c r="F97">
        <v>474003.49146235001</v>
      </c>
      <c r="G97">
        <v>211010.47020933399</v>
      </c>
      <c r="H97">
        <v>123640.834885655</v>
      </c>
      <c r="I97">
        <v>77180.966083816107</v>
      </c>
      <c r="J97">
        <v>48032.763521503497</v>
      </c>
      <c r="K97">
        <v>29476.105761136099</v>
      </c>
      <c r="L97">
        <v>17857.225946675098</v>
      </c>
      <c r="M97">
        <v>10709.680043673499</v>
      </c>
      <c r="N97">
        <v>6373.8889297578198</v>
      </c>
      <c r="O97">
        <v>3771.3879989030802</v>
      </c>
      <c r="P97">
        <v>2221.6229619409801</v>
      </c>
      <c r="Q97">
        <v>1304.2647673449401</v>
      </c>
      <c r="R97">
        <v>763.71301080297098</v>
      </c>
      <c r="S97">
        <v>446.29682059854099</v>
      </c>
      <c r="T97">
        <v>260.40239634038397</v>
      </c>
      <c r="U97">
        <v>151.75593833596801</v>
      </c>
      <c r="V97" s="2">
        <f t="shared" si="3"/>
        <v>2.007204870738168</v>
      </c>
    </row>
    <row r="98" spans="1:22" x14ac:dyDescent="0.25">
      <c r="A98" t="str">
        <f t="shared" si="4"/>
        <v xml:space="preserve"> Radio y televisión Nacional</v>
      </c>
      <c r="B98" t="s">
        <v>96</v>
      </c>
      <c r="C98" s="1">
        <v>515</v>
      </c>
      <c r="D98" t="s">
        <v>48</v>
      </c>
      <c r="E98" s="3">
        <v>1000000</v>
      </c>
      <c r="F98">
        <v>420256.67431328801</v>
      </c>
      <c r="G98">
        <v>114293.210576046</v>
      </c>
      <c r="H98">
        <v>30091.1561931131</v>
      </c>
      <c r="I98">
        <v>8178.6838257426098</v>
      </c>
      <c r="J98">
        <v>2268.2810019743401</v>
      </c>
      <c r="K98">
        <v>633.23927107581801</v>
      </c>
      <c r="L98">
        <v>177.329406906537</v>
      </c>
      <c r="M98">
        <v>49.7202821086669</v>
      </c>
      <c r="N98">
        <v>13.950710251366001</v>
      </c>
      <c r="O98">
        <v>3.9166022693759599</v>
      </c>
      <c r="P98">
        <v>1.1001768020894001</v>
      </c>
      <c r="Q98">
        <v>0.30919627072135702</v>
      </c>
      <c r="R98">
        <v>8.6936234194884499E-2</v>
      </c>
      <c r="S98">
        <v>2.4453249855619599E-2</v>
      </c>
      <c r="T98">
        <v>6.8804689913199903E-3</v>
      </c>
      <c r="U98">
        <v>1.9365291339561001E-3</v>
      </c>
      <c r="V98" s="2">
        <f t="shared" ref="V98:V129" si="5">SUM(E98:U98)/1000000</f>
        <v>1.5759676917623311</v>
      </c>
    </row>
    <row r="99" spans="1:22" x14ac:dyDescent="0.25">
      <c r="A99" t="str">
        <f t="shared" si="4"/>
        <v xml:space="preserve"> Radio y televisión Nacional e Importado</v>
      </c>
      <c r="B99" t="s">
        <v>100</v>
      </c>
      <c r="C99" s="1">
        <v>515</v>
      </c>
      <c r="D99" t="s">
        <v>48</v>
      </c>
      <c r="E99" s="3">
        <v>1000000</v>
      </c>
      <c r="F99">
        <v>539990.16706204996</v>
      </c>
      <c r="G99">
        <v>236365.667011329</v>
      </c>
      <c r="H99">
        <v>119966.443878716</v>
      </c>
      <c r="I99">
        <v>66215.839899943807</v>
      </c>
      <c r="J99">
        <v>37551.1664704535</v>
      </c>
      <c r="K99">
        <v>21490.596067975399</v>
      </c>
      <c r="L99">
        <v>12348.486961111799</v>
      </c>
      <c r="M99">
        <v>7112.1151829263699</v>
      </c>
      <c r="N99">
        <v>4103.0129612926103</v>
      </c>
      <c r="O99">
        <v>2370.0417195233899</v>
      </c>
      <c r="P99">
        <v>1370.37599626367</v>
      </c>
      <c r="Q99">
        <v>792.98253354608403</v>
      </c>
      <c r="R99">
        <v>459.15166167469499</v>
      </c>
      <c r="S99">
        <v>265.987075546266</v>
      </c>
      <c r="T99">
        <v>154.145768665883</v>
      </c>
      <c r="U99">
        <v>89.358040796801106</v>
      </c>
      <c r="V99" s="2">
        <f t="shared" si="5"/>
        <v>2.0506455382918163</v>
      </c>
    </row>
    <row r="100" spans="1:22" x14ac:dyDescent="0.25">
      <c r="A100" t="str">
        <f t="shared" si="4"/>
        <v xml:space="preserve"> Telecomunicaciones Nacional</v>
      </c>
      <c r="B100" t="s">
        <v>96</v>
      </c>
      <c r="C100" s="1">
        <v>517</v>
      </c>
      <c r="D100" t="s">
        <v>49</v>
      </c>
      <c r="E100" s="3">
        <v>1000000</v>
      </c>
      <c r="F100">
        <v>307275.62188475003</v>
      </c>
      <c r="G100">
        <v>62732.868826881102</v>
      </c>
      <c r="H100">
        <v>16644.589224889802</v>
      </c>
      <c r="I100">
        <v>4542.0752309169102</v>
      </c>
      <c r="J100">
        <v>1250.99430734629</v>
      </c>
      <c r="K100">
        <v>346.002075338971</v>
      </c>
      <c r="L100">
        <v>95.916606316986602</v>
      </c>
      <c r="M100">
        <v>26.643824927351101</v>
      </c>
      <c r="N100">
        <v>7.4141325559765301</v>
      </c>
      <c r="O100">
        <v>2.0666211005180499</v>
      </c>
      <c r="P100">
        <v>0.57694591862637201</v>
      </c>
      <c r="Q100">
        <v>0.161291892177304</v>
      </c>
      <c r="R100">
        <v>4.5145551589632398E-2</v>
      </c>
      <c r="S100">
        <v>1.2649450680884E-2</v>
      </c>
      <c r="T100">
        <v>3.5474703834104701E-3</v>
      </c>
      <c r="U100">
        <v>9.9563639477669901E-4</v>
      </c>
      <c r="V100" s="2">
        <f t="shared" si="5"/>
        <v>1.3929249933109438</v>
      </c>
    </row>
    <row r="101" spans="1:22" x14ac:dyDescent="0.25">
      <c r="A101" t="str">
        <f t="shared" si="4"/>
        <v xml:space="preserve"> Telecomunicaciones Nacional e Importado</v>
      </c>
      <c r="B101" t="s">
        <v>100</v>
      </c>
      <c r="C101" s="1">
        <v>517</v>
      </c>
      <c r="D101" t="s">
        <v>49</v>
      </c>
      <c r="E101" s="3">
        <v>1000000</v>
      </c>
      <c r="F101">
        <v>413787.61041265802</v>
      </c>
      <c r="G101">
        <v>172087.797306477</v>
      </c>
      <c r="H101">
        <v>98147.752177061193</v>
      </c>
      <c r="I101">
        <v>57377.730767641602</v>
      </c>
      <c r="J101">
        <v>33585.8602452458</v>
      </c>
      <c r="K101">
        <v>19628.826038048399</v>
      </c>
      <c r="L101">
        <v>11454.376804970299</v>
      </c>
      <c r="M101">
        <v>6675.8816402377397</v>
      </c>
      <c r="N101">
        <v>3887.0620167614102</v>
      </c>
      <c r="O101">
        <v>2261.5535478348302</v>
      </c>
      <c r="P101">
        <v>1315.0471328112801</v>
      </c>
      <c r="Q101">
        <v>764.33409362329496</v>
      </c>
      <c r="R101">
        <v>444.09602030956898</v>
      </c>
      <c r="S101">
        <v>257.962091079537</v>
      </c>
      <c r="T101">
        <v>149.811776823749</v>
      </c>
      <c r="U101">
        <v>86.989503115641497</v>
      </c>
      <c r="V101" s="2">
        <f t="shared" si="5"/>
        <v>1.8219126915746993</v>
      </c>
    </row>
    <row r="102" spans="1:22" x14ac:dyDescent="0.25">
      <c r="A102" t="str">
        <f t="shared" si="4"/>
        <v xml:space="preserve"> Procesamiento electrónico de información, hospedaje y otros servicios relacionados Nacional</v>
      </c>
      <c r="B102" t="s">
        <v>96</v>
      </c>
      <c r="C102" s="1">
        <v>518</v>
      </c>
      <c r="D102" t="s">
        <v>50</v>
      </c>
      <c r="E102" s="3">
        <v>1000000</v>
      </c>
      <c r="F102">
        <v>265335.17821144097</v>
      </c>
      <c r="G102">
        <v>54047.437002652201</v>
      </c>
      <c r="H102">
        <v>14017.798204049501</v>
      </c>
      <c r="I102">
        <v>3796.26166447074</v>
      </c>
      <c r="J102">
        <v>1046.53636203932</v>
      </c>
      <c r="K102">
        <v>289.51452197355098</v>
      </c>
      <c r="L102">
        <v>80.213843043046296</v>
      </c>
      <c r="M102">
        <v>22.272887310772401</v>
      </c>
      <c r="N102">
        <v>6.1958420927311799</v>
      </c>
      <c r="O102">
        <v>1.7265331564989601</v>
      </c>
      <c r="P102">
        <v>0.48186863941334301</v>
      </c>
      <c r="Q102">
        <v>0.134678538061488</v>
      </c>
      <c r="R102">
        <v>3.7688316378701403E-2</v>
      </c>
      <c r="S102">
        <v>1.05580243426159E-2</v>
      </c>
      <c r="T102">
        <v>2.9604688637571001E-3</v>
      </c>
      <c r="U102">
        <v>8.3077473935461404E-4</v>
      </c>
      <c r="V102" s="2">
        <f t="shared" si="5"/>
        <v>1.3386438036569903</v>
      </c>
    </row>
    <row r="103" spans="1:22" x14ac:dyDescent="0.25">
      <c r="A103" t="str">
        <f t="shared" si="4"/>
        <v xml:space="preserve"> Procesamiento electrónico de información, hospedaje y otros servicios relacionados Nacional e Importado</v>
      </c>
      <c r="B103" t="s">
        <v>100</v>
      </c>
      <c r="C103" s="1">
        <v>518</v>
      </c>
      <c r="D103" t="s">
        <v>50</v>
      </c>
      <c r="E103" s="3">
        <v>1000000</v>
      </c>
      <c r="F103">
        <v>382225.57159867301</v>
      </c>
      <c r="G103">
        <v>180458.708718721</v>
      </c>
      <c r="H103">
        <v>110838.10345833001</v>
      </c>
      <c r="I103">
        <v>68862.947711378496</v>
      </c>
      <c r="J103">
        <v>42231.005396165303</v>
      </c>
      <c r="K103">
        <v>25564.610273689399</v>
      </c>
      <c r="L103">
        <v>15321.319592893</v>
      </c>
      <c r="M103">
        <v>9113.3135527395007</v>
      </c>
      <c r="N103">
        <v>5389.8817390389504</v>
      </c>
      <c r="O103">
        <v>3173.9360733512499</v>
      </c>
      <c r="P103">
        <v>1862.84772401091</v>
      </c>
      <c r="Q103">
        <v>1090.5656320007499</v>
      </c>
      <c r="R103">
        <v>637.19989443351199</v>
      </c>
      <c r="S103">
        <v>371.74300365957799</v>
      </c>
      <c r="T103">
        <v>216.621487093143</v>
      </c>
      <c r="U103">
        <v>126.114772998079</v>
      </c>
      <c r="V103" s="2">
        <f t="shared" si="5"/>
        <v>1.8474844906291761</v>
      </c>
    </row>
    <row r="104" spans="1:22" x14ac:dyDescent="0.25">
      <c r="A104" t="str">
        <f t="shared" si="4"/>
        <v xml:space="preserve"> Otros servicios de información Nacional</v>
      </c>
      <c r="B104" t="s">
        <v>96</v>
      </c>
      <c r="C104" s="1">
        <v>519</v>
      </c>
      <c r="D104" t="s">
        <v>51</v>
      </c>
      <c r="E104" s="3">
        <v>1000000</v>
      </c>
      <c r="F104">
        <v>407408.01774243999</v>
      </c>
      <c r="G104">
        <v>87554.720594311206</v>
      </c>
      <c r="H104">
        <v>23064.746508340198</v>
      </c>
      <c r="I104">
        <v>6269.7630673006797</v>
      </c>
      <c r="J104">
        <v>1747.1825082712601</v>
      </c>
      <c r="K104">
        <v>487.73737161610802</v>
      </c>
      <c r="L104">
        <v>136.23985782122</v>
      </c>
      <c r="M104">
        <v>38.0975044423163</v>
      </c>
      <c r="N104">
        <v>10.663130873948599</v>
      </c>
      <c r="O104">
        <v>2.98710199405981</v>
      </c>
      <c r="P104">
        <v>0.83748815068447802</v>
      </c>
      <c r="Q104">
        <v>0.23498802314940201</v>
      </c>
      <c r="R104">
        <v>6.5979903263824802E-2</v>
      </c>
      <c r="S104">
        <v>1.8536877849731299E-2</v>
      </c>
      <c r="T104">
        <v>5.2105461882063402E-3</v>
      </c>
      <c r="U104">
        <v>1.4652755893039199E-3</v>
      </c>
      <c r="V104" s="2">
        <f t="shared" si="5"/>
        <v>1.5267213190561875</v>
      </c>
    </row>
    <row r="105" spans="1:22" x14ac:dyDescent="0.25">
      <c r="A105" t="str">
        <f t="shared" si="4"/>
        <v xml:space="preserve"> Otros servicios de información Nacional e Importado</v>
      </c>
      <c r="B105" t="s">
        <v>100</v>
      </c>
      <c r="C105" s="1">
        <v>519</v>
      </c>
      <c r="D105" t="s">
        <v>51</v>
      </c>
      <c r="E105" s="3">
        <v>1000000</v>
      </c>
      <c r="F105">
        <v>461685.875054501</v>
      </c>
      <c r="G105">
        <v>158324.554313795</v>
      </c>
      <c r="H105">
        <v>80402.835177471206</v>
      </c>
      <c r="I105">
        <v>44510.964486567202</v>
      </c>
      <c r="J105">
        <v>25129.241280425798</v>
      </c>
      <c r="K105">
        <v>14282.8605874311</v>
      </c>
      <c r="L105">
        <v>8152.1282993041496</v>
      </c>
      <c r="M105">
        <v>4668.2377594823301</v>
      </c>
      <c r="N105">
        <v>2680.3800161107702</v>
      </c>
      <c r="O105">
        <v>1542.35959881292</v>
      </c>
      <c r="P105">
        <v>889.07881109678897</v>
      </c>
      <c r="Q105">
        <v>513.22688862770701</v>
      </c>
      <c r="R105">
        <v>296.598269251288</v>
      </c>
      <c r="S105">
        <v>171.560201338003</v>
      </c>
      <c r="T105">
        <v>99.305107604358398</v>
      </c>
      <c r="U105">
        <v>57.5133341291234</v>
      </c>
      <c r="V105" s="2">
        <f t="shared" si="5"/>
        <v>1.8034067191859486</v>
      </c>
    </row>
    <row r="106" spans="1:22" x14ac:dyDescent="0.25">
      <c r="A106" t="str">
        <f t="shared" si="4"/>
        <v xml:space="preserve"> Banca central Nacional</v>
      </c>
      <c r="B106" t="s">
        <v>96</v>
      </c>
      <c r="C106" s="1">
        <v>521</v>
      </c>
      <c r="D106" t="s">
        <v>52</v>
      </c>
      <c r="E106" s="3">
        <v>1000000</v>
      </c>
      <c r="F106">
        <v>111795.285832122</v>
      </c>
      <c r="G106">
        <v>23739.5698580354</v>
      </c>
      <c r="H106">
        <v>6230.35780326435</v>
      </c>
      <c r="I106">
        <v>1689.5543973260001</v>
      </c>
      <c r="J106">
        <v>463.822108157103</v>
      </c>
      <c r="K106">
        <v>127.482937863497</v>
      </c>
      <c r="L106">
        <v>35.181253893822202</v>
      </c>
      <c r="M106">
        <v>9.7305599195485399</v>
      </c>
      <c r="N106">
        <v>2.69666755249408</v>
      </c>
      <c r="O106">
        <v>0.74886138334317098</v>
      </c>
      <c r="P106">
        <v>0.20837205895835201</v>
      </c>
      <c r="Q106">
        <v>5.8084808126410002E-2</v>
      </c>
      <c r="R106">
        <v>1.62172663413401E-2</v>
      </c>
      <c r="S106">
        <v>4.5341464001960301E-3</v>
      </c>
      <c r="T106">
        <v>1.26921496667673E-3</v>
      </c>
      <c r="U106">
        <v>3.55651302736229E-4</v>
      </c>
      <c r="V106" s="2">
        <f t="shared" si="5"/>
        <v>1.144094719112664</v>
      </c>
    </row>
    <row r="107" spans="1:22" x14ac:dyDescent="0.25">
      <c r="A107" t="str">
        <f t="shared" si="4"/>
        <v xml:space="preserve"> Banca central Nacional e Importado</v>
      </c>
      <c r="B107" t="s">
        <v>100</v>
      </c>
      <c r="C107" s="1">
        <v>521</v>
      </c>
      <c r="D107" t="s">
        <v>52</v>
      </c>
      <c r="E107" s="3">
        <v>1000000</v>
      </c>
      <c r="F107">
        <v>118387.724041386</v>
      </c>
      <c r="G107">
        <v>60359.2812937778</v>
      </c>
      <c r="H107">
        <v>36215.418788920797</v>
      </c>
      <c r="I107">
        <v>21439.498428459199</v>
      </c>
      <c r="J107">
        <v>12530.210194574</v>
      </c>
      <c r="K107">
        <v>7284.7037255573396</v>
      </c>
      <c r="L107">
        <v>4226.4508919646796</v>
      </c>
      <c r="M107">
        <v>2450.2856410023001</v>
      </c>
      <c r="N107">
        <v>1420.29176028756</v>
      </c>
      <c r="O107">
        <v>823.30643542332598</v>
      </c>
      <c r="P107">
        <v>477.317528853596</v>
      </c>
      <c r="Q107">
        <v>276.773313099902</v>
      </c>
      <c r="R107">
        <v>160.512175780164</v>
      </c>
      <c r="S107">
        <v>93.100032469941397</v>
      </c>
      <c r="T107">
        <v>54.005740602050402</v>
      </c>
      <c r="U107">
        <v>31.3306289803925</v>
      </c>
      <c r="V107" s="2">
        <f t="shared" si="5"/>
        <v>1.2662302106211392</v>
      </c>
    </row>
    <row r="108" spans="1:22" x14ac:dyDescent="0.25">
      <c r="A108" t="str">
        <f t="shared" si="4"/>
        <v xml:space="preserve"> Instituciones de intermediación crediticia y financiera no bursátil Nacional</v>
      </c>
      <c r="B108" t="s">
        <v>96</v>
      </c>
      <c r="C108" s="1">
        <v>522</v>
      </c>
      <c r="D108" t="s">
        <v>53</v>
      </c>
      <c r="E108" s="3">
        <v>1000000</v>
      </c>
      <c r="F108">
        <v>260604.26488970901</v>
      </c>
      <c r="G108">
        <v>49279.734196485901</v>
      </c>
      <c r="H108">
        <v>12806.756792968299</v>
      </c>
      <c r="I108">
        <v>3460.9732813923301</v>
      </c>
      <c r="J108">
        <v>954.45281088195304</v>
      </c>
      <c r="K108">
        <v>264.58271746569801</v>
      </c>
      <c r="L108">
        <v>73.458617158216896</v>
      </c>
      <c r="M108">
        <v>20.436386928814201</v>
      </c>
      <c r="N108">
        <v>5.6946183667153596</v>
      </c>
      <c r="O108">
        <v>1.5891956870967601</v>
      </c>
      <c r="P108">
        <v>0.444097416565992</v>
      </c>
      <c r="Q108">
        <v>0.124255847897231</v>
      </c>
      <c r="R108">
        <v>3.4803815946960498E-2</v>
      </c>
      <c r="S108">
        <v>9.7576911463812897E-3</v>
      </c>
      <c r="T108">
        <v>2.7379139162645098E-3</v>
      </c>
      <c r="U108">
        <v>7.68767337340415E-4</v>
      </c>
      <c r="V108" s="2">
        <f t="shared" si="5"/>
        <v>1.3274725599284969</v>
      </c>
    </row>
    <row r="109" spans="1:22" x14ac:dyDescent="0.25">
      <c r="A109" t="str">
        <f t="shared" si="4"/>
        <v xml:space="preserve"> Instituciones de intermediación crediticia y financiera no bursátil Nacional e Importado</v>
      </c>
      <c r="B109" t="s">
        <v>100</v>
      </c>
      <c r="C109" s="1">
        <v>522</v>
      </c>
      <c r="D109" t="s">
        <v>53</v>
      </c>
      <c r="E109" s="3">
        <v>1000000</v>
      </c>
      <c r="F109">
        <v>278609.31027847098</v>
      </c>
      <c r="G109">
        <v>82485.982864581107</v>
      </c>
      <c r="H109">
        <v>42552.313456383701</v>
      </c>
      <c r="I109">
        <v>23934.713936916</v>
      </c>
      <c r="J109">
        <v>13709.3422035738</v>
      </c>
      <c r="K109">
        <v>7889.0818998335999</v>
      </c>
      <c r="L109">
        <v>4548.9836961667697</v>
      </c>
      <c r="M109">
        <v>2626.5301766828602</v>
      </c>
      <c r="N109">
        <v>1518.0970278616801</v>
      </c>
      <c r="O109">
        <v>878.16659200345396</v>
      </c>
      <c r="P109">
        <v>508.328807815711</v>
      </c>
      <c r="Q109">
        <v>294.40531641518203</v>
      </c>
      <c r="R109">
        <v>170.58174765585801</v>
      </c>
      <c r="S109">
        <v>98.870569616935001</v>
      </c>
      <c r="T109">
        <v>57.321570706699902</v>
      </c>
      <c r="U109">
        <v>33.2399922218463</v>
      </c>
      <c r="V109" s="2">
        <f t="shared" si="5"/>
        <v>1.4599152701369065</v>
      </c>
    </row>
    <row r="110" spans="1:22" x14ac:dyDescent="0.25">
      <c r="A110" t="str">
        <f t="shared" si="4"/>
        <v xml:space="preserve"> Actividades bursátiles, cambiarias y de inversión financiera Nacional</v>
      </c>
      <c r="B110" t="s">
        <v>96</v>
      </c>
      <c r="C110" s="1">
        <v>523</v>
      </c>
      <c r="D110" t="s">
        <v>54</v>
      </c>
      <c r="E110" s="3">
        <v>1000000</v>
      </c>
      <c r="F110">
        <v>372841.49616598297</v>
      </c>
      <c r="G110">
        <v>92244.187234942307</v>
      </c>
      <c r="H110">
        <v>23638.768693304701</v>
      </c>
      <c r="I110">
        <v>6305.0181138957696</v>
      </c>
      <c r="J110">
        <v>1720.2031650745701</v>
      </c>
      <c r="K110">
        <v>474.84147493058401</v>
      </c>
      <c r="L110">
        <v>131.79438726630499</v>
      </c>
      <c r="M110">
        <v>36.705777892357801</v>
      </c>
      <c r="N110">
        <v>10.2444956921798</v>
      </c>
      <c r="O110">
        <v>2.8636735103691699</v>
      </c>
      <c r="P110">
        <v>0.801472293706883</v>
      </c>
      <c r="Q110">
        <v>0.22454821792586299</v>
      </c>
      <c r="R110">
        <v>6.2968273838664907E-2</v>
      </c>
      <c r="S110">
        <v>1.7671439689750001E-2</v>
      </c>
      <c r="T110">
        <v>4.9626312669897501E-3</v>
      </c>
      <c r="U110">
        <v>1.39444259112191E-3</v>
      </c>
      <c r="V110" s="2">
        <f t="shared" si="5"/>
        <v>1.4974072361997908</v>
      </c>
    </row>
    <row r="111" spans="1:22" x14ac:dyDescent="0.25">
      <c r="A111" t="str">
        <f t="shared" si="4"/>
        <v xml:space="preserve"> Actividades bursátiles, cambiarias y de inversión financiera Nacional e Importado</v>
      </c>
      <c r="B111" t="s">
        <v>100</v>
      </c>
      <c r="C111" s="1">
        <v>523</v>
      </c>
      <c r="D111" t="s">
        <v>54</v>
      </c>
      <c r="E111" s="3">
        <v>1000000</v>
      </c>
      <c r="F111">
        <v>387319.07559648401</v>
      </c>
      <c r="G111">
        <v>128364.110011667</v>
      </c>
      <c r="H111">
        <v>57546.743685499998</v>
      </c>
      <c r="I111">
        <v>30134.321694522401</v>
      </c>
      <c r="J111">
        <v>16630.051445532099</v>
      </c>
      <c r="K111">
        <v>9346.6945186751</v>
      </c>
      <c r="L111">
        <v>5297.3799642492404</v>
      </c>
      <c r="M111">
        <v>3018.0830032661402</v>
      </c>
      <c r="N111">
        <v>1726.1480221117599</v>
      </c>
      <c r="O111">
        <v>990.23964464723895</v>
      </c>
      <c r="P111">
        <v>569.443270798046</v>
      </c>
      <c r="Q111">
        <v>328.09246525511497</v>
      </c>
      <c r="R111">
        <v>189.32440485315601</v>
      </c>
      <c r="S111">
        <v>109.381444511052</v>
      </c>
      <c r="T111">
        <v>63.255297761128801</v>
      </c>
      <c r="U111">
        <v>36.608186129016303</v>
      </c>
      <c r="V111" s="2">
        <f t="shared" si="5"/>
        <v>1.6416689526559627</v>
      </c>
    </row>
    <row r="112" spans="1:22" x14ac:dyDescent="0.25">
      <c r="A112" t="str">
        <f t="shared" si="4"/>
        <v xml:space="preserve"> Compañías de seguros, fianzas, y administración de fondos para el retiro Nacional</v>
      </c>
      <c r="B112" t="s">
        <v>96</v>
      </c>
      <c r="C112" s="1">
        <v>524</v>
      </c>
      <c r="D112" t="s">
        <v>55</v>
      </c>
      <c r="E112" s="3">
        <v>1000000</v>
      </c>
      <c r="F112">
        <v>476828.17653548397</v>
      </c>
      <c r="G112">
        <v>147770.32993284299</v>
      </c>
      <c r="H112">
        <v>42919.4440567899</v>
      </c>
      <c r="I112">
        <v>12002.273699978099</v>
      </c>
      <c r="J112">
        <v>3324.5468211396401</v>
      </c>
      <c r="K112">
        <v>920.67913985528003</v>
      </c>
      <c r="L112">
        <v>255.42052971717999</v>
      </c>
      <c r="M112">
        <v>71.027616289659804</v>
      </c>
      <c r="N112">
        <v>19.7936241236863</v>
      </c>
      <c r="O112">
        <v>5.52600354611738</v>
      </c>
      <c r="P112">
        <v>1.5450566135770301</v>
      </c>
      <c r="Q112">
        <v>0.43253204305274301</v>
      </c>
      <c r="R112">
        <v>0.121212178784373</v>
      </c>
      <c r="S112">
        <v>3.3998472399872498E-2</v>
      </c>
      <c r="T112">
        <v>9.5433322831294295E-3</v>
      </c>
      <c r="U112">
        <v>2.6805245661256799E-3</v>
      </c>
      <c r="V112" s="2">
        <f t="shared" si="5"/>
        <v>1.6841193629829312</v>
      </c>
    </row>
    <row r="113" spans="1:22" x14ac:dyDescent="0.25">
      <c r="A113" t="str">
        <f t="shared" si="4"/>
        <v xml:space="preserve"> Compañías de seguros, fianzas, y administración de fondos para el retiro Nacional e Importado</v>
      </c>
      <c r="B113" t="s">
        <v>100</v>
      </c>
      <c r="C113" s="1">
        <v>524</v>
      </c>
      <c r="D113" t="s">
        <v>55</v>
      </c>
      <c r="E113" s="3">
        <v>1000000</v>
      </c>
      <c r="F113">
        <v>582447.66949653998</v>
      </c>
      <c r="G113">
        <v>246168.444740212</v>
      </c>
      <c r="H113">
        <v>108075.55840665101</v>
      </c>
      <c r="I113">
        <v>51283.779349871897</v>
      </c>
      <c r="J113">
        <v>26104.121847345501</v>
      </c>
      <c r="K113">
        <v>13928.276875432901</v>
      </c>
      <c r="L113">
        <v>7644.5990163624501</v>
      </c>
      <c r="M113">
        <v>4266.5838694240902</v>
      </c>
      <c r="N113">
        <v>2406.13498475293</v>
      </c>
      <c r="O113">
        <v>1366.3665976833699</v>
      </c>
      <c r="P113">
        <v>779.74833647079004</v>
      </c>
      <c r="Q113">
        <v>446.62044764477099</v>
      </c>
      <c r="R113">
        <v>256.536620781019</v>
      </c>
      <c r="S113">
        <v>147.67833201950901</v>
      </c>
      <c r="T113">
        <v>85.159962098528595</v>
      </c>
      <c r="U113">
        <v>49.175137167240102</v>
      </c>
      <c r="V113" s="2">
        <f t="shared" si="5"/>
        <v>2.0454564540204578</v>
      </c>
    </row>
    <row r="114" spans="1:22" x14ac:dyDescent="0.25">
      <c r="A114" t="str">
        <f t="shared" si="4"/>
        <v xml:space="preserve"> Servicios inmobiliarios Nacional</v>
      </c>
      <c r="B114" t="s">
        <v>96</v>
      </c>
      <c r="C114" s="1">
        <v>531</v>
      </c>
      <c r="D114" t="s">
        <v>56</v>
      </c>
      <c r="E114" s="3">
        <v>1000000</v>
      </c>
      <c r="F114">
        <v>70578.488968225996</v>
      </c>
      <c r="G114">
        <v>17028.312311909998</v>
      </c>
      <c r="H114">
        <v>4543.4048386455197</v>
      </c>
      <c r="I114">
        <v>1243.64489613508</v>
      </c>
      <c r="J114">
        <v>345.296489888645</v>
      </c>
      <c r="K114">
        <v>95.851099613219802</v>
      </c>
      <c r="L114">
        <v>26.626854248663101</v>
      </c>
      <c r="M114">
        <v>7.4081356239528997</v>
      </c>
      <c r="N114">
        <v>2.0644095161062301</v>
      </c>
      <c r="O114">
        <v>0.57615133951841702</v>
      </c>
      <c r="P114">
        <v>0.16102131566406</v>
      </c>
      <c r="Q114">
        <v>4.5057639452323897E-2</v>
      </c>
      <c r="R114">
        <v>1.2621865284393101E-2</v>
      </c>
      <c r="S114">
        <v>3.5390236240251901E-3</v>
      </c>
      <c r="T114">
        <v>9.930950933309461E-4</v>
      </c>
      <c r="U114">
        <v>2.7886597431510602E-4</v>
      </c>
      <c r="V114" s="2">
        <f t="shared" si="5"/>
        <v>1.0938718976669517</v>
      </c>
    </row>
    <row r="115" spans="1:22" x14ac:dyDescent="0.25">
      <c r="A115" t="str">
        <f t="shared" si="4"/>
        <v xml:space="preserve"> Servicios inmobiliarios Nacional e Importado</v>
      </c>
      <c r="B115" t="s">
        <v>100</v>
      </c>
      <c r="C115" s="1">
        <v>531</v>
      </c>
      <c r="D115" t="s">
        <v>56</v>
      </c>
      <c r="E115" s="3">
        <v>1000000</v>
      </c>
      <c r="F115">
        <v>87339.370284186094</v>
      </c>
      <c r="G115">
        <v>35495.223970198102</v>
      </c>
      <c r="H115">
        <v>18406.980341414899</v>
      </c>
      <c r="I115">
        <v>10073.5290379243</v>
      </c>
      <c r="J115">
        <v>5604.7731588994902</v>
      </c>
      <c r="K115">
        <v>3143.1319186625201</v>
      </c>
      <c r="L115">
        <v>1773.7963172639199</v>
      </c>
      <c r="M115">
        <v>1006.40538903935</v>
      </c>
      <c r="N115">
        <v>573.56848955592102</v>
      </c>
      <c r="O115">
        <v>328.08917434045202</v>
      </c>
      <c r="P115">
        <v>188.23112490210499</v>
      </c>
      <c r="Q115">
        <v>108.250697385775</v>
      </c>
      <c r="R115">
        <v>62.373588923228397</v>
      </c>
      <c r="S115">
        <v>35.994095083609203</v>
      </c>
      <c r="T115">
        <v>20.796242660126001</v>
      </c>
      <c r="U115">
        <v>12.0268397714188</v>
      </c>
      <c r="V115" s="2">
        <f t="shared" si="5"/>
        <v>1.1641725406702113</v>
      </c>
    </row>
    <row r="116" spans="1:22" x14ac:dyDescent="0.25">
      <c r="A116" t="str">
        <f t="shared" si="4"/>
        <v xml:space="preserve"> Servicios de alquiler de bienes muebles Nacional</v>
      </c>
      <c r="B116" t="s">
        <v>96</v>
      </c>
      <c r="C116" s="1">
        <v>532</v>
      </c>
      <c r="D116" t="s">
        <v>57</v>
      </c>
      <c r="E116" s="3">
        <v>1000000</v>
      </c>
      <c r="F116">
        <v>287219.66892451799</v>
      </c>
      <c r="G116">
        <v>74138.856206055294</v>
      </c>
      <c r="H116">
        <v>19283.187874277199</v>
      </c>
      <c r="I116">
        <v>5328.46337382809</v>
      </c>
      <c r="J116">
        <v>1464.542905535</v>
      </c>
      <c r="K116">
        <v>403.19736103655902</v>
      </c>
      <c r="L116">
        <v>111.328686505706</v>
      </c>
      <c r="M116">
        <v>30.8225029399471</v>
      </c>
      <c r="N116">
        <v>8.5526505481849</v>
      </c>
      <c r="O116">
        <v>2.3781127255430099</v>
      </c>
      <c r="P116">
        <v>0.66249945863844995</v>
      </c>
      <c r="Q116">
        <v>0.18487144703483899</v>
      </c>
      <c r="R116">
        <v>5.16643653349705E-2</v>
      </c>
      <c r="S116">
        <v>1.4456481261208499E-2</v>
      </c>
      <c r="T116">
        <v>4.04955853990672E-3</v>
      </c>
      <c r="U116">
        <v>1.13542767298955E-3</v>
      </c>
      <c r="V116" s="2">
        <f t="shared" si="5"/>
        <v>1.3879919172747077</v>
      </c>
    </row>
    <row r="117" spans="1:22" x14ac:dyDescent="0.25">
      <c r="A117" t="str">
        <f t="shared" si="4"/>
        <v xml:space="preserve"> Servicios de alquiler de bienes muebles Nacional e Importado</v>
      </c>
      <c r="B117" t="s">
        <v>100</v>
      </c>
      <c r="C117" s="1">
        <v>532</v>
      </c>
      <c r="D117" t="s">
        <v>57</v>
      </c>
      <c r="E117" s="3">
        <v>1000000</v>
      </c>
      <c r="F117">
        <v>457083.64390369301</v>
      </c>
      <c r="G117">
        <v>239215.41755911199</v>
      </c>
      <c r="H117">
        <v>133658.36041520699</v>
      </c>
      <c r="I117">
        <v>75583.300549128398</v>
      </c>
      <c r="J117">
        <v>42771.427209086003</v>
      </c>
      <c r="K117">
        <v>24253.035403769201</v>
      </c>
      <c r="L117">
        <v>13794.439054865799</v>
      </c>
      <c r="M117">
        <v>7871.2454914657201</v>
      </c>
      <c r="N117">
        <v>4504.9202875412102</v>
      </c>
      <c r="O117">
        <v>2585.07394317321</v>
      </c>
      <c r="P117">
        <v>1486.7045970172201</v>
      </c>
      <c r="Q117">
        <v>856.59294026455802</v>
      </c>
      <c r="R117">
        <v>494.280214450215</v>
      </c>
      <c r="S117">
        <v>285.55752473288601</v>
      </c>
      <c r="T117">
        <v>165.13150346964699</v>
      </c>
      <c r="U117">
        <v>95.564376089768103</v>
      </c>
      <c r="V117" s="2">
        <f t="shared" si="5"/>
        <v>2.0047046949730656</v>
      </c>
    </row>
    <row r="118" spans="1:22" x14ac:dyDescent="0.25">
      <c r="A118" t="str">
        <f t="shared" si="4"/>
        <v xml:space="preserve"> Servicios de alquiler de marcas registradas, patentes y franquicias Nacional</v>
      </c>
      <c r="B118" t="s">
        <v>96</v>
      </c>
      <c r="C118" s="1">
        <v>533</v>
      </c>
      <c r="D118" t="s">
        <v>58</v>
      </c>
      <c r="E118" s="3">
        <v>1000000</v>
      </c>
      <c r="F118">
        <v>24135.771090867402</v>
      </c>
      <c r="G118">
        <v>6430.2711766150096</v>
      </c>
      <c r="H118">
        <v>1690.39792383332</v>
      </c>
      <c r="I118">
        <v>468.99649357758699</v>
      </c>
      <c r="J118">
        <v>130.64244270370801</v>
      </c>
      <c r="K118">
        <v>36.518513597105198</v>
      </c>
      <c r="L118">
        <v>10.231425751436401</v>
      </c>
      <c r="M118">
        <v>2.8701787650875601</v>
      </c>
      <c r="N118">
        <v>0.80576477174651295</v>
      </c>
      <c r="O118">
        <v>0.22633339792325299</v>
      </c>
      <c r="P118">
        <v>6.3607731808305507E-2</v>
      </c>
      <c r="Q118">
        <v>1.7884080194616701E-2</v>
      </c>
      <c r="R118">
        <v>5.0303110970001197E-3</v>
      </c>
      <c r="S118">
        <v>1.4153694861971E-3</v>
      </c>
      <c r="T118">
        <v>3.9835514513787598E-4</v>
      </c>
      <c r="U118">
        <v>1.1214449774914601E-4</v>
      </c>
      <c r="V118" s="2">
        <f t="shared" si="5"/>
        <v>1.0329068197918725</v>
      </c>
    </row>
    <row r="119" spans="1:22" x14ac:dyDescent="0.25">
      <c r="A119" t="str">
        <f t="shared" si="4"/>
        <v xml:space="preserve"> Servicios de alquiler de marcas registradas, patentes y franquicias Nacional e Importado</v>
      </c>
      <c r="B119" t="s">
        <v>100</v>
      </c>
      <c r="C119" s="1">
        <v>533</v>
      </c>
      <c r="D119" t="s">
        <v>58</v>
      </c>
      <c r="E119" s="3">
        <v>1000000</v>
      </c>
      <c r="F119">
        <v>29958.005117398799</v>
      </c>
      <c r="G119">
        <v>13059.7155131214</v>
      </c>
      <c r="H119">
        <v>6688.85562793797</v>
      </c>
      <c r="I119">
        <v>3642.5688212291602</v>
      </c>
      <c r="J119">
        <v>2027.39604601986</v>
      </c>
      <c r="K119">
        <v>1140.55365276731</v>
      </c>
      <c r="L119">
        <v>646.07710597997504</v>
      </c>
      <c r="M119">
        <v>367.83757900561301</v>
      </c>
      <c r="N119">
        <v>210.254880717465</v>
      </c>
      <c r="O119">
        <v>120.559980987285</v>
      </c>
      <c r="P119">
        <v>69.3030261746853</v>
      </c>
      <c r="Q119">
        <v>39.918284080359697</v>
      </c>
      <c r="R119">
        <v>23.029443295927798</v>
      </c>
      <c r="S119">
        <v>13.3028006194165</v>
      </c>
      <c r="T119">
        <v>7.69193535172103</v>
      </c>
      <c r="U119">
        <v>4.4511201671748903</v>
      </c>
      <c r="V119" s="2">
        <f t="shared" si="5"/>
        <v>1.0580195209348546</v>
      </c>
    </row>
    <row r="120" spans="1:22" x14ac:dyDescent="0.25">
      <c r="A120" t="str">
        <f t="shared" si="4"/>
        <v xml:space="preserve"> Servicios profesionales, científicos y técnicos Nacional</v>
      </c>
      <c r="B120" t="s">
        <v>96</v>
      </c>
      <c r="C120" s="1">
        <v>541</v>
      </c>
      <c r="D120" t="s">
        <v>59</v>
      </c>
      <c r="E120" s="3">
        <v>1000000</v>
      </c>
      <c r="F120">
        <v>173903.79104350199</v>
      </c>
      <c r="G120">
        <v>40590.028461267502</v>
      </c>
      <c r="H120">
        <v>10586.4557075912</v>
      </c>
      <c r="I120">
        <v>2899.8641803670298</v>
      </c>
      <c r="J120">
        <v>801.19166230584801</v>
      </c>
      <c r="K120">
        <v>221.911031904391</v>
      </c>
      <c r="L120">
        <v>61.582414515256197</v>
      </c>
      <c r="M120">
        <v>17.122389202287199</v>
      </c>
      <c r="N120">
        <v>4.7686426751976496</v>
      </c>
      <c r="O120">
        <v>1.3301795638384</v>
      </c>
      <c r="P120">
        <v>0.37158092991698499</v>
      </c>
      <c r="Q120">
        <v>0.10393473125207001</v>
      </c>
      <c r="R120">
        <v>2.9104528653946402E-2</v>
      </c>
      <c r="S120">
        <v>8.1580572946985796E-3</v>
      </c>
      <c r="T120">
        <v>2.2886491487094699E-3</v>
      </c>
      <c r="U120">
        <v>6.4251855390951896E-4</v>
      </c>
      <c r="V120" s="2">
        <f t="shared" si="5"/>
        <v>1.229088561422309</v>
      </c>
    </row>
    <row r="121" spans="1:22" x14ac:dyDescent="0.25">
      <c r="A121" t="str">
        <f t="shared" si="4"/>
        <v xml:space="preserve"> Servicios profesionales, científicos y técnicos Nacional e Importado</v>
      </c>
      <c r="B121" t="s">
        <v>100</v>
      </c>
      <c r="C121" s="1">
        <v>541</v>
      </c>
      <c r="D121" t="s">
        <v>59</v>
      </c>
      <c r="E121" s="3">
        <v>1000000</v>
      </c>
      <c r="F121">
        <v>251404.23569488301</v>
      </c>
      <c r="G121">
        <v>114015.08040980301</v>
      </c>
      <c r="H121">
        <v>64635.252397913799</v>
      </c>
      <c r="I121">
        <v>37849.914072292697</v>
      </c>
      <c r="J121">
        <v>22169.871844906698</v>
      </c>
      <c r="K121">
        <v>12954.0226157058</v>
      </c>
      <c r="L121">
        <v>7555.2740452573698</v>
      </c>
      <c r="M121">
        <v>4400.89534784228</v>
      </c>
      <c r="N121">
        <v>2561.1481025083999</v>
      </c>
      <c r="O121">
        <v>1489.48917280663</v>
      </c>
      <c r="P121">
        <v>865.81201751691799</v>
      </c>
      <c r="Q121">
        <v>503.09156186592003</v>
      </c>
      <c r="R121">
        <v>292.244739798056</v>
      </c>
      <c r="S121">
        <v>169.727242671325</v>
      </c>
      <c r="T121">
        <v>98.556054934452007</v>
      </c>
      <c r="U121">
        <v>57.221397121926898</v>
      </c>
      <c r="V121" s="2">
        <f t="shared" si="5"/>
        <v>1.5210218367178281</v>
      </c>
    </row>
    <row r="122" spans="1:22" x14ac:dyDescent="0.25">
      <c r="A122" t="str">
        <f t="shared" si="4"/>
        <v xml:space="preserve"> Corporativos Nacional</v>
      </c>
      <c r="B122" t="s">
        <v>96</v>
      </c>
      <c r="C122" s="1">
        <v>551</v>
      </c>
      <c r="D122" t="s">
        <v>60</v>
      </c>
      <c r="E122" s="3">
        <v>1000000</v>
      </c>
      <c r="F122">
        <v>367454.85886559798</v>
      </c>
      <c r="G122">
        <v>109247.666595478</v>
      </c>
      <c r="H122">
        <v>28255.202826405701</v>
      </c>
      <c r="I122">
        <v>7421.6268878952797</v>
      </c>
      <c r="J122">
        <v>1997.44852861604</v>
      </c>
      <c r="K122">
        <v>546.35600827718395</v>
      </c>
      <c r="L122">
        <v>150.85362149878799</v>
      </c>
      <c r="M122">
        <v>41.868038991622299</v>
      </c>
      <c r="N122">
        <v>11.657055219174101</v>
      </c>
      <c r="O122">
        <v>3.2524467128624401</v>
      </c>
      <c r="P122">
        <v>0.90890848959481396</v>
      </c>
      <c r="Q122">
        <v>0.25432399265255901</v>
      </c>
      <c r="R122">
        <v>7.12405180799561E-2</v>
      </c>
      <c r="S122">
        <v>1.9974305059446001E-2</v>
      </c>
      <c r="T122">
        <v>5.6048555019037197E-3</v>
      </c>
      <c r="U122">
        <v>1.5738225796695299E-3</v>
      </c>
      <c r="V122" s="2">
        <f t="shared" si="5"/>
        <v>1.5151320525006762</v>
      </c>
    </row>
    <row r="123" spans="1:22" x14ac:dyDescent="0.25">
      <c r="A123" t="str">
        <f t="shared" si="4"/>
        <v xml:space="preserve"> Corporativos Nacional e Importado</v>
      </c>
      <c r="B123" t="s">
        <v>100</v>
      </c>
      <c r="C123" s="1">
        <v>551</v>
      </c>
      <c r="D123" t="s">
        <v>60</v>
      </c>
      <c r="E123" s="3">
        <v>1000000</v>
      </c>
      <c r="F123">
        <v>400903.86226037302</v>
      </c>
      <c r="G123">
        <v>155739.59852442399</v>
      </c>
      <c r="H123">
        <v>66946.818204996904</v>
      </c>
      <c r="I123">
        <v>33977.098377128001</v>
      </c>
      <c r="J123">
        <v>18521.4713742807</v>
      </c>
      <c r="K123">
        <v>10355.924080770799</v>
      </c>
      <c r="L123">
        <v>5852.2906900795297</v>
      </c>
      <c r="M123">
        <v>3327.4037329273801</v>
      </c>
      <c r="N123">
        <v>1900.0249659814399</v>
      </c>
      <c r="O123">
        <v>1088.5935544505901</v>
      </c>
      <c r="P123">
        <v>625.35677330646797</v>
      </c>
      <c r="Q123">
        <v>360.00916927628799</v>
      </c>
      <c r="R123">
        <v>207.60411515615201</v>
      </c>
      <c r="S123">
        <v>119.87921200163299</v>
      </c>
      <c r="T123">
        <v>69.297179130657995</v>
      </c>
      <c r="U123">
        <v>40.0916059049935</v>
      </c>
      <c r="V123" s="2">
        <f t="shared" si="5"/>
        <v>1.7000353238201884</v>
      </c>
    </row>
    <row r="124" spans="1:22" x14ac:dyDescent="0.25">
      <c r="A124" t="str">
        <f t="shared" si="4"/>
        <v xml:space="preserve"> Servicios de apoyo a los negocios Nacional</v>
      </c>
      <c r="B124" t="s">
        <v>96</v>
      </c>
      <c r="C124" s="1">
        <v>561</v>
      </c>
      <c r="D124" t="s">
        <v>61</v>
      </c>
      <c r="E124" s="3">
        <v>1000000</v>
      </c>
      <c r="F124">
        <v>160377.91232219301</v>
      </c>
      <c r="G124">
        <v>43591.7816452548</v>
      </c>
      <c r="H124">
        <v>11914.1834762791</v>
      </c>
      <c r="I124">
        <v>3325.98660117897</v>
      </c>
      <c r="J124">
        <v>934.10195870607697</v>
      </c>
      <c r="K124">
        <v>262.22302134446301</v>
      </c>
      <c r="L124">
        <v>73.683839217581294</v>
      </c>
      <c r="M124">
        <v>20.710213843784398</v>
      </c>
      <c r="N124">
        <v>5.8232006462009904</v>
      </c>
      <c r="O124">
        <v>1.6378109773874101</v>
      </c>
      <c r="P124">
        <v>0.46079621292301998</v>
      </c>
      <c r="Q124">
        <v>0.129681392871524</v>
      </c>
      <c r="R124">
        <v>3.6505499600944201E-2</v>
      </c>
      <c r="S124">
        <v>1.0278587466836299E-2</v>
      </c>
      <c r="T124">
        <v>2.8946084312338701E-3</v>
      </c>
      <c r="U124">
        <v>8.1529530294288503E-4</v>
      </c>
      <c r="V124" s="2">
        <f t="shared" si="5"/>
        <v>1.2205086850612379</v>
      </c>
    </row>
    <row r="125" spans="1:22" x14ac:dyDescent="0.25">
      <c r="A125" t="str">
        <f t="shared" si="4"/>
        <v xml:space="preserve"> Servicios de apoyo a los negocios Nacional e Importado</v>
      </c>
      <c r="B125" t="s">
        <v>100</v>
      </c>
      <c r="C125" s="1">
        <v>561</v>
      </c>
      <c r="D125" t="s">
        <v>61</v>
      </c>
      <c r="E125" s="3">
        <v>1000000</v>
      </c>
      <c r="F125">
        <v>223378.97131406399</v>
      </c>
      <c r="G125">
        <v>108555.867267125</v>
      </c>
      <c r="H125">
        <v>57804.996796925901</v>
      </c>
      <c r="I125">
        <v>31710.462591732601</v>
      </c>
      <c r="J125">
        <v>17625.482598590901</v>
      </c>
      <c r="K125">
        <v>9880.7545567753896</v>
      </c>
      <c r="L125">
        <v>5576.0998641660099</v>
      </c>
      <c r="M125">
        <v>3164.07334772375</v>
      </c>
      <c r="N125">
        <v>1803.4952376236199</v>
      </c>
      <c r="O125">
        <v>1031.75486933762</v>
      </c>
      <c r="P125">
        <v>592.00605105283898</v>
      </c>
      <c r="Q125">
        <v>340.49383481518498</v>
      </c>
      <c r="R125">
        <v>196.20790889675601</v>
      </c>
      <c r="S125">
        <v>113.234279746472</v>
      </c>
      <c r="T125">
        <v>65.426958377569903</v>
      </c>
      <c r="U125">
        <v>37.839350512078099</v>
      </c>
      <c r="V125" s="2">
        <f t="shared" si="5"/>
        <v>1.4618771668274657</v>
      </c>
    </row>
    <row r="126" spans="1:22" x14ac:dyDescent="0.25">
      <c r="A126" t="str">
        <f t="shared" si="4"/>
        <v xml:space="preserve"> Manejo de residuos y servicios de remediación Nacional</v>
      </c>
      <c r="B126" t="s">
        <v>96</v>
      </c>
      <c r="C126" s="1">
        <v>562</v>
      </c>
      <c r="D126" t="s">
        <v>62</v>
      </c>
      <c r="E126" s="3">
        <v>1000000</v>
      </c>
      <c r="F126">
        <v>252310.93185858399</v>
      </c>
      <c r="G126">
        <v>79416.021956629294</v>
      </c>
      <c r="H126">
        <v>21387.1984101942</v>
      </c>
      <c r="I126">
        <v>5934.6980132120598</v>
      </c>
      <c r="J126">
        <v>1633.4803923976899</v>
      </c>
      <c r="K126">
        <v>449.70932300636599</v>
      </c>
      <c r="L126">
        <v>124.14598331901</v>
      </c>
      <c r="M126">
        <v>34.357874928546401</v>
      </c>
      <c r="N126">
        <v>9.53115547642272</v>
      </c>
      <c r="O126">
        <v>2.6498779652022302</v>
      </c>
      <c r="P126">
        <v>0.73817889872112896</v>
      </c>
      <c r="Q126">
        <v>0.20598801418371099</v>
      </c>
      <c r="R126">
        <v>5.7565781275210101E-2</v>
      </c>
      <c r="S126">
        <v>1.6107906726026001E-2</v>
      </c>
      <c r="T126">
        <v>4.5121965085381903E-3</v>
      </c>
      <c r="U126">
        <v>1.2651544063811699E-3</v>
      </c>
      <c r="V126" s="2">
        <f t="shared" si="5"/>
        <v>1.3613037484636648</v>
      </c>
    </row>
    <row r="127" spans="1:22" x14ac:dyDescent="0.25">
      <c r="A127" t="str">
        <f t="shared" si="4"/>
        <v xml:space="preserve"> Manejo de residuos y servicios de remediación Nacional e Importado</v>
      </c>
      <c r="B127" t="s">
        <v>100</v>
      </c>
      <c r="C127" s="1">
        <v>562</v>
      </c>
      <c r="D127" t="s">
        <v>62</v>
      </c>
      <c r="E127" s="3">
        <v>1000000</v>
      </c>
      <c r="F127">
        <v>420013.55519739998</v>
      </c>
      <c r="G127">
        <v>242857.27843903899</v>
      </c>
      <c r="H127">
        <v>129680.539529933</v>
      </c>
      <c r="I127">
        <v>68973.190992882301</v>
      </c>
      <c r="J127">
        <v>36998.475941520897</v>
      </c>
      <c r="K127">
        <v>20067.374266265098</v>
      </c>
      <c r="L127">
        <v>11002.2889054404</v>
      </c>
      <c r="M127">
        <v>6091.2050657474401</v>
      </c>
      <c r="N127">
        <v>3401.1222543393501</v>
      </c>
      <c r="O127">
        <v>1912.95242080965</v>
      </c>
      <c r="P127">
        <v>1082.52630500078</v>
      </c>
      <c r="Q127">
        <v>615.69020134611503</v>
      </c>
      <c r="R127">
        <v>351.61830562995902</v>
      </c>
      <c r="S127">
        <v>201.47590466764501</v>
      </c>
      <c r="T127">
        <v>115.752844406687</v>
      </c>
      <c r="U127">
        <v>66.644302207098406</v>
      </c>
      <c r="V127" s="2">
        <f t="shared" si="5"/>
        <v>1.9434316908766354</v>
      </c>
    </row>
    <row r="128" spans="1:22" x14ac:dyDescent="0.25">
      <c r="A128" t="str">
        <f t="shared" si="4"/>
        <v xml:space="preserve"> Servicios educativos Nacional</v>
      </c>
      <c r="B128" t="s">
        <v>96</v>
      </c>
      <c r="C128" s="1">
        <v>611</v>
      </c>
      <c r="D128" t="s">
        <v>63</v>
      </c>
      <c r="E128" s="3">
        <v>1000000</v>
      </c>
      <c r="F128">
        <v>102846.89720203201</v>
      </c>
      <c r="G128">
        <v>24862.156913337702</v>
      </c>
      <c r="H128">
        <v>6756.6091589466296</v>
      </c>
      <c r="I128">
        <v>1845.2541635017401</v>
      </c>
      <c r="J128">
        <v>513.91361453887396</v>
      </c>
      <c r="K128">
        <v>142.74433931431099</v>
      </c>
      <c r="L128">
        <v>39.686997222506399</v>
      </c>
      <c r="M128">
        <v>11.0511556929444</v>
      </c>
      <c r="N128">
        <v>3.0817602788779501</v>
      </c>
      <c r="O128">
        <v>0.86056867285496697</v>
      </c>
      <c r="P128">
        <v>0.24062285940881101</v>
      </c>
      <c r="Q128">
        <v>6.73591692057742E-2</v>
      </c>
      <c r="R128">
        <v>1.8875622898568398E-2</v>
      </c>
      <c r="S128">
        <v>5.2940661679252198E-3</v>
      </c>
      <c r="T128">
        <v>1.4859576592854301E-3</v>
      </c>
      <c r="U128">
        <v>4.1735442055369001E-4</v>
      </c>
      <c r="V128" s="2">
        <f t="shared" si="5"/>
        <v>1.1370225899285686</v>
      </c>
    </row>
    <row r="129" spans="1:22" x14ac:dyDescent="0.25">
      <c r="A129" t="str">
        <f t="shared" si="4"/>
        <v xml:space="preserve"> Servicios educativos Nacional e Importado</v>
      </c>
      <c r="B129" t="s">
        <v>100</v>
      </c>
      <c r="C129" s="1">
        <v>611</v>
      </c>
      <c r="D129" t="s">
        <v>63</v>
      </c>
      <c r="E129" s="3">
        <v>1000000</v>
      </c>
      <c r="F129">
        <v>130161.843520186</v>
      </c>
      <c r="G129">
        <v>56990.769284958304</v>
      </c>
      <c r="H129">
        <v>30775.8732992119</v>
      </c>
      <c r="I129">
        <v>16899.274152149501</v>
      </c>
      <c r="J129">
        <v>9385.1919552150703</v>
      </c>
      <c r="K129">
        <v>5251.6706072877396</v>
      </c>
      <c r="L129">
        <v>2957.9187418277502</v>
      </c>
      <c r="M129">
        <v>1675.3156588434799</v>
      </c>
      <c r="N129">
        <v>953.33405074262396</v>
      </c>
      <c r="O129">
        <v>544.612520432716</v>
      </c>
      <c r="P129">
        <v>312.11882446475897</v>
      </c>
      <c r="Q129">
        <v>179.34089807141501</v>
      </c>
      <c r="R129">
        <v>103.262884509739</v>
      </c>
      <c r="S129">
        <v>59.556845859081797</v>
      </c>
      <c r="T129">
        <v>34.3947911581729</v>
      </c>
      <c r="U129">
        <v>19.884159533385599</v>
      </c>
      <c r="V129" s="2">
        <f t="shared" si="5"/>
        <v>1.2563043621944514</v>
      </c>
    </row>
    <row r="130" spans="1:22" x14ac:dyDescent="0.25">
      <c r="A130" t="str">
        <f t="shared" si="4"/>
        <v xml:space="preserve"> Servicios médicos de consulta externa y servicios relacionados Nacional</v>
      </c>
      <c r="B130" t="s">
        <v>96</v>
      </c>
      <c r="C130" s="1">
        <v>621</v>
      </c>
      <c r="D130" t="s">
        <v>64</v>
      </c>
      <c r="E130" s="3">
        <v>1000000</v>
      </c>
      <c r="F130">
        <v>232021.44841581699</v>
      </c>
      <c r="G130">
        <v>60046.682110847498</v>
      </c>
      <c r="H130">
        <v>16168.678875830101</v>
      </c>
      <c r="I130">
        <v>4420.6066973029001</v>
      </c>
      <c r="J130">
        <v>1218.81239211298</v>
      </c>
      <c r="K130">
        <v>336.23303096114302</v>
      </c>
      <c r="L130">
        <v>92.925805635998501</v>
      </c>
      <c r="M130">
        <v>25.743837369772798</v>
      </c>
      <c r="N130">
        <v>7.1476277497441103</v>
      </c>
      <c r="O130">
        <v>1.98852196817823</v>
      </c>
      <c r="P130">
        <v>0.55423037007993103</v>
      </c>
      <c r="Q130">
        <v>0.15472227852752399</v>
      </c>
      <c r="R130">
        <v>4.3254103176925199E-2</v>
      </c>
      <c r="S130">
        <v>1.21068469328088E-2</v>
      </c>
      <c r="T130">
        <v>3.392267101452E-3</v>
      </c>
      <c r="U130">
        <v>9.5134878765009605E-4</v>
      </c>
      <c r="V130" s="2">
        <f t="shared" ref="V130:V157" si="6">SUM(E130:U130)/1000000</f>
        <v>1.31434103597281</v>
      </c>
    </row>
    <row r="131" spans="1:22" x14ac:dyDescent="0.25">
      <c r="A131" t="str">
        <f t="shared" ref="A131:A157" si="7">CONCATENATE(D131," ",B131)</f>
        <v xml:space="preserve"> Servicios médicos de consulta externa y servicios relacionados Nacional e Importado</v>
      </c>
      <c r="B131" t="s">
        <v>100</v>
      </c>
      <c r="C131" s="1">
        <v>621</v>
      </c>
      <c r="D131" t="s">
        <v>64</v>
      </c>
      <c r="E131" s="3">
        <v>1000000</v>
      </c>
      <c r="F131">
        <v>290361.25091530499</v>
      </c>
      <c r="G131">
        <v>137325.729957562</v>
      </c>
      <c r="H131">
        <v>73763.517246823598</v>
      </c>
      <c r="I131">
        <v>40320.735119634497</v>
      </c>
      <c r="J131">
        <v>22245.172354825099</v>
      </c>
      <c r="K131">
        <v>12370.1268454731</v>
      </c>
      <c r="L131">
        <v>6929.1079199191799</v>
      </c>
      <c r="M131">
        <v>3906.41805163964</v>
      </c>
      <c r="N131">
        <v>2214.5097361869498</v>
      </c>
      <c r="O131">
        <v>1261.20000138465</v>
      </c>
      <c r="P131">
        <v>721.01257936718901</v>
      </c>
      <c r="Q131">
        <v>413.47064979834698</v>
      </c>
      <c r="R131">
        <v>237.69910710268601</v>
      </c>
      <c r="S131">
        <v>136.92236923474599</v>
      </c>
      <c r="T131">
        <v>78.996552502496897</v>
      </c>
      <c r="U131">
        <v>45.633710003197997</v>
      </c>
      <c r="V131" s="2">
        <f t="shared" si="6"/>
        <v>1.5923315031167622</v>
      </c>
    </row>
    <row r="132" spans="1:22" x14ac:dyDescent="0.25">
      <c r="A132" t="str">
        <f t="shared" si="7"/>
        <v xml:space="preserve"> Hospitales Nacional</v>
      </c>
      <c r="B132" t="s">
        <v>96</v>
      </c>
      <c r="C132" s="1">
        <v>622</v>
      </c>
      <c r="D132" t="s">
        <v>65</v>
      </c>
      <c r="E132" s="3">
        <v>1000000</v>
      </c>
      <c r="F132">
        <v>298980.69343359402</v>
      </c>
      <c r="G132">
        <v>85991.652994012795</v>
      </c>
      <c r="H132">
        <v>23955.031613753199</v>
      </c>
      <c r="I132">
        <v>6720.3026809882404</v>
      </c>
      <c r="J132">
        <v>1891.36497925506</v>
      </c>
      <c r="K132">
        <v>531.29374069260302</v>
      </c>
      <c r="L132">
        <v>149.22123858272801</v>
      </c>
      <c r="M132">
        <v>41.916440202645397</v>
      </c>
      <c r="N132">
        <v>11.779611951193401</v>
      </c>
      <c r="O132">
        <v>3.3117021450005799</v>
      </c>
      <c r="P132">
        <v>0.93142268463412703</v>
      </c>
      <c r="Q132">
        <v>0.26205518777270198</v>
      </c>
      <c r="R132">
        <v>7.37515093125969E-2</v>
      </c>
      <c r="S132">
        <v>2.0761580152910901E-2</v>
      </c>
      <c r="T132">
        <v>5.8458087637376401E-3</v>
      </c>
      <c r="U132">
        <v>1.64629898618202E-3</v>
      </c>
      <c r="V132" s="2">
        <f t="shared" si="6"/>
        <v>1.4182778639182467</v>
      </c>
    </row>
    <row r="133" spans="1:22" x14ac:dyDescent="0.25">
      <c r="A133" t="str">
        <f t="shared" si="7"/>
        <v xml:space="preserve"> Hospitales Nacional e Importado</v>
      </c>
      <c r="B133" t="s">
        <v>100</v>
      </c>
      <c r="C133" s="1">
        <v>622</v>
      </c>
      <c r="D133" t="s">
        <v>65</v>
      </c>
      <c r="E133" s="3">
        <v>1000000</v>
      </c>
      <c r="F133">
        <v>364307.23531379597</v>
      </c>
      <c r="G133">
        <v>177398.66475264201</v>
      </c>
      <c r="H133">
        <v>93005.649394813998</v>
      </c>
      <c r="I133">
        <v>49824.1447434539</v>
      </c>
      <c r="J133">
        <v>27006.585966311999</v>
      </c>
      <c r="K133">
        <v>14797.5628492818</v>
      </c>
      <c r="L133">
        <v>8187.2892563780797</v>
      </c>
      <c r="M133">
        <v>4568.81671562267</v>
      </c>
      <c r="N133">
        <v>2568.3299666662601</v>
      </c>
      <c r="O133">
        <v>1452.7028232871401</v>
      </c>
      <c r="P133">
        <v>825.88884711832497</v>
      </c>
      <c r="Q133">
        <v>471.499286437943</v>
      </c>
      <c r="R133">
        <v>270.09074003277902</v>
      </c>
      <c r="S133">
        <v>155.138175680957</v>
      </c>
      <c r="T133">
        <v>89.303854907150594</v>
      </c>
      <c r="U133">
        <v>51.495689265070503</v>
      </c>
      <c r="V133" s="2">
        <f t="shared" si="6"/>
        <v>1.7449803983756955</v>
      </c>
    </row>
    <row r="134" spans="1:22" x14ac:dyDescent="0.25">
      <c r="A134" t="str">
        <f t="shared" si="7"/>
        <v xml:space="preserve"> Residencias de asistencia social y para el cuidado de la salud Nacional</v>
      </c>
      <c r="B134" t="s">
        <v>96</v>
      </c>
      <c r="C134" s="1">
        <v>623</v>
      </c>
      <c r="D134" t="s">
        <v>66</v>
      </c>
      <c r="E134" s="3">
        <v>1000000</v>
      </c>
      <c r="F134">
        <v>348454.11334488099</v>
      </c>
      <c r="G134">
        <v>105433.85415682801</v>
      </c>
      <c r="H134">
        <v>31895.086655175801</v>
      </c>
      <c r="I134">
        <v>9471.3186771853307</v>
      </c>
      <c r="J134">
        <v>2802.7956727074402</v>
      </c>
      <c r="K134">
        <v>820.03970701506796</v>
      </c>
      <c r="L134">
        <v>238.381054424019</v>
      </c>
      <c r="M134">
        <v>68.892880482541202</v>
      </c>
      <c r="N134">
        <v>19.827148704245602</v>
      </c>
      <c r="O134">
        <v>5.6858313797051299</v>
      </c>
      <c r="P134">
        <v>1.6259400890232401</v>
      </c>
      <c r="Q134">
        <v>0.46386926941805701</v>
      </c>
      <c r="R134">
        <v>0.13208471806264399</v>
      </c>
      <c r="S134">
        <v>3.7550322659371797E-2</v>
      </c>
      <c r="T134">
        <v>1.0660960432163399E-2</v>
      </c>
      <c r="U134">
        <v>3.0233943638095099E-3</v>
      </c>
      <c r="V134" s="2">
        <f t="shared" si="6"/>
        <v>1.4992122682575371</v>
      </c>
    </row>
    <row r="135" spans="1:22" x14ac:dyDescent="0.25">
      <c r="A135" t="str">
        <f t="shared" si="7"/>
        <v xml:space="preserve"> Residencias de asistencia social y para el cuidado de la salud Nacional e Importado</v>
      </c>
      <c r="B135" t="s">
        <v>100</v>
      </c>
      <c r="C135" s="1">
        <v>623</v>
      </c>
      <c r="D135" t="s">
        <v>66</v>
      </c>
      <c r="E135" s="3">
        <v>1000000</v>
      </c>
      <c r="F135">
        <v>391997.00341341202</v>
      </c>
      <c r="G135">
        <v>176281.593760902</v>
      </c>
      <c r="H135">
        <v>86895.371942329497</v>
      </c>
      <c r="I135">
        <v>44971.884873401003</v>
      </c>
      <c r="J135">
        <v>23847.1919709416</v>
      </c>
      <c r="K135">
        <v>12865.7139687504</v>
      </c>
      <c r="L135">
        <v>7034.4391374435099</v>
      </c>
      <c r="M135">
        <v>3888.7314537584498</v>
      </c>
      <c r="N135">
        <v>2169.4837706715898</v>
      </c>
      <c r="O135">
        <v>1219.5596608590599</v>
      </c>
      <c r="P135">
        <v>689.87815842447299</v>
      </c>
      <c r="Q135">
        <v>392.25818207840899</v>
      </c>
      <c r="R135">
        <v>223.96700449570699</v>
      </c>
      <c r="S135">
        <v>128.309363088287</v>
      </c>
      <c r="T135">
        <v>73.706392061016501</v>
      </c>
      <c r="U135">
        <v>42.431390766387402</v>
      </c>
      <c r="V135" s="2">
        <f t="shared" si="6"/>
        <v>1.7527215244433831</v>
      </c>
    </row>
    <row r="136" spans="1:22" x14ac:dyDescent="0.25">
      <c r="A136" t="str">
        <f t="shared" si="7"/>
        <v xml:space="preserve"> Otros servicios de asistencia social Nacional</v>
      </c>
      <c r="B136" t="s">
        <v>96</v>
      </c>
      <c r="C136" s="1">
        <v>624</v>
      </c>
      <c r="D136" t="s">
        <v>67</v>
      </c>
      <c r="E136" s="3">
        <v>1000000</v>
      </c>
      <c r="F136">
        <v>445997.265545553</v>
      </c>
      <c r="G136">
        <v>144858.58622757299</v>
      </c>
      <c r="H136">
        <v>43500.443120601703</v>
      </c>
      <c r="I136">
        <v>12695.608210295401</v>
      </c>
      <c r="J136">
        <v>3665.7394517197599</v>
      </c>
      <c r="K136">
        <v>1050.5867832484</v>
      </c>
      <c r="L136">
        <v>299.839105421331</v>
      </c>
      <c r="M136">
        <v>85.339305954783796</v>
      </c>
      <c r="N136">
        <v>24.2454135456993</v>
      </c>
      <c r="O136">
        <v>6.8788646629847303</v>
      </c>
      <c r="P136">
        <v>1.94960811071502</v>
      </c>
      <c r="Q136">
        <v>0.55208489204593902</v>
      </c>
      <c r="R136">
        <v>0.156228156696986</v>
      </c>
      <c r="S136">
        <v>4.4183232208485697E-2</v>
      </c>
      <c r="T136">
        <v>1.2489397727619899E-2</v>
      </c>
      <c r="U136">
        <v>3.52894451951571E-3</v>
      </c>
      <c r="V136" s="2">
        <f t="shared" si="6"/>
        <v>1.6521872501513102</v>
      </c>
    </row>
    <row r="137" spans="1:22" x14ac:dyDescent="0.25">
      <c r="A137" t="str">
        <f t="shared" si="7"/>
        <v xml:space="preserve"> Otros servicios de asistencia social Nacional e Importado</v>
      </c>
      <c r="B137" t="s">
        <v>100</v>
      </c>
      <c r="C137" s="1">
        <v>624</v>
      </c>
      <c r="D137" t="s">
        <v>67</v>
      </c>
      <c r="E137" s="3">
        <v>1000000</v>
      </c>
      <c r="F137">
        <v>500773.88579793402</v>
      </c>
      <c r="G137">
        <v>234427.24608321601</v>
      </c>
      <c r="H137">
        <v>116934.79888939401</v>
      </c>
      <c r="I137">
        <v>60653.9632360373</v>
      </c>
      <c r="J137">
        <v>32229.23909105</v>
      </c>
      <c r="K137">
        <v>17425.847852757201</v>
      </c>
      <c r="L137">
        <v>9548.8910258639698</v>
      </c>
      <c r="M137">
        <v>5289.2296417523603</v>
      </c>
      <c r="N137">
        <v>2955.8001350296499</v>
      </c>
      <c r="O137">
        <v>1663.9183517522699</v>
      </c>
      <c r="P137">
        <v>942.32849083394296</v>
      </c>
      <c r="Q137">
        <v>536.30216519871794</v>
      </c>
      <c r="R137">
        <v>306.44385123591798</v>
      </c>
      <c r="S137">
        <v>175.66680121953701</v>
      </c>
      <c r="T137">
        <v>100.959638326787</v>
      </c>
      <c r="U137">
        <v>58.143070918952198</v>
      </c>
      <c r="V137" s="2">
        <f t="shared" si="6"/>
        <v>1.9840226641225212</v>
      </c>
    </row>
    <row r="138" spans="1:22" x14ac:dyDescent="0.25">
      <c r="A138" t="str">
        <f t="shared" si="7"/>
        <v xml:space="preserve"> Servicios artísticos, culturales y deportivos, y otros servicios relacionados Nacional</v>
      </c>
      <c r="B138" t="s">
        <v>96</v>
      </c>
      <c r="C138" s="1">
        <v>711</v>
      </c>
      <c r="D138" t="s">
        <v>68</v>
      </c>
      <c r="E138" s="3">
        <v>1000000</v>
      </c>
      <c r="F138">
        <v>162944.21110368101</v>
      </c>
      <c r="G138">
        <v>38597.518871681001</v>
      </c>
      <c r="H138">
        <v>10846.1821875121</v>
      </c>
      <c r="I138">
        <v>3030.3179764710499</v>
      </c>
      <c r="J138">
        <v>852.77711960485397</v>
      </c>
      <c r="K138">
        <v>239.95376586604101</v>
      </c>
      <c r="L138">
        <v>67.495491943518999</v>
      </c>
      <c r="M138">
        <v>18.985173547368198</v>
      </c>
      <c r="N138">
        <v>5.3401921719065104</v>
      </c>
      <c r="O138">
        <v>1.5023571454512701</v>
      </c>
      <c r="P138">
        <v>0.42275709280566098</v>
      </c>
      <c r="Q138">
        <v>0.11899185777712</v>
      </c>
      <c r="R138">
        <v>3.3499823195168602E-2</v>
      </c>
      <c r="S138">
        <v>9.4331167251383193E-3</v>
      </c>
      <c r="T138">
        <v>2.6567026279068601E-3</v>
      </c>
      <c r="U138">
        <v>7.48332853260057E-4</v>
      </c>
      <c r="V138" s="2">
        <f t="shared" si="6"/>
        <v>1.2166048723265508</v>
      </c>
    </row>
    <row r="139" spans="1:22" x14ac:dyDescent="0.25">
      <c r="A139" t="str">
        <f t="shared" si="7"/>
        <v xml:space="preserve"> Servicios artísticos, culturales y deportivos, y otros servicios relacionados Nacional e Importado</v>
      </c>
      <c r="B139" t="s">
        <v>100</v>
      </c>
      <c r="C139" s="1">
        <v>711</v>
      </c>
      <c r="D139" t="s">
        <v>68</v>
      </c>
      <c r="E139" s="3">
        <v>1000000</v>
      </c>
      <c r="F139">
        <v>217774.28977166</v>
      </c>
      <c r="G139">
        <v>97563.181765285699</v>
      </c>
      <c r="H139">
        <v>54391.928867585601</v>
      </c>
      <c r="I139">
        <v>30681.136834307599</v>
      </c>
      <c r="J139">
        <v>17421.314655532198</v>
      </c>
      <c r="K139">
        <v>9931.1176629996899</v>
      </c>
      <c r="L139">
        <v>5679.1166978036299</v>
      </c>
      <c r="M139">
        <v>3256.3077667437701</v>
      </c>
      <c r="N139">
        <v>1871.39620455622</v>
      </c>
      <c r="O139">
        <v>1077.5666196555401</v>
      </c>
      <c r="P139">
        <v>621.46229491407598</v>
      </c>
      <c r="Q139">
        <v>358.87915435475401</v>
      </c>
      <c r="R139">
        <v>207.45975669404999</v>
      </c>
      <c r="S139">
        <v>120.027229382334</v>
      </c>
      <c r="T139">
        <v>69.488206084755106</v>
      </c>
      <c r="U139">
        <v>40.2501587148301</v>
      </c>
      <c r="V139" s="2">
        <f t="shared" si="6"/>
        <v>1.4410649236462747</v>
      </c>
    </row>
    <row r="140" spans="1:22" x14ac:dyDescent="0.25">
      <c r="A140" t="str">
        <f t="shared" si="7"/>
        <v xml:space="preserve"> Museos, sitios históricos, zoológicos y similares Nacional</v>
      </c>
      <c r="B140" t="s">
        <v>96</v>
      </c>
      <c r="C140" s="1">
        <v>712</v>
      </c>
      <c r="D140" t="s">
        <v>69</v>
      </c>
      <c r="E140" s="3">
        <v>1000000</v>
      </c>
      <c r="F140">
        <v>328303.51063395099</v>
      </c>
      <c r="G140">
        <v>73481.027104955996</v>
      </c>
      <c r="H140">
        <v>20075.0443443531</v>
      </c>
      <c r="I140">
        <v>5514.5194322485904</v>
      </c>
      <c r="J140">
        <v>1532.33419306122</v>
      </c>
      <c r="K140">
        <v>426.47921574142998</v>
      </c>
      <c r="L140">
        <v>118.776930731344</v>
      </c>
      <c r="M140">
        <v>33.1242783442705</v>
      </c>
      <c r="N140">
        <v>9.2486257329083799</v>
      </c>
      <c r="O140">
        <v>2.58538009971201</v>
      </c>
      <c r="P140">
        <v>0.72354475538902097</v>
      </c>
      <c r="Q140">
        <v>0.20270159945461599</v>
      </c>
      <c r="R140">
        <v>5.68387685181833E-2</v>
      </c>
      <c r="S140">
        <v>1.5950508755578199E-2</v>
      </c>
      <c r="T140">
        <v>4.4791775322446303E-3</v>
      </c>
      <c r="U140">
        <v>1.25855860285466E-3</v>
      </c>
      <c r="V140" s="2">
        <f t="shared" si="6"/>
        <v>1.4294976549125877</v>
      </c>
    </row>
    <row r="141" spans="1:22" x14ac:dyDescent="0.25">
      <c r="A141" t="str">
        <f t="shared" si="7"/>
        <v xml:space="preserve"> Museos, sitios históricos, zoológicos y similares Nacional e Importado</v>
      </c>
      <c r="B141" t="s">
        <v>100</v>
      </c>
      <c r="C141" s="1">
        <v>712</v>
      </c>
      <c r="D141" t="s">
        <v>69</v>
      </c>
      <c r="E141" s="3">
        <v>1000000</v>
      </c>
      <c r="F141">
        <v>390093.48006783001</v>
      </c>
      <c r="G141">
        <v>153445.54290910601</v>
      </c>
      <c r="H141">
        <v>81240.650083398796</v>
      </c>
      <c r="I141">
        <v>44367.734511242597</v>
      </c>
      <c r="J141">
        <v>24513.823319710202</v>
      </c>
      <c r="K141">
        <v>13649.9354488277</v>
      </c>
      <c r="L141">
        <v>7652.6770302574196</v>
      </c>
      <c r="M141">
        <v>4316.6198471456701</v>
      </c>
      <c r="N141">
        <v>2447.8031703042502</v>
      </c>
      <c r="O141">
        <v>1394.31342843935</v>
      </c>
      <c r="P141">
        <v>797.19523857178501</v>
      </c>
      <c r="Q141">
        <v>457.18693597064498</v>
      </c>
      <c r="R141">
        <v>262.84133531517398</v>
      </c>
      <c r="S141">
        <v>151.408956610898</v>
      </c>
      <c r="T141">
        <v>87.356012493135395</v>
      </c>
      <c r="U141">
        <v>50.463310656823403</v>
      </c>
      <c r="V141" s="2">
        <f t="shared" si="6"/>
        <v>1.7249290316058805</v>
      </c>
    </row>
    <row r="142" spans="1:22" x14ac:dyDescent="0.25">
      <c r="A142" t="str">
        <f t="shared" si="7"/>
        <v xml:space="preserve"> Servicios de entretenimiento en instalaciones recreativas y otros servicios recreativos Nacional</v>
      </c>
      <c r="B142" t="s">
        <v>96</v>
      </c>
      <c r="C142" s="1">
        <v>713</v>
      </c>
      <c r="D142" t="s">
        <v>70</v>
      </c>
      <c r="E142" s="3">
        <v>1000000</v>
      </c>
      <c r="F142">
        <v>305886.786085937</v>
      </c>
      <c r="G142">
        <v>74946.017472052903</v>
      </c>
      <c r="H142">
        <v>21198.303326417899</v>
      </c>
      <c r="I142">
        <v>5948.8916752035002</v>
      </c>
      <c r="J142">
        <v>1682.1250963330599</v>
      </c>
      <c r="K142">
        <v>474.761970166992</v>
      </c>
      <c r="L142">
        <v>133.913129837192</v>
      </c>
      <c r="M142">
        <v>37.750192197635201</v>
      </c>
      <c r="N142">
        <v>10.639995030197801</v>
      </c>
      <c r="O142">
        <v>2.9985704515623199</v>
      </c>
      <c r="P142">
        <v>0.845066646496484</v>
      </c>
      <c r="Q142">
        <v>0.23816485885291</v>
      </c>
      <c r="R142">
        <v>6.7124580924235205E-2</v>
      </c>
      <c r="S142">
        <v>1.8919105395084301E-2</v>
      </c>
      <c r="T142">
        <v>5.3325345066839204E-3</v>
      </c>
      <c r="U142">
        <v>1.5030676681376601E-3</v>
      </c>
      <c r="V142" s="2">
        <f t="shared" si="6"/>
        <v>1.4103233636244219</v>
      </c>
    </row>
    <row r="143" spans="1:22" x14ac:dyDescent="0.25">
      <c r="A143" t="str">
        <f t="shared" si="7"/>
        <v xml:space="preserve"> Servicios de entretenimiento en instalaciones recreativas y otros servicios recreativos Nacional e Importado</v>
      </c>
      <c r="B143" t="s">
        <v>100</v>
      </c>
      <c r="C143" s="1">
        <v>713</v>
      </c>
      <c r="D143" t="s">
        <v>70</v>
      </c>
      <c r="E143" s="3">
        <v>1000000</v>
      </c>
      <c r="F143">
        <v>428511.914207833</v>
      </c>
      <c r="G143">
        <v>195412.61736899201</v>
      </c>
      <c r="H143">
        <v>103417.85615107699</v>
      </c>
      <c r="I143">
        <v>55345.061224833698</v>
      </c>
      <c r="J143">
        <v>29985.6363912872</v>
      </c>
      <c r="K143">
        <v>16420.2176018512</v>
      </c>
      <c r="L143">
        <v>9077.5142399017695</v>
      </c>
      <c r="M143">
        <v>5060.7871344348896</v>
      </c>
      <c r="N143">
        <v>2842.1952921123302</v>
      </c>
      <c r="O143">
        <v>1606.2089543841701</v>
      </c>
      <c r="P143">
        <v>912.46677286875001</v>
      </c>
      <c r="Q143">
        <v>520.59268711734103</v>
      </c>
      <c r="R143">
        <v>298.05530033395002</v>
      </c>
      <c r="S143">
        <v>171.12716171244901</v>
      </c>
      <c r="T143">
        <v>98.473675552498705</v>
      </c>
      <c r="U143">
        <v>56.767636855133901</v>
      </c>
      <c r="V143" s="2">
        <f t="shared" si="6"/>
        <v>1.8497374918011469</v>
      </c>
    </row>
    <row r="144" spans="1:22" x14ac:dyDescent="0.25">
      <c r="A144" t="str">
        <f t="shared" si="7"/>
        <v xml:space="preserve"> Servicios de alojamiento temporal Nacional</v>
      </c>
      <c r="B144" t="s">
        <v>96</v>
      </c>
      <c r="C144" s="1">
        <v>721</v>
      </c>
      <c r="D144" t="s">
        <v>71</v>
      </c>
      <c r="E144" s="3">
        <v>1000000</v>
      </c>
      <c r="F144">
        <v>293307.02502387803</v>
      </c>
      <c r="G144">
        <v>75200.870001285293</v>
      </c>
      <c r="H144">
        <v>21857.5195053717</v>
      </c>
      <c r="I144">
        <v>6240.9175731758696</v>
      </c>
      <c r="J144">
        <v>1786.04086461065</v>
      </c>
      <c r="K144">
        <v>509.03830474578098</v>
      </c>
      <c r="L144">
        <v>144.78749486104499</v>
      </c>
      <c r="M144">
        <v>41.107996222444399</v>
      </c>
      <c r="N144">
        <v>11.6562808249941</v>
      </c>
      <c r="O144">
        <v>3.3017366698915498</v>
      </c>
      <c r="P144">
        <v>0.93452375428120704</v>
      </c>
      <c r="Q144">
        <v>0.264339753784747</v>
      </c>
      <c r="R144">
        <v>7.4732300628072804E-2</v>
      </c>
      <c r="S144">
        <v>2.1118505781550799E-2</v>
      </c>
      <c r="T144">
        <v>5.9656473495025798E-3</v>
      </c>
      <c r="U144">
        <v>1.68467544174713E-3</v>
      </c>
      <c r="V144" s="2">
        <f t="shared" si="6"/>
        <v>1.3991035671462828</v>
      </c>
    </row>
    <row r="145" spans="1:22" x14ac:dyDescent="0.25">
      <c r="A145" t="str">
        <f t="shared" si="7"/>
        <v xml:space="preserve"> Servicios de alojamiento temporal Nacional e Importado</v>
      </c>
      <c r="B145" t="s">
        <v>100</v>
      </c>
      <c r="C145" s="1">
        <v>721</v>
      </c>
      <c r="D145" t="s">
        <v>71</v>
      </c>
      <c r="E145" s="3">
        <v>1000000</v>
      </c>
      <c r="F145">
        <v>354426.082978928</v>
      </c>
      <c r="G145">
        <v>152069.02782329</v>
      </c>
      <c r="H145">
        <v>78848.011995717199</v>
      </c>
      <c r="I145">
        <v>42070.272005212602</v>
      </c>
      <c r="J145">
        <v>22854.8870123776</v>
      </c>
      <c r="K145">
        <v>12573.000216439101</v>
      </c>
      <c r="L145">
        <v>6985.4530587337504</v>
      </c>
      <c r="M145">
        <v>3912.8640351590998</v>
      </c>
      <c r="N145">
        <v>2206.7074611122698</v>
      </c>
      <c r="O145">
        <v>1251.52269131508</v>
      </c>
      <c r="P145">
        <v>713.08173650905906</v>
      </c>
      <c r="Q145">
        <v>407.823334565072</v>
      </c>
      <c r="R145">
        <v>233.94917516087</v>
      </c>
      <c r="S145">
        <v>134.53211606529899</v>
      </c>
      <c r="T145">
        <v>77.512403863428503</v>
      </c>
      <c r="U145">
        <v>44.7284293000411</v>
      </c>
      <c r="V145" s="2">
        <f t="shared" si="6"/>
        <v>1.6788094564737484</v>
      </c>
    </row>
    <row r="146" spans="1:22" x14ac:dyDescent="0.25">
      <c r="A146" t="str">
        <f t="shared" si="7"/>
        <v xml:space="preserve"> Servicios de preparación de alimentos y bebidas Nacional</v>
      </c>
      <c r="B146" t="s">
        <v>96</v>
      </c>
      <c r="C146" s="1">
        <v>722</v>
      </c>
      <c r="D146" t="s">
        <v>72</v>
      </c>
      <c r="E146" s="3">
        <v>1000000</v>
      </c>
      <c r="F146">
        <v>297828.955163348</v>
      </c>
      <c r="G146">
        <v>81916.047722379997</v>
      </c>
      <c r="H146">
        <v>25525.0345715064</v>
      </c>
      <c r="I146">
        <v>7659.5413171339897</v>
      </c>
      <c r="J146">
        <v>2281.7567815126999</v>
      </c>
      <c r="K146">
        <v>671.30117089238297</v>
      </c>
      <c r="L146">
        <v>196.029712211271</v>
      </c>
      <c r="M146">
        <v>56.852881635431203</v>
      </c>
      <c r="N146">
        <v>16.407969606481799</v>
      </c>
      <c r="O146">
        <v>4.71595240242352</v>
      </c>
      <c r="P146">
        <v>1.35108921788281</v>
      </c>
      <c r="Q146">
        <v>0.38604424106547502</v>
      </c>
      <c r="R146">
        <v>0.110063221162764</v>
      </c>
      <c r="S146">
        <v>3.1322673685317097E-2</v>
      </c>
      <c r="T146">
        <v>8.9006435175565096E-3</v>
      </c>
      <c r="U146">
        <v>2.5260245898592001E-3</v>
      </c>
      <c r="V146" s="2">
        <f t="shared" si="6"/>
        <v>1.4161585331886508</v>
      </c>
    </row>
    <row r="147" spans="1:22" x14ac:dyDescent="0.25">
      <c r="A147" t="str">
        <f t="shared" si="7"/>
        <v xml:space="preserve"> Servicios de preparación de alimentos y bebidas Nacional e Importado</v>
      </c>
      <c r="B147" t="s">
        <v>100</v>
      </c>
      <c r="C147" s="1">
        <v>722</v>
      </c>
      <c r="D147" t="s">
        <v>72</v>
      </c>
      <c r="E147" s="3">
        <v>1000000</v>
      </c>
      <c r="F147">
        <v>356784.11076632602</v>
      </c>
      <c r="G147">
        <v>146953.009209371</v>
      </c>
      <c r="H147">
        <v>70944.614438018994</v>
      </c>
      <c r="I147">
        <v>35792.902862655603</v>
      </c>
      <c r="J147">
        <v>18582.170500671498</v>
      </c>
      <c r="K147">
        <v>9854.1338095893698</v>
      </c>
      <c r="L147">
        <v>5310.2983917702804</v>
      </c>
      <c r="M147">
        <v>2899.6566548074802</v>
      </c>
      <c r="N147">
        <v>1600.9075083551099</v>
      </c>
      <c r="O147">
        <v>892.10862157556301</v>
      </c>
      <c r="P147">
        <v>501.00399518293699</v>
      </c>
      <c r="Q147">
        <v>283.17810934634002</v>
      </c>
      <c r="R147">
        <v>160.906244084131</v>
      </c>
      <c r="S147">
        <v>91.823434523546695</v>
      </c>
      <c r="T147">
        <v>52.5826184034091</v>
      </c>
      <c r="U147">
        <v>30.1954063440749</v>
      </c>
      <c r="V147" s="2">
        <f t="shared" si="6"/>
        <v>1.6507336025710257</v>
      </c>
    </row>
    <row r="148" spans="1:22" x14ac:dyDescent="0.25">
      <c r="A148" t="str">
        <f t="shared" si="7"/>
        <v xml:space="preserve"> Servicios de reparación y mantenimiento Nacional</v>
      </c>
      <c r="B148" t="s">
        <v>96</v>
      </c>
      <c r="C148" s="1">
        <v>811</v>
      </c>
      <c r="D148" t="s">
        <v>73</v>
      </c>
      <c r="E148" s="3">
        <v>1000000</v>
      </c>
      <c r="F148">
        <v>250836.23880557599</v>
      </c>
      <c r="G148">
        <v>68723.684177657997</v>
      </c>
      <c r="H148">
        <v>18541.818074496801</v>
      </c>
      <c r="I148">
        <v>5082.4058427237596</v>
      </c>
      <c r="J148">
        <v>1381.47685684048</v>
      </c>
      <c r="K148">
        <v>377.85301059343902</v>
      </c>
      <c r="L148">
        <v>103.67006477724</v>
      </c>
      <c r="M148">
        <v>28.5115917212411</v>
      </c>
      <c r="N148">
        <v>7.8623205433497096</v>
      </c>
      <c r="O148">
        <v>2.1742305125089798</v>
      </c>
      <c r="P148">
        <v>0.60282718947075897</v>
      </c>
      <c r="Q148">
        <v>0.16752569343981799</v>
      </c>
      <c r="R148">
        <v>4.6649198236368199E-2</v>
      </c>
      <c r="S148">
        <v>1.3012700123983E-2</v>
      </c>
      <c r="T148">
        <v>3.6353787636166498E-3</v>
      </c>
      <c r="U148">
        <v>1.0169533776005399E-3</v>
      </c>
      <c r="V148" s="2">
        <f t="shared" si="6"/>
        <v>1.345086529642556</v>
      </c>
    </row>
    <row r="149" spans="1:22" x14ac:dyDescent="0.25">
      <c r="A149" t="str">
        <f t="shared" si="7"/>
        <v xml:space="preserve"> Servicios de reparación y mantenimiento Nacional e Importado</v>
      </c>
      <c r="B149" t="s">
        <v>100</v>
      </c>
      <c r="C149" s="1">
        <v>811</v>
      </c>
      <c r="D149" t="s">
        <v>73</v>
      </c>
      <c r="E149" s="3">
        <v>1000000</v>
      </c>
      <c r="F149">
        <v>427830.861742198</v>
      </c>
      <c r="G149">
        <v>241479.287402482</v>
      </c>
      <c r="H149">
        <v>138197.81968532401</v>
      </c>
      <c r="I149">
        <v>78508.049443041804</v>
      </c>
      <c r="J149">
        <v>44541.601255145099</v>
      </c>
      <c r="K149">
        <v>25309.193159754799</v>
      </c>
      <c r="L149">
        <v>14417.836913769999</v>
      </c>
      <c r="M149">
        <v>8236.4839126669904</v>
      </c>
      <c r="N149">
        <v>4717.9889704569296</v>
      </c>
      <c r="O149">
        <v>2709.0906110791402</v>
      </c>
      <c r="P149">
        <v>1558.8044413551499</v>
      </c>
      <c r="Q149">
        <v>898.48374035357904</v>
      </c>
      <c r="R149">
        <v>518.61055494653203</v>
      </c>
      <c r="S149">
        <v>299.68553741959198</v>
      </c>
      <c r="T149">
        <v>173.334054240678</v>
      </c>
      <c r="U149">
        <v>100.32616942685701</v>
      </c>
      <c r="V149" s="2">
        <f t="shared" si="6"/>
        <v>1.9894974575936615</v>
      </c>
    </row>
    <row r="150" spans="1:22" x14ac:dyDescent="0.25">
      <c r="A150" t="str">
        <f t="shared" si="7"/>
        <v xml:space="preserve"> Servicios personales Nacional</v>
      </c>
      <c r="B150" t="s">
        <v>96</v>
      </c>
      <c r="C150" s="1">
        <v>812</v>
      </c>
      <c r="D150" t="s">
        <v>74</v>
      </c>
      <c r="E150" s="3">
        <v>1000000</v>
      </c>
      <c r="F150">
        <v>138987.69852728501</v>
      </c>
      <c r="G150">
        <v>35328.232908935599</v>
      </c>
      <c r="H150">
        <v>9684.2854562582907</v>
      </c>
      <c r="I150">
        <v>2666.4980204997401</v>
      </c>
      <c r="J150">
        <v>741.44542730040996</v>
      </c>
      <c r="K150">
        <v>205.72656021568699</v>
      </c>
      <c r="L150">
        <v>57.164799096961197</v>
      </c>
      <c r="M150">
        <v>15.907450779149301</v>
      </c>
      <c r="N150">
        <v>4.4338089216049603</v>
      </c>
      <c r="O150">
        <v>1.2376812594376601</v>
      </c>
      <c r="P150">
        <v>0.34597855332121702</v>
      </c>
      <c r="Q150">
        <v>9.6832520343724096E-2</v>
      </c>
      <c r="R150">
        <v>2.71303108073137E-2</v>
      </c>
      <c r="S150">
        <v>7.6082288673537399E-3</v>
      </c>
      <c r="T150">
        <v>2.1352605934722899E-3</v>
      </c>
      <c r="U150">
        <v>5.9966301463818005E-4</v>
      </c>
      <c r="V150" s="2">
        <f t="shared" si="6"/>
        <v>1.1876931109250886</v>
      </c>
    </row>
    <row r="151" spans="1:22" x14ac:dyDescent="0.25">
      <c r="A151" t="str">
        <f t="shared" si="7"/>
        <v xml:space="preserve"> Servicios personales Nacional e Importado</v>
      </c>
      <c r="B151" t="s">
        <v>100</v>
      </c>
      <c r="C151" s="1">
        <v>812</v>
      </c>
      <c r="D151" t="s">
        <v>74</v>
      </c>
      <c r="E151" s="3">
        <v>1000000</v>
      </c>
      <c r="F151">
        <v>213913.619773404</v>
      </c>
      <c r="G151">
        <v>106342.607400532</v>
      </c>
      <c r="H151">
        <v>58073.846580176301</v>
      </c>
      <c r="I151">
        <v>31735.4359095662</v>
      </c>
      <c r="J151">
        <v>17453.461457945901</v>
      </c>
      <c r="K151">
        <v>9669.7446910986691</v>
      </c>
      <c r="L151">
        <v>5397.3073528340701</v>
      </c>
      <c r="M151">
        <v>3033.2113044518101</v>
      </c>
      <c r="N151">
        <v>1714.8222114641701</v>
      </c>
      <c r="O151">
        <v>974.39696849922598</v>
      </c>
      <c r="P151">
        <v>556.00935286592096</v>
      </c>
      <c r="Q151">
        <v>318.36497676927303</v>
      </c>
      <c r="R151">
        <v>182.80131708528199</v>
      </c>
      <c r="S151">
        <v>105.197255631744</v>
      </c>
      <c r="T151">
        <v>60.646171105987101</v>
      </c>
      <c r="U151">
        <v>35.011947865404103</v>
      </c>
      <c r="V151" s="2">
        <f t="shared" si="6"/>
        <v>1.4495664846712961</v>
      </c>
    </row>
    <row r="152" spans="1:22" x14ac:dyDescent="0.25">
      <c r="A152" t="str">
        <f t="shared" si="7"/>
        <v xml:space="preserve"> Asociaciones y organizaciones Nacional</v>
      </c>
      <c r="B152" t="s">
        <v>96</v>
      </c>
      <c r="C152" s="1">
        <v>813</v>
      </c>
      <c r="D152" t="s">
        <v>75</v>
      </c>
      <c r="E152" s="3">
        <v>1000000</v>
      </c>
      <c r="F152">
        <v>247938.958902991</v>
      </c>
      <c r="G152">
        <v>65501.822305939102</v>
      </c>
      <c r="H152">
        <v>18578.0910370821</v>
      </c>
      <c r="I152">
        <v>5340.98491782569</v>
      </c>
      <c r="J152">
        <v>1547.2303334119699</v>
      </c>
      <c r="K152">
        <v>445.35738144527397</v>
      </c>
      <c r="L152">
        <v>127.76952130089001</v>
      </c>
      <c r="M152">
        <v>36.533992770724097</v>
      </c>
      <c r="N152">
        <v>10.422502503312</v>
      </c>
      <c r="O152">
        <v>2.9672853268800199</v>
      </c>
      <c r="P152">
        <v>0.84345080751266999</v>
      </c>
      <c r="Q152">
        <v>0.23943150313456099</v>
      </c>
      <c r="R152">
        <v>6.7893731250290301E-2</v>
      </c>
      <c r="S152">
        <v>1.9234439431313699E-2</v>
      </c>
      <c r="T152">
        <v>5.4449818617969999E-3</v>
      </c>
      <c r="U152">
        <v>1.54039728619704E-3</v>
      </c>
      <c r="V152" s="2">
        <f t="shared" si="6"/>
        <v>1.3395313151764576</v>
      </c>
    </row>
    <row r="153" spans="1:22" x14ac:dyDescent="0.25">
      <c r="A153" t="str">
        <f t="shared" si="7"/>
        <v xml:space="preserve"> Asociaciones y organizaciones Nacional e Importado</v>
      </c>
      <c r="B153" t="s">
        <v>100</v>
      </c>
      <c r="C153" s="1">
        <v>813</v>
      </c>
      <c r="D153" t="s">
        <v>75</v>
      </c>
      <c r="E153" s="3">
        <v>1000000</v>
      </c>
      <c r="F153">
        <v>315844.29790931998</v>
      </c>
      <c r="G153">
        <v>143374.66176925099</v>
      </c>
      <c r="H153">
        <v>74857.203984543201</v>
      </c>
      <c r="I153">
        <v>40952.958502502501</v>
      </c>
      <c r="J153">
        <v>22784.078635088499</v>
      </c>
      <c r="K153">
        <v>12800.6298227932</v>
      </c>
      <c r="L153">
        <v>7241.3002987418204</v>
      </c>
      <c r="M153">
        <v>4118.2919629855796</v>
      </c>
      <c r="N153">
        <v>2352.0406090843198</v>
      </c>
      <c r="O153">
        <v>1347.80336737839</v>
      </c>
      <c r="P153">
        <v>774.40015381817796</v>
      </c>
      <c r="Q153">
        <v>445.88584820117802</v>
      </c>
      <c r="R153">
        <v>257.16421468907299</v>
      </c>
      <c r="S153">
        <v>148.516039119331</v>
      </c>
      <c r="T153">
        <v>85.859926883178403</v>
      </c>
      <c r="U153">
        <v>49.678147193565799</v>
      </c>
      <c r="V153" s="2">
        <f t="shared" si="6"/>
        <v>1.6274347711915924</v>
      </c>
    </row>
    <row r="154" spans="1:22" x14ac:dyDescent="0.25">
      <c r="A154" t="str">
        <f t="shared" si="7"/>
        <v xml:space="preserve"> Hogares con empleados domésticos Nacional</v>
      </c>
      <c r="B154" t="s">
        <v>96</v>
      </c>
      <c r="C154" s="1">
        <v>814</v>
      </c>
      <c r="D154" t="s">
        <v>76</v>
      </c>
      <c r="E154" s="3">
        <v>1000000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2">
        <f t="shared" si="6"/>
        <v>1</v>
      </c>
    </row>
    <row r="155" spans="1:22" x14ac:dyDescent="0.25">
      <c r="A155" t="str">
        <f t="shared" si="7"/>
        <v xml:space="preserve"> Hogares con empleados domésticos Nacional e Importado</v>
      </c>
      <c r="B155" t="s">
        <v>100</v>
      </c>
      <c r="C155" s="1">
        <v>814</v>
      </c>
      <c r="D155" t="s">
        <v>76</v>
      </c>
      <c r="E155" s="3">
        <v>1000000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2">
        <f t="shared" si="6"/>
        <v>1</v>
      </c>
    </row>
    <row r="156" spans="1:22" x14ac:dyDescent="0.25">
      <c r="A156" t="str">
        <f t="shared" si="7"/>
        <v xml:space="preserve"> Actividades legislativas, gubernamentales y de impartición de justicia Nacional</v>
      </c>
      <c r="B156" t="s">
        <v>96</v>
      </c>
      <c r="C156" s="1">
        <v>931</v>
      </c>
      <c r="D156" t="s">
        <v>77</v>
      </c>
      <c r="E156" s="3">
        <v>1000000</v>
      </c>
      <c r="F156">
        <v>277705.82449902099</v>
      </c>
      <c r="G156">
        <v>67942.794125427099</v>
      </c>
      <c r="H156">
        <v>17904.156827682498</v>
      </c>
      <c r="I156">
        <v>4938.4725308009802</v>
      </c>
      <c r="J156">
        <v>1383.0589210466601</v>
      </c>
      <c r="K156">
        <v>386.92948104740202</v>
      </c>
      <c r="L156">
        <v>108.292007878793</v>
      </c>
      <c r="M156">
        <v>30.333198159441899</v>
      </c>
      <c r="N156">
        <v>8.5027601644057391</v>
      </c>
      <c r="O156">
        <v>2.3850448763748999</v>
      </c>
      <c r="P156">
        <v>0.66945835765554795</v>
      </c>
      <c r="Q156">
        <v>0.188026720255487</v>
      </c>
      <c r="R156">
        <v>5.2838881272634697E-2</v>
      </c>
      <c r="S156">
        <v>1.48556937280906E-2</v>
      </c>
      <c r="T156">
        <v>4.1783793760184996E-3</v>
      </c>
      <c r="U156">
        <v>1.1756349755202399E-3</v>
      </c>
      <c r="V156" s="2">
        <f t="shared" si="6"/>
        <v>1.3704116799297721</v>
      </c>
    </row>
    <row r="157" spans="1:22" x14ac:dyDescent="0.25">
      <c r="A157" t="str">
        <f t="shared" si="7"/>
        <v xml:space="preserve"> Actividades legislativas, gubernamentales y de impartición de justicia Nacional e Importado</v>
      </c>
      <c r="B157" t="s">
        <v>100</v>
      </c>
      <c r="C157" s="1">
        <v>931</v>
      </c>
      <c r="D157" t="s">
        <v>77</v>
      </c>
      <c r="E157" s="3">
        <v>1000000</v>
      </c>
      <c r="F157">
        <v>301841.27867699502</v>
      </c>
      <c r="G157">
        <v>116121.440862477</v>
      </c>
      <c r="H157">
        <v>58837.138402342498</v>
      </c>
      <c r="I157">
        <v>32117.253506704299</v>
      </c>
      <c r="J157">
        <v>17854.166466464201</v>
      </c>
      <c r="K157">
        <v>10010.4611114121</v>
      </c>
      <c r="L157">
        <v>5649.2915554472002</v>
      </c>
      <c r="M157">
        <v>3205.3225699210002</v>
      </c>
      <c r="N157">
        <v>1826.7608547793</v>
      </c>
      <c r="O157">
        <v>1044.90132481159</v>
      </c>
      <c r="P157">
        <v>599.45432890983898</v>
      </c>
      <c r="Q157">
        <v>344.72694312675799</v>
      </c>
      <c r="R157">
        <v>198.62149554459299</v>
      </c>
      <c r="S157">
        <v>114.614631749037</v>
      </c>
      <c r="T157">
        <v>66.218540291619803</v>
      </c>
      <c r="U157">
        <v>38.294349842101497</v>
      </c>
      <c r="V157" s="2">
        <f t="shared" si="6"/>
        <v>1.549869945620818</v>
      </c>
    </row>
  </sheetData>
  <sortState ref="B2:V157">
    <sortCondition ref="C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/>
  </sheetViews>
  <sheetFormatPr baseColWidth="10" defaultRowHeight="15" x14ac:dyDescent="0.25"/>
  <cols>
    <col min="2" max="2" width="131" bestFit="1" customWidth="1"/>
  </cols>
  <sheetData>
    <row r="1" spans="1:5" ht="45" x14ac:dyDescent="0.25">
      <c r="A1" s="15" t="s">
        <v>78</v>
      </c>
      <c r="B1" s="19" t="s">
        <v>79</v>
      </c>
      <c r="C1" s="15" t="s">
        <v>107</v>
      </c>
      <c r="D1" s="15" t="s">
        <v>111</v>
      </c>
      <c r="E1" s="15" t="s">
        <v>112</v>
      </c>
    </row>
    <row r="2" spans="1:5" x14ac:dyDescent="0.25">
      <c r="A2" s="1">
        <v>334</v>
      </c>
      <c r="B2" t="s">
        <v>28</v>
      </c>
      <c r="C2" s="16">
        <v>1.22151976071159</v>
      </c>
      <c r="D2" s="16">
        <v>3.3397514858898898</v>
      </c>
      <c r="E2" s="2">
        <f t="shared" ref="E2:E65" si="0">C2-D2</f>
        <v>-2.1182317251782998</v>
      </c>
    </row>
    <row r="3" spans="1:5" x14ac:dyDescent="0.25">
      <c r="A3" s="1">
        <v>335</v>
      </c>
      <c r="B3" t="s">
        <v>29</v>
      </c>
      <c r="C3" s="16">
        <v>1.4020601335688501</v>
      </c>
      <c r="D3" s="16">
        <v>2.9657099551398001</v>
      </c>
      <c r="E3" s="2">
        <f t="shared" si="0"/>
        <v>-1.56364982157095</v>
      </c>
    </row>
    <row r="4" spans="1:5" x14ac:dyDescent="0.25">
      <c r="A4" s="1">
        <v>339</v>
      </c>
      <c r="B4" t="s">
        <v>32</v>
      </c>
      <c r="C4" s="16">
        <v>1.3158405942215901</v>
      </c>
      <c r="D4" s="16">
        <v>2.84843055693911</v>
      </c>
      <c r="E4" s="2">
        <f t="shared" si="0"/>
        <v>-1.5325899627175199</v>
      </c>
    </row>
    <row r="5" spans="1:5" x14ac:dyDescent="0.25">
      <c r="A5" s="1">
        <v>333</v>
      </c>
      <c r="B5" t="s">
        <v>27</v>
      </c>
      <c r="C5" s="16">
        <v>1.34724328272224</v>
      </c>
      <c r="D5" s="16">
        <v>2.7298834340480398</v>
      </c>
      <c r="E5" s="2">
        <f t="shared" si="0"/>
        <v>-1.3826401513257998</v>
      </c>
    </row>
    <row r="6" spans="1:5" x14ac:dyDescent="0.25">
      <c r="A6" s="1">
        <v>336</v>
      </c>
      <c r="B6" t="s">
        <v>30</v>
      </c>
      <c r="C6" s="16">
        <v>1.4454919648365501</v>
      </c>
      <c r="D6" s="16">
        <v>2.7564542623731199</v>
      </c>
      <c r="E6" s="2">
        <f t="shared" si="0"/>
        <v>-1.3109622975365698</v>
      </c>
    </row>
    <row r="7" spans="1:5" x14ac:dyDescent="0.25">
      <c r="A7" s="1">
        <v>332</v>
      </c>
      <c r="B7" t="s">
        <v>26</v>
      </c>
      <c r="C7" s="16">
        <v>1.5023508022217</v>
      </c>
      <c r="D7" s="16">
        <v>2.5761951682633599</v>
      </c>
      <c r="E7" s="2">
        <f t="shared" si="0"/>
        <v>-1.0738443660416599</v>
      </c>
    </row>
    <row r="8" spans="1:5" x14ac:dyDescent="0.25">
      <c r="A8" s="1">
        <v>324</v>
      </c>
      <c r="B8" t="s">
        <v>21</v>
      </c>
      <c r="C8" s="16">
        <v>1.5487368683125</v>
      </c>
      <c r="D8" s="16">
        <v>2.5865158623258302</v>
      </c>
      <c r="E8" s="2">
        <f t="shared" si="0"/>
        <v>-1.0377789940133302</v>
      </c>
    </row>
    <row r="9" spans="1:5" x14ac:dyDescent="0.25">
      <c r="A9" s="1">
        <v>326</v>
      </c>
      <c r="B9" t="s">
        <v>23</v>
      </c>
      <c r="C9" s="16">
        <v>1.53474670583405</v>
      </c>
      <c r="D9" s="16">
        <v>2.5723486500283701</v>
      </c>
      <c r="E9" s="2">
        <f t="shared" si="0"/>
        <v>-1.0376019441943201</v>
      </c>
    </row>
    <row r="10" spans="1:5" x14ac:dyDescent="0.25">
      <c r="A10" s="1">
        <v>323</v>
      </c>
      <c r="B10" t="s">
        <v>20</v>
      </c>
      <c r="C10" s="16">
        <v>1.5985355338527101</v>
      </c>
      <c r="D10" s="16">
        <v>2.5213406758346801</v>
      </c>
      <c r="E10" s="2">
        <f t="shared" si="0"/>
        <v>-0.92280514198197006</v>
      </c>
    </row>
    <row r="11" spans="1:5" x14ac:dyDescent="0.25">
      <c r="A11" s="1">
        <v>315</v>
      </c>
      <c r="B11" t="s">
        <v>16</v>
      </c>
      <c r="C11" s="16">
        <v>1.4862875074950099</v>
      </c>
      <c r="D11" s="16">
        <v>2.3926213937286702</v>
      </c>
      <c r="E11" s="2">
        <f t="shared" si="0"/>
        <v>-0.90633388623366029</v>
      </c>
    </row>
    <row r="12" spans="1:5" x14ac:dyDescent="0.25">
      <c r="A12" s="1">
        <v>316</v>
      </c>
      <c r="B12" t="s">
        <v>17</v>
      </c>
      <c r="C12" s="16">
        <v>1.5406311768785801</v>
      </c>
      <c r="D12" s="16">
        <v>2.4446071847282198</v>
      </c>
      <c r="E12" s="2">
        <f t="shared" si="0"/>
        <v>-0.90397600784963972</v>
      </c>
    </row>
    <row r="13" spans="1:5" x14ac:dyDescent="0.25">
      <c r="A13" s="1">
        <v>337</v>
      </c>
      <c r="B13" t="s">
        <v>31</v>
      </c>
      <c r="C13" s="16">
        <v>1.5628595053361301</v>
      </c>
      <c r="D13" s="16">
        <v>2.4640163602743401</v>
      </c>
      <c r="E13" s="2">
        <f t="shared" si="0"/>
        <v>-0.90115685493821007</v>
      </c>
    </row>
    <row r="14" spans="1:5" x14ac:dyDescent="0.25">
      <c r="A14" s="1">
        <v>322</v>
      </c>
      <c r="B14" t="s">
        <v>19</v>
      </c>
      <c r="C14" s="16">
        <v>1.5561250158523601</v>
      </c>
      <c r="D14" s="16">
        <v>2.4394661384196699</v>
      </c>
      <c r="E14" s="2">
        <f t="shared" si="0"/>
        <v>-0.88334112256730979</v>
      </c>
    </row>
    <row r="15" spans="1:5" x14ac:dyDescent="0.25">
      <c r="A15" s="1">
        <v>325</v>
      </c>
      <c r="B15" t="s">
        <v>22</v>
      </c>
      <c r="C15" s="16">
        <v>1.5763950301304299</v>
      </c>
      <c r="D15" s="16">
        <v>2.4255160141507699</v>
      </c>
      <c r="E15" s="2">
        <f t="shared" si="0"/>
        <v>-0.84912098402033998</v>
      </c>
    </row>
    <row r="16" spans="1:5" x14ac:dyDescent="0.25">
      <c r="A16" s="1">
        <v>481</v>
      </c>
      <c r="B16" t="s">
        <v>35</v>
      </c>
      <c r="C16" s="16">
        <v>1.5770358633582899</v>
      </c>
      <c r="D16" s="16">
        <v>2.3891029731679998</v>
      </c>
      <c r="E16" s="2">
        <f t="shared" si="0"/>
        <v>-0.81206710980970986</v>
      </c>
    </row>
    <row r="17" spans="1:5" x14ac:dyDescent="0.25">
      <c r="A17" s="1">
        <v>331</v>
      </c>
      <c r="B17" t="s">
        <v>25</v>
      </c>
      <c r="C17" s="16">
        <v>1.6785702605470301</v>
      </c>
      <c r="D17" s="16">
        <v>2.4875649555960799</v>
      </c>
      <c r="E17" s="2">
        <f t="shared" si="0"/>
        <v>-0.80899469504904986</v>
      </c>
    </row>
    <row r="18" spans="1:5" x14ac:dyDescent="0.25">
      <c r="A18" s="1">
        <v>314</v>
      </c>
      <c r="B18" t="s">
        <v>15</v>
      </c>
      <c r="C18" s="16">
        <v>1.51982762505388</v>
      </c>
      <c r="D18" s="16">
        <v>2.3264520232609698</v>
      </c>
      <c r="E18" s="2">
        <f t="shared" si="0"/>
        <v>-0.80662439820708975</v>
      </c>
    </row>
    <row r="19" spans="1:5" x14ac:dyDescent="0.25">
      <c r="A19" s="1">
        <v>313</v>
      </c>
      <c r="B19" t="s">
        <v>14</v>
      </c>
      <c r="C19" s="16">
        <v>1.5499638550042101</v>
      </c>
      <c r="D19" s="16">
        <v>2.2839230125798</v>
      </c>
      <c r="E19" s="2">
        <f t="shared" si="0"/>
        <v>-0.73395915757558994</v>
      </c>
    </row>
    <row r="20" spans="1:5" x14ac:dyDescent="0.25">
      <c r="A20" s="1">
        <v>213</v>
      </c>
      <c r="B20" t="s">
        <v>7</v>
      </c>
      <c r="C20" s="16">
        <v>1.56988104094127</v>
      </c>
      <c r="D20" s="16">
        <v>2.25812777024582</v>
      </c>
      <c r="E20" s="2">
        <f t="shared" si="0"/>
        <v>-0.68824672930455</v>
      </c>
    </row>
    <row r="21" spans="1:5" x14ac:dyDescent="0.25">
      <c r="A21" s="1">
        <v>511</v>
      </c>
      <c r="B21" t="s">
        <v>46</v>
      </c>
      <c r="C21" s="16">
        <v>1.3656126811297</v>
      </c>
      <c r="D21" s="16">
        <v>2.0510993216609599</v>
      </c>
      <c r="E21" s="2">
        <f t="shared" si="0"/>
        <v>-0.68548664053125985</v>
      </c>
    </row>
    <row r="22" spans="1:5" x14ac:dyDescent="0.25">
      <c r="A22" s="1">
        <v>811</v>
      </c>
      <c r="B22" t="s">
        <v>73</v>
      </c>
      <c r="C22" s="16">
        <v>1.3450865300383399</v>
      </c>
      <c r="D22" s="16">
        <v>1.98963566622705</v>
      </c>
      <c r="E22" s="2">
        <f t="shared" si="0"/>
        <v>-0.64454913618871013</v>
      </c>
    </row>
    <row r="23" spans="1:5" x14ac:dyDescent="0.25">
      <c r="A23" s="1">
        <v>532</v>
      </c>
      <c r="B23" t="s">
        <v>57</v>
      </c>
      <c r="C23" s="16">
        <v>1.38799191771775</v>
      </c>
      <c r="D23" s="16">
        <v>2.0048363157828999</v>
      </c>
      <c r="E23" s="2">
        <f t="shared" si="0"/>
        <v>-0.6168443980651499</v>
      </c>
    </row>
    <row r="24" spans="1:5" x14ac:dyDescent="0.25">
      <c r="A24" s="1">
        <v>493</v>
      </c>
      <c r="B24" t="s">
        <v>45</v>
      </c>
      <c r="C24" s="16">
        <v>1.50969505995263</v>
      </c>
      <c r="D24" s="16">
        <v>2.12618663831433</v>
      </c>
      <c r="E24" s="2">
        <f t="shared" si="0"/>
        <v>-0.61649157836169999</v>
      </c>
    </row>
    <row r="25" spans="1:5" x14ac:dyDescent="0.25">
      <c r="A25" s="1">
        <v>237</v>
      </c>
      <c r="B25" t="s">
        <v>10</v>
      </c>
      <c r="C25" s="16">
        <v>1.75628481403007</v>
      </c>
      <c r="D25" s="16">
        <v>2.35857508017454</v>
      </c>
      <c r="E25" s="2">
        <f t="shared" si="0"/>
        <v>-0.60229026614447001</v>
      </c>
    </row>
    <row r="26" spans="1:5" x14ac:dyDescent="0.25">
      <c r="A26" s="1">
        <v>238</v>
      </c>
      <c r="B26" t="s">
        <v>11</v>
      </c>
      <c r="C26" s="16">
        <v>1.35545827399485</v>
      </c>
      <c r="D26" s="16">
        <v>1.94261908110657</v>
      </c>
      <c r="E26" s="2">
        <f t="shared" si="0"/>
        <v>-0.58716080711172003</v>
      </c>
    </row>
    <row r="27" spans="1:5" x14ac:dyDescent="0.25">
      <c r="A27" s="1">
        <v>562</v>
      </c>
      <c r="B27" t="s">
        <v>62</v>
      </c>
      <c r="C27" s="16">
        <v>1.3613037489573301</v>
      </c>
      <c r="D27" s="16">
        <v>1.9435227987300601</v>
      </c>
      <c r="E27" s="2">
        <f t="shared" si="0"/>
        <v>-0.58221904977272998</v>
      </c>
    </row>
    <row r="28" spans="1:5" x14ac:dyDescent="0.25">
      <c r="A28" s="1">
        <v>512</v>
      </c>
      <c r="B28" t="s">
        <v>47</v>
      </c>
      <c r="C28" s="16">
        <v>1.4531323975512001</v>
      </c>
      <c r="D28" s="16">
        <v>2.00741598238527</v>
      </c>
      <c r="E28" s="2">
        <f t="shared" si="0"/>
        <v>-0.55428358483406992</v>
      </c>
    </row>
    <row r="29" spans="1:5" x14ac:dyDescent="0.25">
      <c r="A29" s="1">
        <v>221</v>
      </c>
      <c r="B29" t="s">
        <v>8</v>
      </c>
      <c r="C29" s="16">
        <v>1.28683605491657</v>
      </c>
      <c r="D29" s="16">
        <v>1.8103695408740099</v>
      </c>
      <c r="E29" s="2">
        <f t="shared" si="0"/>
        <v>-0.52353348595743987</v>
      </c>
    </row>
    <row r="30" spans="1:5" x14ac:dyDescent="0.25">
      <c r="A30" s="1">
        <v>487</v>
      </c>
      <c r="B30" t="s">
        <v>41</v>
      </c>
      <c r="C30" s="16">
        <v>1.5239940400984899</v>
      </c>
      <c r="D30" s="16">
        <v>2.0474734756572901</v>
      </c>
      <c r="E30" s="2">
        <f t="shared" si="0"/>
        <v>-0.52347943555880017</v>
      </c>
    </row>
    <row r="31" spans="1:5" x14ac:dyDescent="0.25">
      <c r="A31" s="1">
        <v>327</v>
      </c>
      <c r="B31" t="s">
        <v>24</v>
      </c>
      <c r="C31" s="16">
        <v>1.6873055210237999</v>
      </c>
      <c r="D31" s="16">
        <v>2.2105448008272499</v>
      </c>
      <c r="E31" s="2">
        <f t="shared" si="0"/>
        <v>-0.52323927980344997</v>
      </c>
    </row>
    <row r="32" spans="1:5" x14ac:dyDescent="0.25">
      <c r="A32" s="1">
        <v>492</v>
      </c>
      <c r="B32" t="s">
        <v>44</v>
      </c>
      <c r="C32" s="16">
        <v>1.6103885468000301</v>
      </c>
      <c r="D32" s="16">
        <v>2.1273761114118299</v>
      </c>
      <c r="E32" s="2">
        <f t="shared" si="0"/>
        <v>-0.51698756461179984</v>
      </c>
    </row>
    <row r="33" spans="1:5" x14ac:dyDescent="0.25">
      <c r="A33" s="1">
        <v>312</v>
      </c>
      <c r="B33" t="s">
        <v>13</v>
      </c>
      <c r="C33" s="16">
        <v>1.4682240360510299</v>
      </c>
      <c r="D33" s="16">
        <v>1.9841878747948101</v>
      </c>
      <c r="E33" s="2">
        <f t="shared" si="0"/>
        <v>-0.51596383874378016</v>
      </c>
    </row>
    <row r="34" spans="1:5" x14ac:dyDescent="0.25">
      <c r="A34" s="1">
        <v>114</v>
      </c>
      <c r="B34" t="s">
        <v>3</v>
      </c>
      <c r="C34" s="16">
        <v>1.68065789617809</v>
      </c>
      <c r="D34" s="16">
        <v>2.1921393402306699</v>
      </c>
      <c r="E34" s="2">
        <f t="shared" si="0"/>
        <v>-0.51148144405257989</v>
      </c>
    </row>
    <row r="35" spans="1:5" x14ac:dyDescent="0.25">
      <c r="A35" s="1">
        <v>518</v>
      </c>
      <c r="B35" t="s">
        <v>50</v>
      </c>
      <c r="C35" s="16">
        <v>1.3386438039814701</v>
      </c>
      <c r="D35" s="16">
        <v>1.8476596822979701</v>
      </c>
      <c r="E35" s="2">
        <f t="shared" si="0"/>
        <v>-0.50901587831649997</v>
      </c>
    </row>
    <row r="36" spans="1:5" x14ac:dyDescent="0.25">
      <c r="A36" s="1">
        <v>483</v>
      </c>
      <c r="B36" t="s">
        <v>37</v>
      </c>
      <c r="C36" s="16">
        <v>1.36612794611697</v>
      </c>
      <c r="D36" s="16">
        <v>1.8473128097599301</v>
      </c>
      <c r="E36" s="2">
        <f t="shared" si="0"/>
        <v>-0.48118486364296009</v>
      </c>
    </row>
    <row r="37" spans="1:5" x14ac:dyDescent="0.25">
      <c r="A37" s="1">
        <v>515</v>
      </c>
      <c r="B37" t="s">
        <v>48</v>
      </c>
      <c r="C37" s="16">
        <v>1.5759676925212001</v>
      </c>
      <c r="D37" s="16">
        <v>2.0507689120240999</v>
      </c>
      <c r="E37" s="2">
        <f t="shared" si="0"/>
        <v>-0.47480121950289988</v>
      </c>
    </row>
    <row r="38" spans="1:5" x14ac:dyDescent="0.25">
      <c r="A38" s="1">
        <v>115</v>
      </c>
      <c r="B38" t="s">
        <v>4</v>
      </c>
      <c r="C38" s="16">
        <v>1.3925618742256001</v>
      </c>
      <c r="D38" s="16">
        <v>1.8642663426156301</v>
      </c>
      <c r="E38" s="2">
        <f t="shared" si="0"/>
        <v>-0.47170446839003</v>
      </c>
    </row>
    <row r="39" spans="1:5" x14ac:dyDescent="0.25">
      <c r="A39" s="1">
        <v>482</v>
      </c>
      <c r="B39" t="s">
        <v>36</v>
      </c>
      <c r="C39" s="16">
        <v>1.4735151506548601</v>
      </c>
      <c r="D39" s="16">
        <v>1.93481765137489</v>
      </c>
      <c r="E39" s="2">
        <f t="shared" si="0"/>
        <v>-0.46130250072002998</v>
      </c>
    </row>
    <row r="40" spans="1:5" x14ac:dyDescent="0.25">
      <c r="A40" s="1">
        <v>488</v>
      </c>
      <c r="B40" t="s">
        <v>42</v>
      </c>
      <c r="C40" s="16">
        <v>1.2768521568414299</v>
      </c>
      <c r="D40" s="16">
        <v>1.7354707330399199</v>
      </c>
      <c r="E40" s="2">
        <f t="shared" si="0"/>
        <v>-0.45861857619849</v>
      </c>
    </row>
    <row r="41" spans="1:5" x14ac:dyDescent="0.25">
      <c r="A41" s="1">
        <v>485</v>
      </c>
      <c r="B41" t="s">
        <v>39</v>
      </c>
      <c r="C41" s="16">
        <v>1.4031059309084399</v>
      </c>
      <c r="D41" s="16">
        <v>1.84630003609772</v>
      </c>
      <c r="E41" s="2">
        <f t="shared" si="0"/>
        <v>-0.44319410518928004</v>
      </c>
    </row>
    <row r="42" spans="1:5" x14ac:dyDescent="0.25">
      <c r="A42" s="1">
        <v>713</v>
      </c>
      <c r="B42" t="s">
        <v>70</v>
      </c>
      <c r="C42" s="16">
        <v>1.4103233642144</v>
      </c>
      <c r="D42" s="16">
        <v>1.8498152403205399</v>
      </c>
      <c r="E42" s="2">
        <f t="shared" si="0"/>
        <v>-0.43949187610613993</v>
      </c>
    </row>
    <row r="43" spans="1:5" x14ac:dyDescent="0.25">
      <c r="A43" s="1">
        <v>236</v>
      </c>
      <c r="B43" t="s">
        <v>9</v>
      </c>
      <c r="C43" s="16">
        <v>1.5617933587117701</v>
      </c>
      <c r="D43" s="16">
        <v>1.9988864149530201</v>
      </c>
      <c r="E43" s="2">
        <f t="shared" si="0"/>
        <v>-0.43709305624125006</v>
      </c>
    </row>
    <row r="44" spans="1:5" x14ac:dyDescent="0.25">
      <c r="A44" s="1">
        <v>484</v>
      </c>
      <c r="B44" t="s">
        <v>38</v>
      </c>
      <c r="C44" s="16">
        <v>1.2665929011442401</v>
      </c>
      <c r="D44" s="16">
        <v>1.70206426143072</v>
      </c>
      <c r="E44" s="2">
        <f t="shared" si="0"/>
        <v>-0.43547136028647992</v>
      </c>
    </row>
    <row r="45" spans="1:5" x14ac:dyDescent="0.25">
      <c r="A45" s="1">
        <v>517</v>
      </c>
      <c r="B45" t="s">
        <v>49</v>
      </c>
      <c r="C45" s="16">
        <v>1.39292499369988</v>
      </c>
      <c r="D45" s="16">
        <v>1.8220330801264999</v>
      </c>
      <c r="E45" s="2">
        <f t="shared" si="0"/>
        <v>-0.42910808642661991</v>
      </c>
    </row>
    <row r="46" spans="1:5" x14ac:dyDescent="0.25">
      <c r="A46" s="1">
        <v>321</v>
      </c>
      <c r="B46" t="s">
        <v>18</v>
      </c>
      <c r="C46" s="16">
        <v>1.64800844534931</v>
      </c>
      <c r="D46" s="16">
        <v>2.06662721307293</v>
      </c>
      <c r="E46" s="2">
        <f t="shared" si="0"/>
        <v>-0.41861876772361994</v>
      </c>
    </row>
    <row r="47" spans="1:5" x14ac:dyDescent="0.25">
      <c r="A47" s="1">
        <v>486</v>
      </c>
      <c r="B47" t="s">
        <v>40</v>
      </c>
      <c r="C47" s="16">
        <v>1.5665901297293601</v>
      </c>
      <c r="D47" s="16">
        <v>1.9763219512838399</v>
      </c>
      <c r="E47" s="2">
        <f t="shared" si="0"/>
        <v>-0.40973182155447985</v>
      </c>
    </row>
    <row r="48" spans="1:5" x14ac:dyDescent="0.25">
      <c r="A48" s="1">
        <v>311</v>
      </c>
      <c r="B48" t="s">
        <v>12</v>
      </c>
      <c r="C48" s="16">
        <v>1.7571791392041001</v>
      </c>
      <c r="D48" s="16">
        <v>2.1514161111857999</v>
      </c>
      <c r="E48" s="2">
        <f t="shared" si="0"/>
        <v>-0.39423697198169982</v>
      </c>
    </row>
    <row r="49" spans="1:5" x14ac:dyDescent="0.25">
      <c r="A49" s="1">
        <v>212</v>
      </c>
      <c r="B49" t="s">
        <v>6</v>
      </c>
      <c r="C49" s="16">
        <v>1.38132645652929</v>
      </c>
      <c r="D49" s="16">
        <v>1.75599219391391</v>
      </c>
      <c r="E49" s="2">
        <f t="shared" si="0"/>
        <v>-0.37466573738462006</v>
      </c>
    </row>
    <row r="50" spans="1:5" x14ac:dyDescent="0.25">
      <c r="A50" s="1">
        <v>524</v>
      </c>
      <c r="B50" t="s">
        <v>55</v>
      </c>
      <c r="C50" s="16">
        <v>1.68411936403096</v>
      </c>
      <c r="D50" s="16">
        <v>2.0455239686461701</v>
      </c>
      <c r="E50" s="2">
        <f t="shared" si="0"/>
        <v>-0.36140460461521018</v>
      </c>
    </row>
    <row r="51" spans="1:5" x14ac:dyDescent="0.25">
      <c r="A51" s="1">
        <v>211</v>
      </c>
      <c r="B51" t="s">
        <v>5</v>
      </c>
      <c r="C51" s="16">
        <v>1.27973136658821</v>
      </c>
      <c r="D51" s="16">
        <v>1.6343396532102199</v>
      </c>
      <c r="E51" s="2">
        <f t="shared" si="0"/>
        <v>-0.35460828662200994</v>
      </c>
    </row>
    <row r="52" spans="1:5" x14ac:dyDescent="0.25">
      <c r="A52" s="1">
        <v>624</v>
      </c>
      <c r="B52" t="s">
        <v>67</v>
      </c>
      <c r="C52" s="16">
        <v>1.65218725154024</v>
      </c>
      <c r="D52" s="16">
        <v>1.9841021818054201</v>
      </c>
      <c r="E52" s="2">
        <f t="shared" si="0"/>
        <v>-0.33191493026518004</v>
      </c>
    </row>
    <row r="53" spans="1:5" x14ac:dyDescent="0.25">
      <c r="A53" s="1">
        <v>622</v>
      </c>
      <c r="B53" t="s">
        <v>65</v>
      </c>
      <c r="C53" s="16">
        <v>1.4182778645638201</v>
      </c>
      <c r="D53" s="16">
        <v>1.74505095496794</v>
      </c>
      <c r="E53" s="2">
        <f t="shared" si="0"/>
        <v>-0.32677309040411995</v>
      </c>
    </row>
    <row r="54" spans="1:5" x14ac:dyDescent="0.25">
      <c r="A54" s="1">
        <v>712</v>
      </c>
      <c r="B54" t="s">
        <v>69</v>
      </c>
      <c r="C54" s="16">
        <v>1.42949765540485</v>
      </c>
      <c r="D54" s="16">
        <v>1.72499835428927</v>
      </c>
      <c r="E54" s="2">
        <f t="shared" si="0"/>
        <v>-0.29550069888441999</v>
      </c>
    </row>
    <row r="55" spans="1:5" x14ac:dyDescent="0.25">
      <c r="A55" s="1">
        <v>541</v>
      </c>
      <c r="B55" t="s">
        <v>59</v>
      </c>
      <c r="C55" s="16">
        <v>1.22908856167338</v>
      </c>
      <c r="D55" s="16">
        <v>1.5211010159234499</v>
      </c>
      <c r="E55" s="2">
        <f t="shared" si="0"/>
        <v>-0.29201245425006994</v>
      </c>
    </row>
    <row r="56" spans="1:5" x14ac:dyDescent="0.25">
      <c r="A56" s="1">
        <v>813</v>
      </c>
      <c r="B56" t="s">
        <v>75</v>
      </c>
      <c r="C56" s="16">
        <v>1.33953131578356</v>
      </c>
      <c r="D56" s="16">
        <v>1.62750317272305</v>
      </c>
      <c r="E56" s="2">
        <f t="shared" si="0"/>
        <v>-0.28797185693949001</v>
      </c>
    </row>
    <row r="57" spans="1:5" x14ac:dyDescent="0.25">
      <c r="A57" s="1">
        <v>111</v>
      </c>
      <c r="B57" t="s">
        <v>0</v>
      </c>
      <c r="C57" s="16">
        <v>1.2189916741881699</v>
      </c>
      <c r="D57" s="16">
        <v>1.50560762507762</v>
      </c>
      <c r="E57" s="2">
        <f t="shared" si="0"/>
        <v>-0.28661595088945013</v>
      </c>
    </row>
    <row r="58" spans="1:5" x14ac:dyDescent="0.25">
      <c r="A58" s="1">
        <v>721</v>
      </c>
      <c r="B58" t="s">
        <v>71</v>
      </c>
      <c r="C58" s="16">
        <v>1.3991035678089301</v>
      </c>
      <c r="D58" s="16">
        <v>1.6788708047998699</v>
      </c>
      <c r="E58" s="2">
        <f t="shared" si="0"/>
        <v>-0.27976723699093986</v>
      </c>
    </row>
    <row r="59" spans="1:5" x14ac:dyDescent="0.25">
      <c r="A59" s="1">
        <v>621</v>
      </c>
      <c r="B59" t="s">
        <v>64</v>
      </c>
      <c r="C59" s="16">
        <v>1.3143410363441199</v>
      </c>
      <c r="D59" s="16">
        <v>1.5923941902691801</v>
      </c>
      <c r="E59" s="2">
        <f t="shared" si="0"/>
        <v>-0.27805315392506014</v>
      </c>
    </row>
    <row r="60" spans="1:5" x14ac:dyDescent="0.25">
      <c r="A60" s="1">
        <v>519</v>
      </c>
      <c r="B60" t="s">
        <v>51</v>
      </c>
      <c r="C60" s="16">
        <v>1.5267213196298399</v>
      </c>
      <c r="D60" s="16">
        <v>1.8034860196208899</v>
      </c>
      <c r="E60" s="2">
        <f t="shared" si="0"/>
        <v>-0.27676469999105002</v>
      </c>
    </row>
    <row r="61" spans="1:5" x14ac:dyDescent="0.25">
      <c r="A61" s="1">
        <v>812</v>
      </c>
      <c r="B61" t="s">
        <v>74</v>
      </c>
      <c r="C61" s="16">
        <v>1.1876931111595099</v>
      </c>
      <c r="D61" s="16">
        <v>1.44961453823011</v>
      </c>
      <c r="E61" s="2">
        <f t="shared" si="0"/>
        <v>-0.26192142707060007</v>
      </c>
    </row>
    <row r="62" spans="1:5" x14ac:dyDescent="0.25">
      <c r="A62" s="1">
        <v>623</v>
      </c>
      <c r="B62" t="s">
        <v>66</v>
      </c>
      <c r="C62" s="16">
        <v>1.49921226945233</v>
      </c>
      <c r="D62" s="16">
        <v>1.7527795217680999</v>
      </c>
      <c r="E62" s="2">
        <f t="shared" si="0"/>
        <v>-0.25356725231576993</v>
      </c>
    </row>
    <row r="63" spans="1:5" x14ac:dyDescent="0.25">
      <c r="A63" s="1">
        <v>112</v>
      </c>
      <c r="B63" t="s">
        <v>1</v>
      </c>
      <c r="C63" s="16">
        <v>1.7865702975681099</v>
      </c>
      <c r="D63" s="16">
        <v>2.03129808690159</v>
      </c>
      <c r="E63" s="2">
        <f t="shared" si="0"/>
        <v>-0.24472778933348005</v>
      </c>
    </row>
    <row r="64" spans="1:5" x14ac:dyDescent="0.25">
      <c r="A64" s="1">
        <v>561</v>
      </c>
      <c r="B64" t="s">
        <v>61</v>
      </c>
      <c r="C64" s="16">
        <v>1.2205086853809901</v>
      </c>
      <c r="D64" s="16">
        <v>1.4619292350552999</v>
      </c>
      <c r="E64" s="2">
        <f t="shared" si="0"/>
        <v>-0.24142054967430981</v>
      </c>
    </row>
    <row r="65" spans="1:5" x14ac:dyDescent="0.25">
      <c r="A65" s="1">
        <v>722</v>
      </c>
      <c r="B65" t="s">
        <v>72</v>
      </c>
      <c r="C65" s="16">
        <v>1.4161585341876901</v>
      </c>
      <c r="D65" s="16">
        <v>1.6507747248212801</v>
      </c>
      <c r="E65" s="2">
        <f t="shared" si="0"/>
        <v>-0.23461619063358996</v>
      </c>
    </row>
    <row r="66" spans="1:5" x14ac:dyDescent="0.25">
      <c r="A66" s="1">
        <v>711</v>
      </c>
      <c r="B66" t="s">
        <v>68</v>
      </c>
      <c r="C66" s="16">
        <v>1.21660487262006</v>
      </c>
      <c r="D66" s="16">
        <v>1.4411204321858599</v>
      </c>
      <c r="E66" s="2">
        <f t="shared" ref="E66:E79" si="1">C66-D66</f>
        <v>-0.22451555956579994</v>
      </c>
    </row>
    <row r="67" spans="1:5" x14ac:dyDescent="0.25">
      <c r="A67" s="1">
        <v>461</v>
      </c>
      <c r="B67" t="s">
        <v>34</v>
      </c>
      <c r="C67" s="16">
        <v>1.19540249696402</v>
      </c>
      <c r="D67" s="16">
        <v>1.3871832837690701</v>
      </c>
      <c r="E67" s="2">
        <f t="shared" si="1"/>
        <v>-0.19178078680505006</v>
      </c>
    </row>
    <row r="68" spans="1:5" x14ac:dyDescent="0.25">
      <c r="A68" s="1">
        <v>551</v>
      </c>
      <c r="B68" t="s">
        <v>60</v>
      </c>
      <c r="C68" s="16">
        <v>1.5151320531157999</v>
      </c>
      <c r="D68" s="16">
        <v>1.70009051871605</v>
      </c>
      <c r="E68" s="2">
        <f t="shared" si="1"/>
        <v>-0.18495846560025009</v>
      </c>
    </row>
    <row r="69" spans="1:5" x14ac:dyDescent="0.25">
      <c r="A69" s="1">
        <v>931</v>
      </c>
      <c r="B69" t="s">
        <v>77</v>
      </c>
      <c r="C69" s="16">
        <v>1.3704116803902999</v>
      </c>
      <c r="D69" s="16">
        <v>1.5499226342161201</v>
      </c>
      <c r="E69" s="2">
        <f t="shared" si="1"/>
        <v>-0.17951095382582016</v>
      </c>
    </row>
    <row r="70" spans="1:5" x14ac:dyDescent="0.25">
      <c r="A70" s="1">
        <v>431</v>
      </c>
      <c r="B70" t="s">
        <v>33</v>
      </c>
      <c r="C70" s="16">
        <v>1.21787721332942</v>
      </c>
      <c r="D70" s="16">
        <v>1.3866357411901</v>
      </c>
      <c r="E70" s="2">
        <f t="shared" si="1"/>
        <v>-0.16875852786068002</v>
      </c>
    </row>
    <row r="71" spans="1:5" x14ac:dyDescent="0.25">
      <c r="A71" s="1">
        <v>113</v>
      </c>
      <c r="B71" t="s">
        <v>2</v>
      </c>
      <c r="C71" s="16">
        <v>1.23321541158672</v>
      </c>
      <c r="D71" s="16">
        <v>1.40195235458185</v>
      </c>
      <c r="E71" s="2">
        <f t="shared" si="1"/>
        <v>-0.16873694299512998</v>
      </c>
    </row>
    <row r="72" spans="1:5" x14ac:dyDescent="0.25">
      <c r="A72" s="1">
        <v>491</v>
      </c>
      <c r="B72" t="s">
        <v>43</v>
      </c>
      <c r="C72" s="16">
        <v>1.2060526917182599</v>
      </c>
      <c r="D72" s="16">
        <v>1.35547384005242</v>
      </c>
      <c r="E72" s="2">
        <f t="shared" si="1"/>
        <v>-0.14942114833416009</v>
      </c>
    </row>
    <row r="73" spans="1:5" x14ac:dyDescent="0.25">
      <c r="A73" s="1">
        <v>523</v>
      </c>
      <c r="B73" t="s">
        <v>54</v>
      </c>
      <c r="C73" s="16">
        <v>1.49740723674523</v>
      </c>
      <c r="D73" s="16">
        <v>1.6417193759371</v>
      </c>
      <c r="E73" s="2">
        <f t="shared" si="1"/>
        <v>-0.14431213919187003</v>
      </c>
    </row>
    <row r="74" spans="1:5" x14ac:dyDescent="0.25">
      <c r="A74" s="1">
        <v>522</v>
      </c>
      <c r="B74" t="s">
        <v>53</v>
      </c>
      <c r="C74" s="16">
        <v>1.3274725602289501</v>
      </c>
      <c r="D74" s="16">
        <v>1.4599611848290499</v>
      </c>
      <c r="E74" s="2">
        <f t="shared" si="1"/>
        <v>-0.1324886246000998</v>
      </c>
    </row>
    <row r="75" spans="1:5" x14ac:dyDescent="0.25">
      <c r="A75" s="1">
        <v>521</v>
      </c>
      <c r="B75" t="s">
        <v>52</v>
      </c>
      <c r="C75" s="16">
        <v>1.14409471925134</v>
      </c>
      <c r="D75" s="16">
        <v>1.2662735144214901</v>
      </c>
      <c r="E75" s="2">
        <f t="shared" si="1"/>
        <v>-0.12217879517015007</v>
      </c>
    </row>
    <row r="76" spans="1:5" x14ac:dyDescent="0.25">
      <c r="A76" s="1">
        <v>611</v>
      </c>
      <c r="B76" t="s">
        <v>63</v>
      </c>
      <c r="C76" s="16">
        <v>1.1370225900917299</v>
      </c>
      <c r="D76" s="16">
        <v>1.2563317077426099</v>
      </c>
      <c r="E76" s="2">
        <f t="shared" si="1"/>
        <v>-0.11930911765088004</v>
      </c>
    </row>
    <row r="77" spans="1:5" x14ac:dyDescent="0.25">
      <c r="A77" s="1">
        <v>531</v>
      </c>
      <c r="B77" t="s">
        <v>56</v>
      </c>
      <c r="C77" s="16">
        <v>1.0938718977759501</v>
      </c>
      <c r="D77" s="16">
        <v>1.1641890888688899</v>
      </c>
      <c r="E77" s="2">
        <f t="shared" si="1"/>
        <v>-7.0317191092939879E-2</v>
      </c>
    </row>
    <row r="78" spans="1:5" x14ac:dyDescent="0.25">
      <c r="A78" s="1">
        <v>533</v>
      </c>
      <c r="B78" t="s">
        <v>58</v>
      </c>
      <c r="C78" s="16">
        <v>1.03290681983583</v>
      </c>
      <c r="D78" s="16">
        <v>1.0580256508405199</v>
      </c>
      <c r="E78" s="2">
        <f t="shared" si="1"/>
        <v>-2.5118831004689923E-2</v>
      </c>
    </row>
    <row r="79" spans="1:5" x14ac:dyDescent="0.25">
      <c r="A79" s="1">
        <v>814</v>
      </c>
      <c r="B79" t="s">
        <v>76</v>
      </c>
      <c r="C79" s="16">
        <v>1</v>
      </c>
      <c r="D79" s="16">
        <v>1</v>
      </c>
      <c r="E79" s="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showGridLines="0" workbookViewId="0">
      <selection activeCell="G14" sqref="G14"/>
    </sheetView>
  </sheetViews>
  <sheetFormatPr baseColWidth="10" defaultRowHeight="15" x14ac:dyDescent="0.25"/>
  <cols>
    <col min="1" max="1" width="3.7109375" customWidth="1"/>
    <col min="2" max="2" width="40.42578125" style="7" bestFit="1" customWidth="1"/>
  </cols>
  <sheetData>
    <row r="2" spans="1:19" x14ac:dyDescent="0.25">
      <c r="B2" s="20" t="s">
        <v>102</v>
      </c>
    </row>
    <row r="3" spans="1:19" x14ac:dyDescent="0.25">
      <c r="B3" s="8" t="s">
        <v>30</v>
      </c>
    </row>
    <row r="5" spans="1:19" x14ac:dyDescent="0.25">
      <c r="A5" s="5" t="s">
        <v>96</v>
      </c>
      <c r="B5" s="9" t="str">
        <f>CONCATENATE($B$3," ",A5)</f>
        <v xml:space="preserve"> Fabricación de equipo de transporte Nacional</v>
      </c>
      <c r="C5" s="10">
        <f>VLOOKUP($B$5,Dataframe!$A$2:$V$157,5,FALSE)</f>
        <v>1000000</v>
      </c>
      <c r="D5" s="10">
        <f>VLOOKUP($B$5,Dataframe!$A$2:$V$157,6,FALSE)</f>
        <v>323237.80183216598</v>
      </c>
      <c r="E5" s="10">
        <f>VLOOKUP($B$5,Dataframe!$A$2:$V$157,7,FALSE)</f>
        <v>89249.154539201103</v>
      </c>
      <c r="F5" s="10">
        <f>VLOOKUP($B$5,Dataframe!$A$2:$V$157,8,FALSE)</f>
        <v>24039.288845920299</v>
      </c>
      <c r="G5" s="10">
        <f>VLOOKUP($B$5,Dataframe!$A$2:$V$157,9,FALSE)</f>
        <v>6523.94284038568</v>
      </c>
      <c r="H5" s="10">
        <f>VLOOKUP($B$5,Dataframe!$A$2:$V$157,10,FALSE)</f>
        <v>1772.8418018219199</v>
      </c>
      <c r="I5" s="10">
        <f>VLOOKUP($B$5,Dataframe!$A$2:$V$157,11,FALSE)</f>
        <v>485.10266929711202</v>
      </c>
      <c r="J5" s="10">
        <f>VLOOKUP($B$5,Dataframe!$A$2:$V$157,12,FALSE)</f>
        <v>133.18230102180399</v>
      </c>
      <c r="K5" s="10">
        <f>VLOOKUP($B$5,Dataframe!$A$2:$V$157,13,FALSE)</f>
        <v>36.657951813411103</v>
      </c>
      <c r="L5" s="11">
        <f>VLOOKUP($B$5,Dataframe!$A$2:$V$157,14,FALSE)</f>
        <v>10.116655317575299</v>
      </c>
    </row>
    <row r="6" spans="1:19" x14ac:dyDescent="0.25">
      <c r="A6" s="5" t="s">
        <v>100</v>
      </c>
      <c r="B6" s="12" t="str">
        <f>CONCATENATE($B$3," ",A6)</f>
        <v xml:space="preserve"> Fabricación de equipo de transporte Nacional e Importado</v>
      </c>
      <c r="C6" s="13">
        <f>VLOOKUP($B$6,Dataframe!$A$2:$V$157,5,FALSE)</f>
        <v>1000000</v>
      </c>
      <c r="D6" s="13">
        <f>VLOOKUP($B$6,Dataframe!$A$2:$V$157,6,FALSE)</f>
        <v>715857.98574550299</v>
      </c>
      <c r="E6" s="13">
        <f>VLOOKUP($B$6,Dataframe!$A$2:$V$157,7,FALSE)</f>
        <v>437238.80006479198</v>
      </c>
      <c r="F6" s="13">
        <f>VLOOKUP($B$6,Dataframe!$A$2:$V$157,8,FALSE)</f>
        <v>256267.180258065</v>
      </c>
      <c r="G6" s="13">
        <f>VLOOKUP($B$6,Dataframe!$A$2:$V$157,9,FALSE)</f>
        <v>147900.46539408699</v>
      </c>
      <c r="H6" s="13">
        <f>VLOOKUP($B$6,Dataframe!$A$2:$V$157,10,FALSE)</f>
        <v>84878.804867846906</v>
      </c>
      <c r="I6" s="13">
        <f>VLOOKUP($B$6,Dataframe!$A$2:$V$157,11,FALSE)</f>
        <v>48643.017183682103</v>
      </c>
      <c r="J6" s="13">
        <f>VLOOKUP($B$6,Dataframe!$A$2:$V$157,12,FALSE)</f>
        <v>27891.0138656001</v>
      </c>
      <c r="K6" s="13">
        <f>VLOOKUP($B$6,Dataframe!$A$2:$V$157,13,FALSE)</f>
        <v>16013.4819753221</v>
      </c>
      <c r="L6" s="14">
        <f>VLOOKUP($B$6,Dataframe!$A$2:$V$157,14,FALSE)</f>
        <v>9208.6961259928303</v>
      </c>
    </row>
    <row r="7" spans="1:19" x14ac:dyDescent="0.25">
      <c r="A7" s="5"/>
    </row>
    <row r="13" spans="1:19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Subsectores!$B$3:$B$80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/>
  </sheetViews>
  <sheetFormatPr baseColWidth="10" defaultRowHeight="15" x14ac:dyDescent="0.25"/>
  <cols>
    <col min="1" max="1" width="6.5703125" style="1" customWidth="1"/>
    <col min="2" max="2" width="131" bestFit="1" customWidth="1"/>
    <col min="3" max="5" width="11.42578125" style="1"/>
    <col min="6" max="6" width="40" bestFit="1" customWidth="1"/>
  </cols>
  <sheetData>
    <row r="1" spans="1:6" ht="34.5" customHeight="1" x14ac:dyDescent="0.25">
      <c r="A1" s="15" t="s">
        <v>78</v>
      </c>
      <c r="B1" s="15" t="s">
        <v>102</v>
      </c>
      <c r="C1" s="15" t="s">
        <v>108</v>
      </c>
      <c r="D1" s="15" t="s">
        <v>109</v>
      </c>
      <c r="E1" s="15" t="s">
        <v>110</v>
      </c>
      <c r="F1" s="15" t="s">
        <v>113</v>
      </c>
    </row>
    <row r="2" spans="1:6" x14ac:dyDescent="0.25">
      <c r="A2" s="1">
        <v>111</v>
      </c>
      <c r="B2" t="s">
        <v>0</v>
      </c>
      <c r="C2" s="2">
        <v>1.2189916738694049</v>
      </c>
      <c r="D2" s="2">
        <v>1.5055678962126315</v>
      </c>
      <c r="E2" s="1" t="s">
        <v>104</v>
      </c>
      <c r="F2" t="s">
        <v>114</v>
      </c>
    </row>
    <row r="3" spans="1:6" x14ac:dyDescent="0.25">
      <c r="A3" s="1">
        <v>112</v>
      </c>
      <c r="B3" t="s">
        <v>1</v>
      </c>
      <c r="C3" s="2">
        <v>1.7865702947943405</v>
      </c>
      <c r="D3" s="2">
        <v>2.0312409692369866</v>
      </c>
      <c r="E3" s="1" t="s">
        <v>105</v>
      </c>
      <c r="F3" t="s">
        <v>115</v>
      </c>
    </row>
    <row r="4" spans="1:6" x14ac:dyDescent="0.25">
      <c r="A4" s="1">
        <v>113</v>
      </c>
      <c r="B4" t="s">
        <v>2</v>
      </c>
      <c r="C4" s="2">
        <v>1.2332154113501455</v>
      </c>
      <c r="D4" s="2">
        <v>1.4019127171672194</v>
      </c>
      <c r="E4" s="1" t="s">
        <v>105</v>
      </c>
      <c r="F4" t="s">
        <v>116</v>
      </c>
    </row>
    <row r="5" spans="1:6" x14ac:dyDescent="0.25">
      <c r="A5" s="1">
        <v>114</v>
      </c>
      <c r="B5" t="s">
        <v>3</v>
      </c>
      <c r="C5" s="2">
        <v>1.6806578944925787</v>
      </c>
      <c r="D5" s="2">
        <v>2.192042372175548</v>
      </c>
      <c r="E5" s="1" t="s">
        <v>105</v>
      </c>
      <c r="F5" t="s">
        <v>115</v>
      </c>
    </row>
    <row r="6" spans="1:6" x14ac:dyDescent="0.25">
      <c r="A6" s="1">
        <v>115</v>
      </c>
      <c r="B6" t="s">
        <v>4</v>
      </c>
      <c r="C6" s="2">
        <v>1.3925618737546588</v>
      </c>
      <c r="D6" s="2">
        <v>1.8641728032653064</v>
      </c>
      <c r="E6" s="1" t="s">
        <v>104</v>
      </c>
      <c r="F6" t="s">
        <v>117</v>
      </c>
    </row>
    <row r="7" spans="1:6" x14ac:dyDescent="0.25">
      <c r="A7" s="1">
        <v>211</v>
      </c>
      <c r="B7" t="s">
        <v>5</v>
      </c>
      <c r="C7" s="2">
        <v>1.2797313662229481</v>
      </c>
      <c r="D7" s="2">
        <v>1.6342779061604109</v>
      </c>
      <c r="E7" s="1" t="s">
        <v>104</v>
      </c>
      <c r="F7" t="s">
        <v>118</v>
      </c>
    </row>
    <row r="8" spans="1:6" x14ac:dyDescent="0.25">
      <c r="A8" s="1">
        <v>212</v>
      </c>
      <c r="B8" t="s">
        <v>6</v>
      </c>
      <c r="C8" s="2">
        <v>1.3813264560823479</v>
      </c>
      <c r="D8" s="2">
        <v>1.7559242650377285</v>
      </c>
      <c r="E8" s="1" t="s">
        <v>105</v>
      </c>
      <c r="F8" t="s">
        <v>119</v>
      </c>
    </row>
    <row r="9" spans="1:6" x14ac:dyDescent="0.25">
      <c r="A9" s="1">
        <v>213</v>
      </c>
      <c r="B9" t="s">
        <v>7</v>
      </c>
      <c r="C9" s="2">
        <v>1.5698810402492978</v>
      </c>
      <c r="D9" s="2">
        <v>2.2579883891633501</v>
      </c>
      <c r="E9" s="1" t="s">
        <v>105</v>
      </c>
      <c r="F9" t="s">
        <v>120</v>
      </c>
    </row>
    <row r="10" spans="1:6" x14ac:dyDescent="0.25">
      <c r="A10" s="1">
        <v>221</v>
      </c>
      <c r="B10" t="s">
        <v>8</v>
      </c>
      <c r="C10" s="2">
        <v>1.2868360545760482</v>
      </c>
      <c r="D10" s="2">
        <v>1.8102924374073988</v>
      </c>
      <c r="E10" s="1" t="s">
        <v>105</v>
      </c>
      <c r="F10" t="s">
        <v>121</v>
      </c>
    </row>
    <row r="11" spans="1:6" x14ac:dyDescent="0.25">
      <c r="A11" s="1">
        <v>236</v>
      </c>
      <c r="B11" t="s">
        <v>9</v>
      </c>
      <c r="C11" s="2">
        <v>1.5617933579810004</v>
      </c>
      <c r="D11" s="2">
        <v>1.9987820997902885</v>
      </c>
      <c r="E11" s="1" t="s">
        <v>105</v>
      </c>
      <c r="F11" t="s">
        <v>122</v>
      </c>
    </row>
    <row r="12" spans="1:6" x14ac:dyDescent="0.25">
      <c r="A12" s="1">
        <v>237</v>
      </c>
      <c r="B12" t="s">
        <v>10</v>
      </c>
      <c r="C12" s="2">
        <v>1.7562848129712907</v>
      </c>
      <c r="D12" s="2">
        <v>2.3584143954004011</v>
      </c>
      <c r="E12" s="1" t="s">
        <v>105</v>
      </c>
      <c r="F12" t="s">
        <v>123</v>
      </c>
    </row>
    <row r="13" spans="1:6" x14ac:dyDescent="0.25">
      <c r="A13" s="1">
        <v>238</v>
      </c>
      <c r="B13" t="s">
        <v>11</v>
      </c>
      <c r="C13" s="2">
        <v>1.3554582735583245</v>
      </c>
      <c r="D13" s="2">
        <v>1.9424679289937046</v>
      </c>
      <c r="E13" s="1" t="s">
        <v>105</v>
      </c>
      <c r="F13" t="s">
        <v>123</v>
      </c>
    </row>
    <row r="14" spans="1:6" x14ac:dyDescent="0.25">
      <c r="A14" s="1">
        <v>311</v>
      </c>
      <c r="B14" t="s">
        <v>12</v>
      </c>
      <c r="C14" s="2">
        <v>1.7571791364941383</v>
      </c>
      <c r="D14" s="2">
        <v>2.1513484686003279</v>
      </c>
      <c r="E14" s="1" t="s">
        <v>104</v>
      </c>
      <c r="F14" t="s">
        <v>124</v>
      </c>
    </row>
    <row r="15" spans="1:6" x14ac:dyDescent="0.25">
      <c r="A15" s="1">
        <v>312</v>
      </c>
      <c r="B15" t="s">
        <v>13</v>
      </c>
      <c r="C15" s="2">
        <v>1.4682240352178539</v>
      </c>
      <c r="D15" s="2">
        <v>1.9841117324351105</v>
      </c>
      <c r="E15" s="1" t="s">
        <v>104</v>
      </c>
      <c r="F15" t="s">
        <v>125</v>
      </c>
    </row>
    <row r="16" spans="1:6" x14ac:dyDescent="0.25">
      <c r="A16" s="1">
        <v>313</v>
      </c>
      <c r="B16" t="s">
        <v>14</v>
      </c>
      <c r="C16" s="2">
        <v>1.549963854303005</v>
      </c>
      <c r="D16" s="2">
        <v>2.2838267172962028</v>
      </c>
      <c r="E16" s="1" t="s">
        <v>104</v>
      </c>
      <c r="F16" t="s">
        <v>126</v>
      </c>
    </row>
    <row r="17" spans="1:6" x14ac:dyDescent="0.25">
      <c r="A17" s="1">
        <v>314</v>
      </c>
      <c r="B17" t="s">
        <v>15</v>
      </c>
      <c r="C17" s="2">
        <v>1.5198276243415811</v>
      </c>
      <c r="D17" s="2">
        <v>2.3262970216873726</v>
      </c>
      <c r="E17" s="1" t="s">
        <v>104</v>
      </c>
      <c r="F17" t="s">
        <v>126</v>
      </c>
    </row>
    <row r="18" spans="1:6" x14ac:dyDescent="0.25">
      <c r="A18" s="1">
        <v>315</v>
      </c>
      <c r="B18" t="s">
        <v>16</v>
      </c>
      <c r="C18" s="2">
        <v>1.4862875068297015</v>
      </c>
      <c r="D18" s="2">
        <v>2.3924629346899922</v>
      </c>
      <c r="E18" s="1" t="s">
        <v>104</v>
      </c>
      <c r="F18" t="s">
        <v>127</v>
      </c>
    </row>
    <row r="19" spans="1:6" x14ac:dyDescent="0.25">
      <c r="A19" s="1">
        <v>316</v>
      </c>
      <c r="B19" t="s">
        <v>17</v>
      </c>
      <c r="C19" s="2">
        <v>1.540631175500369</v>
      </c>
      <c r="D19" s="2">
        <v>2.4444792430626303</v>
      </c>
      <c r="E19" s="1" t="s">
        <v>104</v>
      </c>
      <c r="F19" t="s">
        <v>128</v>
      </c>
    </row>
    <row r="20" spans="1:6" x14ac:dyDescent="0.25">
      <c r="A20" s="1">
        <v>321</v>
      </c>
      <c r="B20" t="s">
        <v>18</v>
      </c>
      <c r="C20" s="2">
        <v>1.6480084446405856</v>
      </c>
      <c r="D20" s="2">
        <v>2.0665424132939192</v>
      </c>
      <c r="E20" s="1" t="s">
        <v>105</v>
      </c>
      <c r="F20" t="s">
        <v>129</v>
      </c>
    </row>
    <row r="21" spans="1:6" x14ac:dyDescent="0.25">
      <c r="A21" s="1">
        <v>322</v>
      </c>
      <c r="B21" t="s">
        <v>19</v>
      </c>
      <c r="C21" s="2">
        <v>1.5561250150929082</v>
      </c>
      <c r="D21" s="2">
        <v>2.4393403389148851</v>
      </c>
      <c r="E21" s="1" t="s">
        <v>104</v>
      </c>
      <c r="F21" t="s">
        <v>130</v>
      </c>
    </row>
    <row r="22" spans="1:6" x14ac:dyDescent="0.25">
      <c r="A22" s="1">
        <v>323</v>
      </c>
      <c r="B22" t="s">
        <v>20</v>
      </c>
      <c r="C22" s="2">
        <v>1.5985355330882107</v>
      </c>
      <c r="D22" s="2">
        <v>2.5212063185712759</v>
      </c>
      <c r="E22" s="1" t="s">
        <v>104</v>
      </c>
      <c r="F22" t="s">
        <v>131</v>
      </c>
    </row>
    <row r="23" spans="1:6" x14ac:dyDescent="0.25">
      <c r="A23" s="1">
        <v>324</v>
      </c>
      <c r="B23" t="s">
        <v>21</v>
      </c>
      <c r="C23" s="2">
        <v>1.5487368677161515</v>
      </c>
      <c r="D23" s="2">
        <v>2.5863914104233974</v>
      </c>
      <c r="E23" s="1" t="s">
        <v>104</v>
      </c>
      <c r="F23" t="s">
        <v>132</v>
      </c>
    </row>
    <row r="24" spans="1:6" x14ac:dyDescent="0.25">
      <c r="A24" s="1">
        <v>325</v>
      </c>
      <c r="B24" t="s">
        <v>22</v>
      </c>
      <c r="C24" s="2">
        <v>1.5763950293983005</v>
      </c>
      <c r="D24" s="2">
        <v>2.4253992130839062</v>
      </c>
      <c r="E24" s="1" t="s">
        <v>104</v>
      </c>
      <c r="F24" t="s">
        <v>132</v>
      </c>
    </row>
    <row r="25" spans="1:6" x14ac:dyDescent="0.25">
      <c r="A25" s="1">
        <v>326</v>
      </c>
      <c r="B25" t="s">
        <v>23</v>
      </c>
      <c r="C25" s="2">
        <v>1.5347467051701111</v>
      </c>
      <c r="D25" s="2">
        <v>2.5721967029622537</v>
      </c>
      <c r="E25" s="1" t="s">
        <v>104</v>
      </c>
      <c r="F25" t="s">
        <v>132</v>
      </c>
    </row>
    <row r="26" spans="1:6" x14ac:dyDescent="0.25">
      <c r="A26" s="1">
        <v>327</v>
      </c>
      <c r="B26" t="s">
        <v>24</v>
      </c>
      <c r="C26" s="2">
        <v>1.6873055201053864</v>
      </c>
      <c r="D26" s="2">
        <v>2.2104376855860921</v>
      </c>
      <c r="E26" s="1" t="s">
        <v>105</v>
      </c>
      <c r="F26" t="s">
        <v>133</v>
      </c>
    </row>
    <row r="27" spans="1:6" x14ac:dyDescent="0.25">
      <c r="A27" s="1">
        <v>331</v>
      </c>
      <c r="B27" t="s">
        <v>25</v>
      </c>
      <c r="C27" s="2">
        <v>1.678570259758049</v>
      </c>
      <c r="D27" s="2">
        <v>2.4874274094023012</v>
      </c>
      <c r="E27" s="1" t="s">
        <v>104</v>
      </c>
      <c r="F27" t="s">
        <v>134</v>
      </c>
    </row>
    <row r="28" spans="1:6" x14ac:dyDescent="0.25">
      <c r="A28" s="1">
        <v>332</v>
      </c>
      <c r="B28" t="s">
        <v>26</v>
      </c>
      <c r="C28" s="2">
        <v>1.5023508015715827</v>
      </c>
      <c r="D28" s="2">
        <v>2.5759791689376264</v>
      </c>
      <c r="E28" s="1" t="s">
        <v>104</v>
      </c>
      <c r="F28" t="s">
        <v>135</v>
      </c>
    </row>
    <row r="29" spans="1:6" x14ac:dyDescent="0.25">
      <c r="A29" s="1">
        <v>333</v>
      </c>
      <c r="B29" t="s">
        <v>27</v>
      </c>
      <c r="C29" s="2">
        <v>1.3472432823087548</v>
      </c>
      <c r="D29" s="2">
        <v>2.7295755831199804</v>
      </c>
      <c r="E29" s="1" t="s">
        <v>104</v>
      </c>
      <c r="F29" t="s">
        <v>136</v>
      </c>
    </row>
    <row r="30" spans="1:6" x14ac:dyDescent="0.25">
      <c r="A30" s="1">
        <v>334</v>
      </c>
      <c r="B30" t="s">
        <v>28</v>
      </c>
      <c r="C30" s="2">
        <v>1.2215197604898007</v>
      </c>
      <c r="D30" s="2">
        <v>3.3390623515297602</v>
      </c>
      <c r="E30" s="1" t="s">
        <v>104</v>
      </c>
      <c r="F30" t="s">
        <v>137</v>
      </c>
    </row>
    <row r="31" spans="1:6" x14ac:dyDescent="0.25">
      <c r="A31" s="1">
        <v>335</v>
      </c>
      <c r="B31" t="s">
        <v>29</v>
      </c>
      <c r="C31" s="2">
        <v>1.4020601330251987</v>
      </c>
      <c r="D31" s="2">
        <v>2.9653516468092929</v>
      </c>
      <c r="E31" s="1" t="s">
        <v>104</v>
      </c>
      <c r="F31" t="s">
        <v>137</v>
      </c>
    </row>
    <row r="32" spans="1:6" x14ac:dyDescent="0.25">
      <c r="A32" s="1">
        <v>336</v>
      </c>
      <c r="B32" t="s">
        <v>30</v>
      </c>
      <c r="C32" s="2">
        <v>1.4454919643256572</v>
      </c>
      <c r="D32" s="2">
        <v>2.7561810864448231</v>
      </c>
      <c r="E32" s="1" t="s">
        <v>104</v>
      </c>
      <c r="F32" t="s">
        <v>138</v>
      </c>
    </row>
    <row r="33" spans="1:6" x14ac:dyDescent="0.25">
      <c r="A33" s="1">
        <v>337</v>
      </c>
      <c r="B33" t="s">
        <v>31</v>
      </c>
      <c r="C33" s="2">
        <v>1.5628595045834073</v>
      </c>
      <c r="D33" s="2">
        <v>2.463840287993762</v>
      </c>
      <c r="E33" s="1" t="s">
        <v>104</v>
      </c>
      <c r="F33" t="s">
        <v>139</v>
      </c>
    </row>
    <row r="34" spans="1:6" x14ac:dyDescent="0.25">
      <c r="A34" s="1">
        <v>339</v>
      </c>
      <c r="B34" t="s">
        <v>32</v>
      </c>
      <c r="C34" s="2">
        <v>1.3158405938285576</v>
      </c>
      <c r="D34" s="2">
        <v>2.8481117723214315</v>
      </c>
      <c r="E34" s="1" t="s">
        <v>104</v>
      </c>
      <c r="F34" t="s">
        <v>140</v>
      </c>
    </row>
    <row r="35" spans="1:6" x14ac:dyDescent="0.25">
      <c r="A35" s="1">
        <v>431</v>
      </c>
      <c r="B35" t="s">
        <v>33</v>
      </c>
      <c r="C35" s="2">
        <v>1.2178772131038653</v>
      </c>
      <c r="D35" s="2">
        <v>1.3866018815951195</v>
      </c>
      <c r="E35" s="1" t="s">
        <v>104</v>
      </c>
      <c r="F35" t="s">
        <v>141</v>
      </c>
    </row>
    <row r="36" spans="1:6" x14ac:dyDescent="0.25">
      <c r="A36" s="1">
        <v>461</v>
      </c>
      <c r="B36" t="s">
        <v>34</v>
      </c>
      <c r="C36" s="2">
        <v>1.1954024967862062</v>
      </c>
      <c r="D36" s="2">
        <v>1.3871503806795653</v>
      </c>
      <c r="E36" s="1" t="s">
        <v>104</v>
      </c>
      <c r="F36" t="s">
        <v>142</v>
      </c>
    </row>
    <row r="37" spans="1:6" x14ac:dyDescent="0.25">
      <c r="A37" s="1">
        <v>481</v>
      </c>
      <c r="B37" t="s">
        <v>35</v>
      </c>
      <c r="C37" s="2">
        <v>1.5770358626825163</v>
      </c>
      <c r="D37" s="2">
        <v>2.3889721484553381</v>
      </c>
      <c r="E37" s="1" t="s">
        <v>104</v>
      </c>
      <c r="F37" t="s">
        <v>143</v>
      </c>
    </row>
    <row r="38" spans="1:6" x14ac:dyDescent="0.25">
      <c r="A38" s="1">
        <v>482</v>
      </c>
      <c r="B38" t="s">
        <v>36</v>
      </c>
      <c r="C38" s="2">
        <v>1.4735151500686472</v>
      </c>
      <c r="D38" s="2">
        <v>1.9347270817044053</v>
      </c>
      <c r="E38" s="1" t="s">
        <v>105</v>
      </c>
      <c r="F38" t="s">
        <v>143</v>
      </c>
    </row>
    <row r="39" spans="1:6" x14ac:dyDescent="0.25">
      <c r="A39" s="1">
        <v>483</v>
      </c>
      <c r="B39" t="s">
        <v>37</v>
      </c>
      <c r="C39" s="2">
        <v>1.366127945689102</v>
      </c>
      <c r="D39" s="2">
        <v>1.8472240368531885</v>
      </c>
      <c r="E39" s="1" t="s">
        <v>105</v>
      </c>
      <c r="F39" t="s">
        <v>143</v>
      </c>
    </row>
    <row r="40" spans="1:6" x14ac:dyDescent="0.25">
      <c r="A40" s="1">
        <v>484</v>
      </c>
      <c r="B40" t="s">
        <v>38</v>
      </c>
      <c r="C40" s="2">
        <v>1.266592900828535</v>
      </c>
      <c r="D40" s="2">
        <v>1.7019861296932977</v>
      </c>
      <c r="E40" s="1" t="s">
        <v>105</v>
      </c>
      <c r="F40" t="s">
        <v>143</v>
      </c>
    </row>
    <row r="41" spans="1:6" x14ac:dyDescent="0.25">
      <c r="A41" s="1">
        <v>485</v>
      </c>
      <c r="B41" t="s">
        <v>39</v>
      </c>
      <c r="C41" s="2">
        <v>1.4031059303884128</v>
      </c>
      <c r="D41" s="2">
        <v>1.8462176888227988</v>
      </c>
      <c r="E41" s="1" t="s">
        <v>105</v>
      </c>
      <c r="F41" t="s">
        <v>143</v>
      </c>
    </row>
    <row r="42" spans="1:6" x14ac:dyDescent="0.25">
      <c r="A42" s="1">
        <v>486</v>
      </c>
      <c r="B42" t="s">
        <v>40</v>
      </c>
      <c r="C42" s="2">
        <v>1.5665901290718587</v>
      </c>
      <c r="D42" s="2">
        <v>1.9762311448720726</v>
      </c>
      <c r="E42" s="1" t="s">
        <v>105</v>
      </c>
      <c r="F42" t="s">
        <v>143</v>
      </c>
    </row>
    <row r="43" spans="1:6" x14ac:dyDescent="0.25">
      <c r="A43" s="1">
        <v>487</v>
      </c>
      <c r="B43" t="s">
        <v>41</v>
      </c>
      <c r="C43" s="2">
        <v>1.5239940394529552</v>
      </c>
      <c r="D43" s="2">
        <v>2.0473680151259597</v>
      </c>
      <c r="E43" s="1" t="s">
        <v>105</v>
      </c>
      <c r="F43" t="s">
        <v>144</v>
      </c>
    </row>
    <row r="44" spans="1:6" x14ac:dyDescent="0.25">
      <c r="A44" s="1">
        <v>488</v>
      </c>
      <c r="B44" t="s">
        <v>42</v>
      </c>
      <c r="C44" s="2">
        <v>1.2768521565355431</v>
      </c>
      <c r="D44" s="2">
        <v>1.735354799860461</v>
      </c>
      <c r="E44" s="1" t="s">
        <v>104</v>
      </c>
      <c r="F44" t="s">
        <v>143</v>
      </c>
    </row>
    <row r="45" spans="1:6" x14ac:dyDescent="0.25">
      <c r="A45" s="1">
        <v>491</v>
      </c>
      <c r="B45" t="s">
        <v>43</v>
      </c>
      <c r="C45" s="2">
        <v>1.2060526915529901</v>
      </c>
      <c r="D45" s="2">
        <v>1.3554383446530358</v>
      </c>
      <c r="E45" s="1" t="s">
        <v>105</v>
      </c>
      <c r="F45" t="s">
        <v>143</v>
      </c>
    </row>
    <row r="46" spans="1:6" x14ac:dyDescent="0.25">
      <c r="A46" s="1">
        <v>492</v>
      </c>
      <c r="B46" t="s">
        <v>44</v>
      </c>
      <c r="C46" s="2">
        <v>1.6103885459096237</v>
      </c>
      <c r="D46" s="2">
        <v>2.1272698615474406</v>
      </c>
      <c r="E46" s="1" t="s">
        <v>105</v>
      </c>
      <c r="F46" t="s">
        <v>143</v>
      </c>
    </row>
    <row r="47" spans="1:6" x14ac:dyDescent="0.25">
      <c r="A47" s="1">
        <v>493</v>
      </c>
      <c r="B47" t="s">
        <v>45</v>
      </c>
      <c r="C47" s="2">
        <v>1.5096950593907894</v>
      </c>
      <c r="D47" s="2">
        <v>2.126027756344711</v>
      </c>
      <c r="E47" s="1" t="s">
        <v>105</v>
      </c>
      <c r="F47" t="s">
        <v>145</v>
      </c>
    </row>
    <row r="48" spans="1:6" x14ac:dyDescent="0.25">
      <c r="A48" s="1">
        <v>511</v>
      </c>
      <c r="B48" t="s">
        <v>46</v>
      </c>
      <c r="C48" s="2">
        <v>1.365612680764327</v>
      </c>
      <c r="D48" s="2">
        <v>2.0508685098207313</v>
      </c>
      <c r="E48" s="1" t="s">
        <v>105</v>
      </c>
      <c r="F48" t="s">
        <v>146</v>
      </c>
    </row>
    <row r="49" spans="1:6" x14ac:dyDescent="0.25">
      <c r="A49" s="1">
        <v>512</v>
      </c>
      <c r="B49" t="s">
        <v>47</v>
      </c>
      <c r="C49" s="2">
        <v>1.453132397113198</v>
      </c>
      <c r="D49" s="2">
        <v>2.007204870738168</v>
      </c>
      <c r="E49" s="1" t="s">
        <v>105</v>
      </c>
      <c r="F49" t="s">
        <v>146</v>
      </c>
    </row>
    <row r="50" spans="1:6" x14ac:dyDescent="0.25">
      <c r="A50" s="1">
        <v>515</v>
      </c>
      <c r="B50" t="s">
        <v>48</v>
      </c>
      <c r="C50" s="2">
        <v>1.5759676917623311</v>
      </c>
      <c r="D50" s="2">
        <v>2.0506455382918163</v>
      </c>
      <c r="E50" s="1" t="s">
        <v>105</v>
      </c>
      <c r="F50" t="s">
        <v>146</v>
      </c>
    </row>
    <row r="51" spans="1:6" x14ac:dyDescent="0.25">
      <c r="A51" s="1">
        <v>517</v>
      </c>
      <c r="B51" t="s">
        <v>49</v>
      </c>
      <c r="C51" s="2">
        <v>1.3929249933109438</v>
      </c>
      <c r="D51" s="2">
        <v>1.8219126915746993</v>
      </c>
      <c r="E51" s="1" t="s">
        <v>105</v>
      </c>
      <c r="F51" t="s">
        <v>146</v>
      </c>
    </row>
    <row r="52" spans="1:6" x14ac:dyDescent="0.25">
      <c r="A52" s="1">
        <v>518</v>
      </c>
      <c r="B52" t="s">
        <v>50</v>
      </c>
      <c r="C52" s="2">
        <v>1.3386438036569903</v>
      </c>
      <c r="D52" s="2">
        <v>1.8474844906291761</v>
      </c>
      <c r="E52" s="1" t="s">
        <v>105</v>
      </c>
      <c r="F52" t="s">
        <v>147</v>
      </c>
    </row>
    <row r="53" spans="1:6" x14ac:dyDescent="0.25">
      <c r="A53" s="1">
        <v>519</v>
      </c>
      <c r="B53" t="s">
        <v>51</v>
      </c>
      <c r="C53" s="2">
        <v>1.5267213190561875</v>
      </c>
      <c r="D53" s="2">
        <v>1.8034067191859486</v>
      </c>
      <c r="E53" s="1" t="s">
        <v>105</v>
      </c>
      <c r="F53" t="s">
        <v>146</v>
      </c>
    </row>
    <row r="54" spans="1:6" x14ac:dyDescent="0.25">
      <c r="A54" s="1">
        <v>521</v>
      </c>
      <c r="B54" t="s">
        <v>52</v>
      </c>
      <c r="C54" s="2">
        <v>1.144094719112664</v>
      </c>
      <c r="D54" s="2">
        <v>1.2662302106211392</v>
      </c>
      <c r="E54" s="1" t="s">
        <v>105</v>
      </c>
      <c r="F54" t="s">
        <v>148</v>
      </c>
    </row>
    <row r="55" spans="1:6" x14ac:dyDescent="0.25">
      <c r="A55" s="1">
        <v>522</v>
      </c>
      <c r="B55" t="s">
        <v>53</v>
      </c>
      <c r="C55" s="2">
        <v>1.3274725599284969</v>
      </c>
      <c r="D55" s="2">
        <v>1.4599152701369065</v>
      </c>
      <c r="E55" s="1" t="s">
        <v>105</v>
      </c>
      <c r="F55" t="s">
        <v>149</v>
      </c>
    </row>
    <row r="56" spans="1:6" x14ac:dyDescent="0.25">
      <c r="A56" s="1">
        <v>523</v>
      </c>
      <c r="B56" t="s">
        <v>54</v>
      </c>
      <c r="C56" s="2">
        <v>1.4974072361997908</v>
      </c>
      <c r="D56" s="2">
        <v>1.6416689526559627</v>
      </c>
      <c r="E56" s="1" t="s">
        <v>105</v>
      </c>
      <c r="F56" t="s">
        <v>149</v>
      </c>
    </row>
    <row r="57" spans="1:6" x14ac:dyDescent="0.25">
      <c r="A57" s="1">
        <v>524</v>
      </c>
      <c r="B57" t="s">
        <v>55</v>
      </c>
      <c r="C57" s="2">
        <v>1.6841193629829312</v>
      </c>
      <c r="D57" s="2">
        <v>2.0454564540204578</v>
      </c>
      <c r="E57" s="1" t="s">
        <v>104</v>
      </c>
      <c r="F57" t="s">
        <v>149</v>
      </c>
    </row>
    <row r="58" spans="1:6" x14ac:dyDescent="0.25">
      <c r="A58" s="1">
        <v>531</v>
      </c>
      <c r="B58" t="s">
        <v>56</v>
      </c>
      <c r="C58" s="2">
        <v>1.0938718976669517</v>
      </c>
      <c r="D58" s="2">
        <v>1.1641725406702113</v>
      </c>
      <c r="E58" s="1" t="s">
        <v>105</v>
      </c>
      <c r="F58" t="s">
        <v>150</v>
      </c>
    </row>
    <row r="59" spans="1:6" x14ac:dyDescent="0.25">
      <c r="A59" s="1">
        <v>532</v>
      </c>
      <c r="B59" t="s">
        <v>57</v>
      </c>
      <c r="C59" s="2">
        <v>1.3879919172747077</v>
      </c>
      <c r="D59" s="2">
        <v>2.0047046949730656</v>
      </c>
      <c r="E59" s="1" t="s">
        <v>104</v>
      </c>
      <c r="F59" t="s">
        <v>151</v>
      </c>
    </row>
    <row r="60" spans="1:6" x14ac:dyDescent="0.25">
      <c r="A60" s="1">
        <v>533</v>
      </c>
      <c r="B60" t="s">
        <v>58</v>
      </c>
      <c r="C60" s="2">
        <v>1.0329068197918725</v>
      </c>
      <c r="D60" s="2">
        <v>1.0580195209348546</v>
      </c>
      <c r="E60" s="1" t="s">
        <v>105</v>
      </c>
      <c r="F60" t="s">
        <v>152</v>
      </c>
    </row>
    <row r="61" spans="1:6" x14ac:dyDescent="0.25">
      <c r="A61" s="1">
        <v>541</v>
      </c>
      <c r="B61" t="s">
        <v>59</v>
      </c>
      <c r="C61" s="2">
        <v>1.229088561422309</v>
      </c>
      <c r="D61" s="2">
        <v>1.5210218367178281</v>
      </c>
      <c r="E61" s="1" t="s">
        <v>104</v>
      </c>
      <c r="F61" t="s">
        <v>153</v>
      </c>
    </row>
    <row r="62" spans="1:6" x14ac:dyDescent="0.25">
      <c r="A62" s="1">
        <v>551</v>
      </c>
      <c r="B62" t="s">
        <v>60</v>
      </c>
      <c r="C62" s="2">
        <v>1.5151320525006762</v>
      </c>
      <c r="D62" s="2">
        <v>1.7000353238201884</v>
      </c>
      <c r="E62" s="1" t="s">
        <v>105</v>
      </c>
      <c r="F62" t="s">
        <v>154</v>
      </c>
    </row>
    <row r="63" spans="1:6" x14ac:dyDescent="0.25">
      <c r="A63" s="1">
        <v>561</v>
      </c>
      <c r="B63" t="s">
        <v>61</v>
      </c>
      <c r="C63" s="2">
        <v>1.2205086850612379</v>
      </c>
      <c r="D63" s="2">
        <v>1.4618771668274657</v>
      </c>
      <c r="E63" s="1" t="s">
        <v>105</v>
      </c>
      <c r="F63" t="s">
        <v>155</v>
      </c>
    </row>
    <row r="64" spans="1:6" x14ac:dyDescent="0.25">
      <c r="A64" s="1">
        <v>562</v>
      </c>
      <c r="B64" t="s">
        <v>62</v>
      </c>
      <c r="C64" s="2">
        <v>1.3613037484636648</v>
      </c>
      <c r="D64" s="2">
        <v>1.9434316908766354</v>
      </c>
      <c r="E64" s="1" t="s">
        <v>104</v>
      </c>
      <c r="F64" t="s">
        <v>155</v>
      </c>
    </row>
    <row r="65" spans="1:6" x14ac:dyDescent="0.25">
      <c r="A65" s="1">
        <v>611</v>
      </c>
      <c r="B65" t="s">
        <v>63</v>
      </c>
      <c r="C65" s="2">
        <v>1.1370225899285686</v>
      </c>
      <c r="D65" s="2">
        <v>1.2563043621944514</v>
      </c>
      <c r="E65" s="1" t="s">
        <v>105</v>
      </c>
      <c r="F65" t="s">
        <v>156</v>
      </c>
    </row>
    <row r="66" spans="1:6" x14ac:dyDescent="0.25">
      <c r="A66" s="1">
        <v>621</v>
      </c>
      <c r="B66" t="s">
        <v>64</v>
      </c>
      <c r="C66" s="2">
        <v>1.31434103597281</v>
      </c>
      <c r="D66" s="2">
        <v>1.5923315031167622</v>
      </c>
      <c r="E66" s="1" t="s">
        <v>105</v>
      </c>
      <c r="F66" t="s">
        <v>157</v>
      </c>
    </row>
    <row r="67" spans="1:6" x14ac:dyDescent="0.25">
      <c r="A67" s="1">
        <v>622</v>
      </c>
      <c r="B67" t="s">
        <v>65</v>
      </c>
      <c r="C67" s="2">
        <v>1.4182778639182467</v>
      </c>
      <c r="D67" s="2">
        <v>1.7449803983756955</v>
      </c>
      <c r="E67" s="1" t="s">
        <v>105</v>
      </c>
      <c r="F67" t="s">
        <v>157</v>
      </c>
    </row>
    <row r="68" spans="1:6" x14ac:dyDescent="0.25">
      <c r="A68" s="1">
        <v>623</v>
      </c>
      <c r="B68" t="s">
        <v>66</v>
      </c>
      <c r="C68" s="2">
        <v>1.4992122682575371</v>
      </c>
      <c r="D68" s="2">
        <v>1.7527215244433831</v>
      </c>
      <c r="E68" s="1" t="s">
        <v>105</v>
      </c>
      <c r="F68" t="s">
        <v>157</v>
      </c>
    </row>
    <row r="69" spans="1:6" x14ac:dyDescent="0.25">
      <c r="A69" s="1">
        <v>624</v>
      </c>
      <c r="B69" t="s">
        <v>67</v>
      </c>
      <c r="C69" s="2">
        <v>1.6521872501513102</v>
      </c>
      <c r="D69" s="2">
        <v>1.9840226641225212</v>
      </c>
      <c r="E69" s="1" t="s">
        <v>105</v>
      </c>
      <c r="F69" t="s">
        <v>157</v>
      </c>
    </row>
    <row r="70" spans="1:6" x14ac:dyDescent="0.25">
      <c r="A70" s="1">
        <v>711</v>
      </c>
      <c r="B70" t="s">
        <v>68</v>
      </c>
      <c r="C70" s="2">
        <v>1.2166048723265508</v>
      </c>
      <c r="D70" s="2">
        <v>1.4410649236462747</v>
      </c>
      <c r="E70" s="1" t="s">
        <v>105</v>
      </c>
      <c r="F70" t="s">
        <v>158</v>
      </c>
    </row>
    <row r="71" spans="1:6" x14ac:dyDescent="0.25">
      <c r="A71" s="1">
        <v>712</v>
      </c>
      <c r="B71" t="s">
        <v>69</v>
      </c>
      <c r="C71" s="2">
        <v>1.4294976549125877</v>
      </c>
      <c r="D71" s="2">
        <v>1.7249290316058805</v>
      </c>
      <c r="E71" s="1" t="s">
        <v>105</v>
      </c>
      <c r="F71" t="s">
        <v>158</v>
      </c>
    </row>
    <row r="72" spans="1:6" x14ac:dyDescent="0.25">
      <c r="A72" s="1">
        <v>713</v>
      </c>
      <c r="B72" t="s">
        <v>70</v>
      </c>
      <c r="C72" s="2">
        <v>1.4103233636244219</v>
      </c>
      <c r="D72" s="2">
        <v>1.8497374918011469</v>
      </c>
      <c r="E72" s="1" t="s">
        <v>104</v>
      </c>
      <c r="F72" t="s">
        <v>158</v>
      </c>
    </row>
    <row r="73" spans="1:6" x14ac:dyDescent="0.25">
      <c r="A73" s="1">
        <v>721</v>
      </c>
      <c r="B73" t="s">
        <v>71</v>
      </c>
      <c r="C73" s="2">
        <v>1.3991035671462828</v>
      </c>
      <c r="D73" s="2">
        <v>1.6788094564737484</v>
      </c>
      <c r="E73" s="1" t="s">
        <v>105</v>
      </c>
      <c r="F73" t="s">
        <v>159</v>
      </c>
    </row>
    <row r="74" spans="1:6" x14ac:dyDescent="0.25">
      <c r="A74" s="1">
        <v>722</v>
      </c>
      <c r="B74" t="s">
        <v>72</v>
      </c>
      <c r="C74" s="2">
        <v>1.4161585331886508</v>
      </c>
      <c r="D74" s="2">
        <v>1.6507336025710257</v>
      </c>
      <c r="E74" s="1" t="s">
        <v>105</v>
      </c>
      <c r="F74" t="s">
        <v>159</v>
      </c>
    </row>
    <row r="75" spans="1:6" x14ac:dyDescent="0.25">
      <c r="A75" s="1">
        <v>811</v>
      </c>
      <c r="B75" t="s">
        <v>73</v>
      </c>
      <c r="C75" s="2">
        <v>1.345086529642556</v>
      </c>
      <c r="D75" s="2">
        <v>1.9894974575936615</v>
      </c>
      <c r="E75" s="1" t="s">
        <v>104</v>
      </c>
      <c r="F75" t="s">
        <v>160</v>
      </c>
    </row>
    <row r="76" spans="1:6" x14ac:dyDescent="0.25">
      <c r="A76" s="1">
        <v>812</v>
      </c>
      <c r="B76" t="s">
        <v>74</v>
      </c>
      <c r="C76" s="2">
        <v>1.1876931109250886</v>
      </c>
      <c r="D76" s="2">
        <v>1.4495664846712961</v>
      </c>
      <c r="E76" s="1" t="s">
        <v>104</v>
      </c>
      <c r="F76" t="s">
        <v>160</v>
      </c>
    </row>
    <row r="77" spans="1:6" x14ac:dyDescent="0.25">
      <c r="A77" s="1">
        <v>813</v>
      </c>
      <c r="B77" t="s">
        <v>75</v>
      </c>
      <c r="C77" s="2">
        <v>1.3395313151764576</v>
      </c>
      <c r="D77" s="2">
        <v>1.6274347711915924</v>
      </c>
      <c r="E77" s="1" t="s">
        <v>105</v>
      </c>
      <c r="F77" t="s">
        <v>160</v>
      </c>
    </row>
    <row r="78" spans="1:6" x14ac:dyDescent="0.25">
      <c r="A78" s="1">
        <v>814</v>
      </c>
      <c r="B78" t="s">
        <v>76</v>
      </c>
      <c r="C78" s="2">
        <v>1</v>
      </c>
      <c r="D78" s="2">
        <v>1</v>
      </c>
      <c r="E78" s="1" t="s">
        <v>106</v>
      </c>
      <c r="F78" t="s">
        <v>160</v>
      </c>
    </row>
    <row r="79" spans="1:6" x14ac:dyDescent="0.25">
      <c r="A79" s="1">
        <v>931</v>
      </c>
      <c r="B79" t="s">
        <v>77</v>
      </c>
      <c r="C79" s="2">
        <v>1.3704116799297721</v>
      </c>
      <c r="D79" s="2">
        <v>1.549869945620818</v>
      </c>
      <c r="E79" s="1" t="s">
        <v>105</v>
      </c>
      <c r="F79" t="s">
        <v>161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0"/>
  <sheetViews>
    <sheetView topLeftCell="A41" workbookViewId="0">
      <selection activeCell="B3" sqref="B3"/>
    </sheetView>
  </sheetViews>
  <sheetFormatPr baseColWidth="10" defaultRowHeight="15" x14ac:dyDescent="0.25"/>
  <cols>
    <col min="1" max="1" width="3.28515625" customWidth="1"/>
    <col min="2" max="2" width="131" bestFit="1" customWidth="1"/>
  </cols>
  <sheetData>
    <row r="2" spans="2:2" x14ac:dyDescent="0.25">
      <c r="B2" s="4" t="s">
        <v>101</v>
      </c>
    </row>
    <row r="3" spans="2:2" x14ac:dyDescent="0.25">
      <c r="B3" t="s">
        <v>0</v>
      </c>
    </row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4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7</v>
      </c>
    </row>
    <row r="11" spans="2:2" x14ac:dyDescent="0.25">
      <c r="B11" t="s">
        <v>8</v>
      </c>
    </row>
    <row r="12" spans="2:2" x14ac:dyDescent="0.25">
      <c r="B12" t="s">
        <v>9</v>
      </c>
    </row>
    <row r="13" spans="2:2" x14ac:dyDescent="0.25">
      <c r="B13" t="s">
        <v>10</v>
      </c>
    </row>
    <row r="14" spans="2:2" x14ac:dyDescent="0.25">
      <c r="B14" t="s">
        <v>11</v>
      </c>
    </row>
    <row r="15" spans="2:2" x14ac:dyDescent="0.25">
      <c r="B15" t="s">
        <v>12</v>
      </c>
    </row>
    <row r="16" spans="2:2" x14ac:dyDescent="0.25">
      <c r="B16" t="s">
        <v>13</v>
      </c>
    </row>
    <row r="17" spans="2:2" x14ac:dyDescent="0.25">
      <c r="B17" t="s">
        <v>14</v>
      </c>
    </row>
    <row r="18" spans="2:2" x14ac:dyDescent="0.25">
      <c r="B18" t="s">
        <v>15</v>
      </c>
    </row>
    <row r="19" spans="2:2" x14ac:dyDescent="0.25">
      <c r="B19" t="s">
        <v>16</v>
      </c>
    </row>
    <row r="20" spans="2:2" x14ac:dyDescent="0.25">
      <c r="B20" t="s">
        <v>17</v>
      </c>
    </row>
    <row r="21" spans="2:2" x14ac:dyDescent="0.25">
      <c r="B21" t="s">
        <v>18</v>
      </c>
    </row>
    <row r="22" spans="2:2" x14ac:dyDescent="0.25">
      <c r="B22" t="s">
        <v>19</v>
      </c>
    </row>
    <row r="23" spans="2:2" x14ac:dyDescent="0.25">
      <c r="B23" t="s">
        <v>20</v>
      </c>
    </row>
    <row r="24" spans="2:2" x14ac:dyDescent="0.25">
      <c r="B24" t="s">
        <v>21</v>
      </c>
    </row>
    <row r="25" spans="2:2" x14ac:dyDescent="0.25">
      <c r="B25" t="s">
        <v>22</v>
      </c>
    </row>
    <row r="26" spans="2:2" x14ac:dyDescent="0.25">
      <c r="B26" t="s">
        <v>23</v>
      </c>
    </row>
    <row r="27" spans="2:2" x14ac:dyDescent="0.25">
      <c r="B27" t="s">
        <v>24</v>
      </c>
    </row>
    <row r="28" spans="2:2" x14ac:dyDescent="0.25">
      <c r="B28" t="s">
        <v>25</v>
      </c>
    </row>
    <row r="29" spans="2:2" x14ac:dyDescent="0.25">
      <c r="B29" t="s">
        <v>26</v>
      </c>
    </row>
    <row r="30" spans="2:2" x14ac:dyDescent="0.25">
      <c r="B30" t="s">
        <v>27</v>
      </c>
    </row>
    <row r="31" spans="2:2" x14ac:dyDescent="0.25">
      <c r="B31" t="s">
        <v>28</v>
      </c>
    </row>
    <row r="32" spans="2:2" x14ac:dyDescent="0.25">
      <c r="B32" t="s">
        <v>29</v>
      </c>
    </row>
    <row r="33" spans="2:2" x14ac:dyDescent="0.25">
      <c r="B33" t="s">
        <v>30</v>
      </c>
    </row>
    <row r="34" spans="2:2" x14ac:dyDescent="0.25">
      <c r="B34" t="s">
        <v>31</v>
      </c>
    </row>
    <row r="35" spans="2:2" x14ac:dyDescent="0.25">
      <c r="B35" t="s">
        <v>32</v>
      </c>
    </row>
    <row r="36" spans="2:2" x14ac:dyDescent="0.25">
      <c r="B36" t="s">
        <v>33</v>
      </c>
    </row>
    <row r="37" spans="2:2" x14ac:dyDescent="0.25">
      <c r="B37" t="s">
        <v>34</v>
      </c>
    </row>
    <row r="38" spans="2:2" x14ac:dyDescent="0.25">
      <c r="B38" t="s">
        <v>35</v>
      </c>
    </row>
    <row r="39" spans="2:2" x14ac:dyDescent="0.25">
      <c r="B39" t="s">
        <v>36</v>
      </c>
    </row>
    <row r="40" spans="2:2" x14ac:dyDescent="0.25">
      <c r="B40" t="s">
        <v>37</v>
      </c>
    </row>
    <row r="41" spans="2:2" x14ac:dyDescent="0.25">
      <c r="B41" t="s">
        <v>38</v>
      </c>
    </row>
    <row r="42" spans="2:2" x14ac:dyDescent="0.25">
      <c r="B42" t="s">
        <v>39</v>
      </c>
    </row>
    <row r="43" spans="2:2" x14ac:dyDescent="0.25">
      <c r="B43" t="s">
        <v>40</v>
      </c>
    </row>
    <row r="44" spans="2:2" x14ac:dyDescent="0.25">
      <c r="B44" t="s">
        <v>41</v>
      </c>
    </row>
    <row r="45" spans="2:2" x14ac:dyDescent="0.25">
      <c r="B45" t="s">
        <v>42</v>
      </c>
    </row>
    <row r="46" spans="2:2" x14ac:dyDescent="0.25">
      <c r="B46" t="s">
        <v>43</v>
      </c>
    </row>
    <row r="47" spans="2:2" x14ac:dyDescent="0.25">
      <c r="B47" t="s">
        <v>44</v>
      </c>
    </row>
    <row r="48" spans="2:2" x14ac:dyDescent="0.25">
      <c r="B48" t="s">
        <v>45</v>
      </c>
    </row>
    <row r="49" spans="2:2" x14ac:dyDescent="0.25">
      <c r="B49" t="s">
        <v>46</v>
      </c>
    </row>
    <row r="50" spans="2:2" x14ac:dyDescent="0.25">
      <c r="B50" t="s">
        <v>47</v>
      </c>
    </row>
    <row r="51" spans="2:2" x14ac:dyDescent="0.25">
      <c r="B51" t="s">
        <v>48</v>
      </c>
    </row>
    <row r="52" spans="2:2" x14ac:dyDescent="0.25">
      <c r="B52" t="s">
        <v>49</v>
      </c>
    </row>
    <row r="53" spans="2:2" x14ac:dyDescent="0.25">
      <c r="B53" t="s">
        <v>50</v>
      </c>
    </row>
    <row r="54" spans="2:2" x14ac:dyDescent="0.25">
      <c r="B54" t="s">
        <v>51</v>
      </c>
    </row>
    <row r="55" spans="2:2" x14ac:dyDescent="0.25">
      <c r="B55" t="s">
        <v>52</v>
      </c>
    </row>
    <row r="56" spans="2:2" x14ac:dyDescent="0.25">
      <c r="B56" t="s">
        <v>53</v>
      </c>
    </row>
    <row r="57" spans="2:2" x14ac:dyDescent="0.25">
      <c r="B57" t="s">
        <v>54</v>
      </c>
    </row>
    <row r="58" spans="2:2" x14ac:dyDescent="0.25">
      <c r="B58" t="s">
        <v>55</v>
      </c>
    </row>
    <row r="59" spans="2:2" x14ac:dyDescent="0.25">
      <c r="B59" t="s">
        <v>56</v>
      </c>
    </row>
    <row r="60" spans="2:2" x14ac:dyDescent="0.25">
      <c r="B60" t="s">
        <v>57</v>
      </c>
    </row>
    <row r="61" spans="2:2" x14ac:dyDescent="0.25">
      <c r="B61" t="s">
        <v>58</v>
      </c>
    </row>
    <row r="62" spans="2:2" x14ac:dyDescent="0.25">
      <c r="B62" t="s">
        <v>59</v>
      </c>
    </row>
    <row r="63" spans="2:2" x14ac:dyDescent="0.25">
      <c r="B63" t="s">
        <v>60</v>
      </c>
    </row>
    <row r="64" spans="2:2" x14ac:dyDescent="0.25">
      <c r="B64" t="s">
        <v>61</v>
      </c>
    </row>
    <row r="65" spans="2:2" x14ac:dyDescent="0.25">
      <c r="B65" t="s">
        <v>62</v>
      </c>
    </row>
    <row r="66" spans="2:2" x14ac:dyDescent="0.25">
      <c r="B66" t="s">
        <v>63</v>
      </c>
    </row>
    <row r="67" spans="2:2" x14ac:dyDescent="0.25">
      <c r="B67" t="s">
        <v>64</v>
      </c>
    </row>
    <row r="68" spans="2:2" x14ac:dyDescent="0.25">
      <c r="B68" t="s">
        <v>65</v>
      </c>
    </row>
    <row r="69" spans="2:2" x14ac:dyDescent="0.25">
      <c r="B69" t="s">
        <v>66</v>
      </c>
    </row>
    <row r="70" spans="2:2" x14ac:dyDescent="0.25">
      <c r="B70" t="s">
        <v>67</v>
      </c>
    </row>
    <row r="71" spans="2:2" x14ac:dyDescent="0.25">
      <c r="B71" t="s">
        <v>68</v>
      </c>
    </row>
    <row r="72" spans="2:2" x14ac:dyDescent="0.25">
      <c r="B72" t="s">
        <v>69</v>
      </c>
    </row>
    <row r="73" spans="2:2" x14ac:dyDescent="0.25">
      <c r="B73" t="s">
        <v>70</v>
      </c>
    </row>
    <row r="74" spans="2:2" x14ac:dyDescent="0.25">
      <c r="B74" t="s">
        <v>71</v>
      </c>
    </row>
    <row r="75" spans="2:2" x14ac:dyDescent="0.25">
      <c r="B75" t="s">
        <v>72</v>
      </c>
    </row>
    <row r="76" spans="2:2" x14ac:dyDescent="0.25">
      <c r="B76" t="s">
        <v>73</v>
      </c>
    </row>
    <row r="77" spans="2:2" x14ac:dyDescent="0.25">
      <c r="B77" t="s">
        <v>74</v>
      </c>
    </row>
    <row r="78" spans="2:2" x14ac:dyDescent="0.25">
      <c r="B78" t="s">
        <v>75</v>
      </c>
    </row>
    <row r="79" spans="2:2" x14ac:dyDescent="0.25">
      <c r="B79" t="s">
        <v>76</v>
      </c>
    </row>
    <row r="80" spans="2:2" x14ac:dyDescent="0.25">
      <c r="B8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Dataframe</vt:lpstr>
      <vt:lpstr>Derramas</vt:lpstr>
      <vt:lpstr>Gráfica</vt:lpstr>
      <vt:lpstr>Tiers</vt:lpstr>
      <vt:lpstr>Subsectores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Luevano Martinez</dc:creator>
  <cp:lastModifiedBy>Kevin Luevano Martinez</cp:lastModifiedBy>
  <dcterms:created xsi:type="dcterms:W3CDTF">2023-09-06T18:20:19Z</dcterms:created>
  <dcterms:modified xsi:type="dcterms:W3CDTF">2023-09-07T23:20:18Z</dcterms:modified>
</cp:coreProperties>
</file>