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yGinStudios\MetaBackend\MetaLoopUnityDemo\"/>
    </mc:Choice>
  </mc:AlternateContent>
  <xr:revisionPtr revIDLastSave="0" documentId="13_ncr:1_{882FD0FF-94CA-483B-857C-212B10153BE1}" xr6:coauthVersionLast="45" xr6:coauthVersionMax="45" xr10:uidLastSave="{00000000-0000-0000-0000-000000000000}"/>
  <bookViews>
    <workbookView xWindow="-120" yWindow="-120" windowWidth="29040" windowHeight="15840" tabRatio="818" xr2:uid="{A3A5D9C4-D724-490C-9CFC-76308B1F3610}"/>
  </bookViews>
  <sheets>
    <sheet name="TroopData" sheetId="1" r:id="rId1"/>
    <sheet name="TierData" sheetId="3" r:id="rId2"/>
    <sheet name="TroopTagData" sheetId="2" r:id="rId3"/>
    <sheet name="ConsumableData" sheetId="7" r:id="rId4"/>
    <sheet name="AbilityData" sheetId="13" r:id="rId5"/>
    <sheet name="StarRankData" sheetId="4" r:id="rId6"/>
    <sheet name="TroopLevelData" sheetId="6" r:id="rId7"/>
    <sheet name="PlayerLevelData" sheetId="5" r:id="rId8"/>
    <sheet name="MissionData" sheetId="8" r:id="rId9"/>
    <sheet name="MissionRewardData" sheetId="9" r:id="rId10"/>
    <sheet name="MissionLootTable" sheetId="10" r:id="rId11"/>
    <sheet name="GachaData" sheetId="11" r:id="rId12"/>
    <sheet name="GachaLootTable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2" l="1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5" i="12"/>
  <c r="O4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5" i="12"/>
  <c r="J4" i="12"/>
  <c r="D20" i="12"/>
  <c r="D21" i="12"/>
  <c r="D22" i="12"/>
  <c r="D23" i="12"/>
  <c r="D24" i="12"/>
  <c r="D13" i="12"/>
  <c r="D14" i="12"/>
  <c r="D12" i="12"/>
  <c r="D11" i="12"/>
  <c r="D10" i="12"/>
  <c r="D6" i="12"/>
  <c r="D7" i="12"/>
  <c r="D8" i="12"/>
  <c r="D9" i="12"/>
  <c r="D15" i="12"/>
  <c r="D16" i="12"/>
  <c r="D17" i="12"/>
  <c r="D18" i="12"/>
  <c r="D19" i="12"/>
  <c r="D5" i="12"/>
  <c r="E4" i="12"/>
  <c r="G3" i="10"/>
  <c r="G4" i="10"/>
  <c r="G5" i="10"/>
  <c r="G6" i="10"/>
  <c r="G7" i="10"/>
  <c r="G8" i="10"/>
  <c r="G2" i="10"/>
  <c r="C3" i="10"/>
  <c r="C4" i="10"/>
  <c r="C2" i="10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4" i="6"/>
</calcChain>
</file>

<file path=xl/sharedStrings.xml><?xml version="1.0" encoding="utf-8"?>
<sst xmlns="http://schemas.openxmlformats.org/spreadsheetml/2006/main" count="396" uniqueCount="152">
  <si>
    <t>Name</t>
  </si>
  <si>
    <t>StartTier</t>
  </si>
  <si>
    <t>Faction</t>
  </si>
  <si>
    <t>Type</t>
  </si>
  <si>
    <t>Role</t>
  </si>
  <si>
    <t>Knight</t>
  </si>
  <si>
    <t>Common</t>
  </si>
  <si>
    <t>Medieval</t>
  </si>
  <si>
    <t>Melee</t>
  </si>
  <si>
    <t>Chicken</t>
  </si>
  <si>
    <t>Rare</t>
  </si>
  <si>
    <t>Animal</t>
  </si>
  <si>
    <t>TagName</t>
  </si>
  <si>
    <t>TagType</t>
  </si>
  <si>
    <t>FactionTag</t>
  </si>
  <si>
    <t>RoleTag</t>
  </si>
  <si>
    <t>Range</t>
  </si>
  <si>
    <t>Tier</t>
  </si>
  <si>
    <t>FactionShardCost</t>
  </si>
  <si>
    <t>StatBoost</t>
  </si>
  <si>
    <t>Uncommon</t>
  </si>
  <si>
    <t>Epic</t>
  </si>
  <si>
    <t>Legendary</t>
  </si>
  <si>
    <t>Mythic</t>
  </si>
  <si>
    <t>Ascended</t>
  </si>
  <si>
    <t>Ultimate</t>
  </si>
  <si>
    <t>LevelCap</t>
  </si>
  <si>
    <t>StarRank</t>
  </si>
  <si>
    <t>SoftCost</t>
  </si>
  <si>
    <t>Level</t>
  </si>
  <si>
    <t>XpRequired</t>
  </si>
  <si>
    <t>EnergyCap</t>
  </si>
  <si>
    <t>ArmyCap</t>
  </si>
  <si>
    <t>Reward1_Item</t>
  </si>
  <si>
    <t>Reward1_Amount</t>
  </si>
  <si>
    <t>Reward2_Item</t>
  </si>
  <si>
    <t>Reward2_Amount</t>
  </si>
  <si>
    <t>Reward3_Item</t>
  </si>
  <si>
    <t>Reward3_Amount</t>
  </si>
  <si>
    <t>Reward4_Item</t>
  </si>
  <si>
    <t>Reward4_Amount</t>
  </si>
  <si>
    <t>Gold</t>
  </si>
  <si>
    <t>Gems</t>
  </si>
  <si>
    <t>Energy</t>
  </si>
  <si>
    <t>TroopCostMod</t>
  </si>
  <si>
    <t>GoldCost</t>
  </si>
  <si>
    <t>ElixirCost</t>
  </si>
  <si>
    <t>GemCost</t>
  </si>
  <si>
    <t>Knight-Shard</t>
  </si>
  <si>
    <t>Chicken-Shard</t>
  </si>
  <si>
    <t>Free</t>
  </si>
  <si>
    <t>PlayerXp</t>
  </si>
  <si>
    <t>Elixir</t>
  </si>
  <si>
    <t>Medieval-Shard</t>
  </si>
  <si>
    <t>Animal-Shard</t>
  </si>
  <si>
    <t>ImageName</t>
  </si>
  <si>
    <t>ArenaCost</t>
  </si>
  <si>
    <t>DungeonCost</t>
  </si>
  <si>
    <t>BattlefieldCost</t>
  </si>
  <si>
    <t>MissionID</t>
  </si>
  <si>
    <t>EnemyID_1</t>
  </si>
  <si>
    <t>Count_1</t>
  </si>
  <si>
    <t>Level_1</t>
  </si>
  <si>
    <t>Tier_1</t>
  </si>
  <si>
    <t>EnemyID_2</t>
  </si>
  <si>
    <t>Count_2</t>
  </si>
  <si>
    <t>Level_2</t>
  </si>
  <si>
    <t>Tier_2</t>
  </si>
  <si>
    <t>EnemyID_3</t>
  </si>
  <si>
    <t>Count_3</t>
  </si>
  <si>
    <t>Level_3</t>
  </si>
  <si>
    <t>Tier_3</t>
  </si>
  <si>
    <t>EnemyID_4</t>
  </si>
  <si>
    <t>Count_4</t>
  </si>
  <si>
    <t>Level_4</t>
  </si>
  <si>
    <t>Tier_4</t>
  </si>
  <si>
    <t>EnemyID_5</t>
  </si>
  <si>
    <t>Count_5</t>
  </si>
  <si>
    <t>Level_5</t>
  </si>
  <si>
    <t>Tier_5</t>
  </si>
  <si>
    <t>Prerequisite</t>
  </si>
  <si>
    <t>PlayerXP</t>
  </si>
  <si>
    <t>EnergyCost</t>
  </si>
  <si>
    <t>ItemDrop_1_Item</t>
  </si>
  <si>
    <t>ItemDrop_1_MinAmount</t>
  </si>
  <si>
    <t>ItemDrop_1_MaxAmount</t>
  </si>
  <si>
    <t>Alien</t>
  </si>
  <si>
    <t>Space</t>
  </si>
  <si>
    <t>Alien-Shard</t>
  </si>
  <si>
    <t>Space-Shard</t>
  </si>
  <si>
    <t>Shaman</t>
  </si>
  <si>
    <t>Tribal</t>
  </si>
  <si>
    <t>Dragon</t>
  </si>
  <si>
    <t>Mythical</t>
  </si>
  <si>
    <t>Shaman-Shard</t>
  </si>
  <si>
    <t>Dragon-Shard</t>
  </si>
  <si>
    <t>Tribal-Shard</t>
  </si>
  <si>
    <t>Mythical-Shard</t>
  </si>
  <si>
    <t>Shard</t>
  </si>
  <si>
    <t>MissionShard</t>
  </si>
  <si>
    <t>MissionShard_Weight</t>
  </si>
  <si>
    <t>MissionShard_Chance</t>
  </si>
  <si>
    <t>[space]</t>
  </si>
  <si>
    <t>MissionElixir</t>
  </si>
  <si>
    <t>MissionElixir_Weight</t>
  </si>
  <si>
    <t>MissionElixir_Chance</t>
  </si>
  <si>
    <t>GachaID</t>
  </si>
  <si>
    <t>Standard</t>
  </si>
  <si>
    <t>Royal</t>
  </si>
  <si>
    <t>Special</t>
  </si>
  <si>
    <t>StandardKey</t>
  </si>
  <si>
    <t>SpecialKey</t>
  </si>
  <si>
    <t>FactionKey</t>
  </si>
  <si>
    <t>CurrencyCost1</t>
  </si>
  <si>
    <t>Consumable1</t>
  </si>
  <si>
    <t>CurrencyCost2</t>
  </si>
  <si>
    <t>Consumable2</t>
  </si>
  <si>
    <t>RoyalKey</t>
  </si>
  <si>
    <t>Standard_Amount</t>
  </si>
  <si>
    <t>Standard_Weight</t>
  </si>
  <si>
    <t>Standard_Chance</t>
  </si>
  <si>
    <t>Special_Amount</t>
  </si>
  <si>
    <t>Special_Weight</t>
  </si>
  <si>
    <t>Special_Chance</t>
  </si>
  <si>
    <t>Royal_Amount</t>
  </si>
  <si>
    <t>Royal_Weight</t>
  </si>
  <si>
    <t>Royal_Chance</t>
  </si>
  <si>
    <t>Cost1_Item</t>
  </si>
  <si>
    <t>Cost1_Amount</t>
  </si>
  <si>
    <t>Cost2_Item</t>
  </si>
  <si>
    <t>Cost2_Amount</t>
  </si>
  <si>
    <t>TroopShard</t>
  </si>
  <si>
    <t>FactionShard</t>
  </si>
  <si>
    <t>RarePlus</t>
  </si>
  <si>
    <t>EpicPlus</t>
  </si>
  <si>
    <t>LegendaryPlus</t>
  </si>
  <si>
    <t>MythicPlus</t>
  </si>
  <si>
    <t>AscendedPlus</t>
  </si>
  <si>
    <t>DerivedName</t>
  </si>
  <si>
    <t>DerivedAmount</t>
  </si>
  <si>
    <t>VariableTroopShard</t>
  </si>
  <si>
    <t>VariableFactionShard</t>
  </si>
  <si>
    <t>Stunt</t>
  </si>
  <si>
    <t>Pig</t>
  </si>
  <si>
    <t>Freeze</t>
  </si>
  <si>
    <t>AbilityName</t>
  </si>
  <si>
    <t>Damage</t>
  </si>
  <si>
    <t>Duration</t>
  </si>
  <si>
    <t>Seed</t>
  </si>
  <si>
    <t>Cooldown</t>
  </si>
  <si>
    <t>AnimationId</t>
  </si>
  <si>
    <t>MainAbility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</si>
</sst>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3" borderId="2" xfId="0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234E4-827F-412D-8D01-5D125E6065CA}" name="Table1" displayName="Table1" ref="A1:C4" totalsRowShown="0" headerRowDxfId="28" dataDxfId="27">
  <autoFilter ref="A1:C4" xr:uid="{1E8CCE5C-E466-46F4-BA5D-A27C4E8BABC8}"/>
  <tableColumns count="3">
    <tableColumn id="1" xr3:uid="{7C1ADDF6-E776-4BA4-AFBD-561F76688834}" name="MissionShard" dataDxfId="26"/>
    <tableColumn id="2" xr3:uid="{F7B21DF5-2464-4135-BAC2-ABC4B70A8FBB}" name="MissionShard_Weight" dataDxfId="25"/>
    <tableColumn id="3" xr3:uid="{330A89CA-09CA-4BF1-AC5E-F229DA538132}" name="MissionShard_Chance" dataDxfId="24" dataCellStyle="Percent">
      <calculatedColumnFormula>Table1[[#This Row],[MissionShard_Weight]]/SUM(Table1[MissionShard_Weight])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FBAF1-1F10-4091-8416-4F0EA954B221}" name="Table2" displayName="Table2" ref="E1:G8" totalsRowShown="0" headerRowDxfId="23" dataDxfId="22">
  <autoFilter ref="E1:G8" xr:uid="{B8AC7340-78FC-4155-B512-3BADEA4E49C2}"/>
  <tableColumns count="3">
    <tableColumn id="1" xr3:uid="{3DE317E2-A4CA-4D12-9F2E-A1008147F68F}" name="MissionElixir" dataDxfId="21"/>
    <tableColumn id="2" xr3:uid="{C1286207-E24E-4594-AC2E-51501BBB070B}" name="MissionElixir_Weight" dataDxfId="20"/>
    <tableColumn id="3" xr3:uid="{1518C833-0F79-407A-A72A-9B56403E4E42}" name="MissionElixir_Chance" dataDxfId="19" dataCellStyle="Percent">
      <calculatedColumnFormula>Table2[[#This Row],[MissionElixir_Weight]]/SUM(Table2[MissionElixir_Weight])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86324C-7A33-4D1D-AC9D-1A2BF748EAC3}" name="Table3" displayName="Table3" ref="A4:D24" totalsRowShown="0" headerRowDxfId="18" dataDxfId="17">
  <autoFilter ref="A4:D24" xr:uid="{2A7D0516-1DF7-461E-B596-D7CA8860B7C5}"/>
  <tableColumns count="4">
    <tableColumn id="1" xr3:uid="{C7221CF5-8B67-46CC-90A5-3DBB4D5CC8A2}" name="Standard" dataDxfId="16"/>
    <tableColumn id="2" xr3:uid="{042F7B5E-FB7C-4776-A80A-2977E7513919}" name="Standard_Amount" dataDxfId="15"/>
    <tableColumn id="3" xr3:uid="{CC4F3F21-9B4C-40BA-A788-ECDB96D59C49}" name="Standard_Weight" dataDxfId="14"/>
    <tableColumn id="4" xr3:uid="{C73DC9D0-B0E1-4B1C-9B06-D2513FADD9F5}" name="Standard_Chance" dataDxfId="13">
      <calculatedColumnFormula>Table3[[#This Row],[Standard_Weight]]/SUM(Table3[Standard_Weight])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093679-B185-4ECC-BD89-05E84D817A66}" name="Table4" displayName="Table4" ref="F4:I24" totalsRowShown="0" headerRowDxfId="12" dataDxfId="11">
  <autoFilter ref="F4:I24" xr:uid="{45C4BEA4-149D-4F91-B09D-4F4A7111C907}"/>
  <tableColumns count="4">
    <tableColumn id="1" xr3:uid="{9D8A11AC-DC67-497C-8010-756A6626557C}" name="Special" dataDxfId="10"/>
    <tableColumn id="2" xr3:uid="{28A4A492-E8C3-4E01-BDF9-A90A0952AC24}" name="Special_Amount" dataDxfId="9"/>
    <tableColumn id="3" xr3:uid="{E7CAD1E6-FDAB-4497-92AF-88214CDDBD8A}" name="Special_Weight" dataDxfId="8"/>
    <tableColumn id="4" xr3:uid="{1562F623-FF63-43EA-BAC8-38245F1E5999}" name="Special_Chance" dataDxfId="7">
      <calculatedColumnFormula>Table4[[#This Row],[Special_Weight]]/SUM(Table4[Special_Weight])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46E235-543A-41E9-8D50-4104B2EAF060}" name="Table5" displayName="Table5" ref="K4:N24" totalsRowShown="0" headerRowDxfId="6" dataDxfId="5" tableBorderDxfId="4">
  <autoFilter ref="K4:N24" xr:uid="{462A9105-EC1C-4478-B4A2-1DFCAED90117}"/>
  <tableColumns count="4">
    <tableColumn id="1" xr3:uid="{4369CBD6-1DBA-462D-884B-728CA5AF09ED}" name="Royal" dataDxfId="3"/>
    <tableColumn id="2" xr3:uid="{8B07462A-6EBA-4864-8CC5-B601ED75407E}" name="Royal_Amount" dataDxfId="2"/>
    <tableColumn id="3" xr3:uid="{7E97E55B-7C13-45DC-9B51-AA444A34E2B6}" name="Royal_Weight" dataDxfId="1"/>
    <tableColumn id="4" xr3:uid="{D3BFBAB4-3599-4302-808D-A33E3FF07F93}" name="Royal_Chance" dataDxfId="0" dataCellStyle="Percent">
      <calculatedColumnFormula>Table5[[#This Row],[Royal_Weight]]/SUM(Table5[Royal_Weight])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8E54-B2F9-4B89-86B0-C567A0C27F53}">
  <sheetPr>
    <tabColor theme="9" tint="0.59999389629810485"/>
  </sheetPr>
  <dimension ref="A1:E7"/>
  <sheetViews>
    <sheetView tabSelected="1" zoomScale="160" zoomScaleNormal="160" workbookViewId="0">
      <selection activeCell="F11" sqref="F11"/>
    </sheetView>
  </sheetViews>
  <sheetFormatPr defaultRowHeight="15" x14ac:dyDescent="0.25"/>
  <cols>
    <col min="2" max="2" width="11.140625" bestFit="1" customWidth="1"/>
    <col min="3" max="3" width="10.42578125" bestFit="1" customWidth="1"/>
  </cols>
  <sheetData>
    <row r="1" spans="1:5" x14ac:dyDescent="0.25">
      <c r="A1" s="3" t="s">
        <v>0</v>
      </c>
      <c r="B1" s="3" t="s">
        <v>1</v>
      </c>
      <c r="C1" s="3" t="s">
        <v>14</v>
      </c>
      <c r="D1" s="3" t="s">
        <v>15</v>
      </c>
      <c r="E1" s="19" t="s">
        <v>151</v>
      </c>
    </row>
    <row r="2" spans="1:5" x14ac:dyDescent="0.25">
      <c r="A2" s="4" t="s">
        <v>5</v>
      </c>
      <c r="B2" s="4" t="s">
        <v>6</v>
      </c>
      <c r="C2" s="4" t="s">
        <v>7</v>
      </c>
      <c r="D2" s="4" t="s">
        <v>8</v>
      </c>
      <c r="E2" t="s">
        <v>144</v>
      </c>
    </row>
    <row r="3" spans="1:5" x14ac:dyDescent="0.25">
      <c r="A3" s="4" t="s">
        <v>9</v>
      </c>
      <c r="B3" s="4" t="s">
        <v>10</v>
      </c>
      <c r="C3" s="4" t="s">
        <v>11</v>
      </c>
      <c r="D3" s="4" t="s">
        <v>16</v>
      </c>
      <c r="E3" t="s">
        <v>144</v>
      </c>
    </row>
    <row r="4" spans="1:5" x14ac:dyDescent="0.25">
      <c r="A4" s="4" t="s">
        <v>86</v>
      </c>
      <c r="B4" s="4" t="s">
        <v>6</v>
      </c>
      <c r="C4" s="4" t="s">
        <v>87</v>
      </c>
      <c r="D4" s="4" t="s">
        <v>8</v>
      </c>
      <c r="E4" t="s">
        <v>144</v>
      </c>
    </row>
    <row r="5" spans="1:5" x14ac:dyDescent="0.25">
      <c r="A5" s="10" t="s">
        <v>90</v>
      </c>
      <c r="B5" s="10" t="s">
        <v>20</v>
      </c>
      <c r="C5" s="10" t="s">
        <v>91</v>
      </c>
      <c r="D5" s="10" t="s">
        <v>16</v>
      </c>
      <c r="E5" t="s">
        <v>144</v>
      </c>
    </row>
    <row r="6" spans="1:5" x14ac:dyDescent="0.25">
      <c r="A6" s="10" t="s">
        <v>92</v>
      </c>
      <c r="B6" s="10" t="s">
        <v>10</v>
      </c>
      <c r="C6" s="10" t="s">
        <v>93</v>
      </c>
      <c r="D6" s="10" t="s">
        <v>16</v>
      </c>
      <c r="E6" t="s">
        <v>144</v>
      </c>
    </row>
    <row r="7" spans="1:5" x14ac:dyDescent="0.25">
      <c r="A7" s="10" t="s">
        <v>143</v>
      </c>
      <c r="B7" s="4" t="s">
        <v>6</v>
      </c>
      <c r="C7" s="10" t="s">
        <v>93</v>
      </c>
      <c r="D7" s="10" t="s">
        <v>16</v>
      </c>
      <c r="E7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7DA0-D374-4359-A799-34ADCAE9422E}">
  <dimension ref="A1:I21"/>
  <sheetViews>
    <sheetView workbookViewId="0">
      <selection activeCell="G27" sqref="G27"/>
    </sheetView>
  </sheetViews>
  <sheetFormatPr defaultRowHeight="15" x14ac:dyDescent="0.25"/>
  <cols>
    <col min="1" max="1" width="9.7109375" style="1" bestFit="1" customWidth="1"/>
    <col min="2" max="2" width="12" style="1" bestFit="1" customWidth="1"/>
    <col min="3" max="3" width="10.85546875" style="1" bestFit="1" customWidth="1"/>
    <col min="4" max="6" width="9.140625" style="1"/>
    <col min="7" max="7" width="16.7109375" style="1" bestFit="1" customWidth="1"/>
    <col min="8" max="8" width="12.5703125" style="1" customWidth="1"/>
    <col min="9" max="9" width="12.42578125" style="1" customWidth="1"/>
  </cols>
  <sheetData>
    <row r="1" spans="1:9" ht="30" customHeight="1" x14ac:dyDescent="0.25">
      <c r="A1" s="8" t="s">
        <v>59</v>
      </c>
      <c r="B1" s="8" t="s">
        <v>80</v>
      </c>
      <c r="C1" s="8" t="s">
        <v>82</v>
      </c>
      <c r="D1" s="8" t="s">
        <v>81</v>
      </c>
      <c r="E1" s="8" t="s">
        <v>41</v>
      </c>
      <c r="F1" s="8" t="s">
        <v>52</v>
      </c>
      <c r="G1" s="8" t="s">
        <v>83</v>
      </c>
      <c r="H1" s="8" t="s">
        <v>84</v>
      </c>
      <c r="I1" s="8" t="s">
        <v>85</v>
      </c>
    </row>
    <row r="2" spans="1:9" x14ac:dyDescent="0.25">
      <c r="A2" s="9">
        <v>1.01</v>
      </c>
      <c r="B2" s="4"/>
      <c r="C2" s="4">
        <v>1</v>
      </c>
      <c r="D2" s="4">
        <v>5</v>
      </c>
      <c r="E2" s="4">
        <v>100</v>
      </c>
      <c r="F2" s="4">
        <v>25</v>
      </c>
      <c r="G2" s="4"/>
      <c r="H2" s="4"/>
      <c r="I2" s="4"/>
    </row>
    <row r="3" spans="1:9" x14ac:dyDescent="0.25">
      <c r="A3" s="9">
        <v>1.02</v>
      </c>
      <c r="B3" s="4"/>
      <c r="C3" s="4">
        <v>1</v>
      </c>
      <c r="D3" s="4">
        <v>5</v>
      </c>
      <c r="E3" s="4">
        <v>150</v>
      </c>
      <c r="F3" s="4">
        <v>25</v>
      </c>
      <c r="G3" s="4"/>
      <c r="H3" s="4"/>
      <c r="I3" s="4"/>
    </row>
    <row r="4" spans="1:9" x14ac:dyDescent="0.25">
      <c r="A4" s="9">
        <v>1.03</v>
      </c>
      <c r="B4" s="4"/>
      <c r="C4" s="4">
        <v>1</v>
      </c>
      <c r="D4" s="4">
        <v>5</v>
      </c>
      <c r="E4" s="4">
        <v>150</v>
      </c>
      <c r="F4" s="4">
        <v>25</v>
      </c>
      <c r="G4" s="4"/>
      <c r="H4" s="4"/>
      <c r="I4" s="4"/>
    </row>
    <row r="5" spans="1:9" x14ac:dyDescent="0.25">
      <c r="A5" s="9">
        <v>1.04</v>
      </c>
      <c r="B5" s="4"/>
      <c r="C5" s="4">
        <v>5</v>
      </c>
      <c r="D5" s="4">
        <v>5</v>
      </c>
      <c r="E5" s="4">
        <v>200</v>
      </c>
      <c r="F5" s="4">
        <v>25</v>
      </c>
      <c r="G5" s="4" t="s">
        <v>48</v>
      </c>
      <c r="H5" s="4">
        <v>1</v>
      </c>
      <c r="I5" s="4">
        <v>3</v>
      </c>
    </row>
    <row r="6" spans="1:9" x14ac:dyDescent="0.25">
      <c r="A6" s="9">
        <v>1.05</v>
      </c>
      <c r="B6" s="4"/>
      <c r="C6" s="4">
        <v>1</v>
      </c>
      <c r="D6" s="4">
        <v>5</v>
      </c>
      <c r="E6" s="4">
        <v>200</v>
      </c>
      <c r="F6" s="4">
        <v>25</v>
      </c>
      <c r="G6" s="4"/>
      <c r="H6" s="4"/>
      <c r="I6" s="4"/>
    </row>
    <row r="7" spans="1:9" x14ac:dyDescent="0.25">
      <c r="A7" s="9">
        <v>1.06</v>
      </c>
      <c r="B7" s="4"/>
      <c r="C7" s="4">
        <v>1</v>
      </c>
      <c r="D7" s="4">
        <v>5</v>
      </c>
      <c r="E7" s="4">
        <v>225</v>
      </c>
      <c r="F7" s="4">
        <v>25</v>
      </c>
      <c r="G7" s="4"/>
      <c r="H7" s="4"/>
      <c r="I7" s="4"/>
    </row>
    <row r="8" spans="1:9" x14ac:dyDescent="0.25">
      <c r="A8" s="9">
        <v>1.07</v>
      </c>
      <c r="B8" s="4"/>
      <c r="C8" s="4">
        <v>1</v>
      </c>
      <c r="D8" s="4">
        <v>5</v>
      </c>
      <c r="E8" s="4">
        <v>225</v>
      </c>
      <c r="F8" s="4">
        <v>25</v>
      </c>
      <c r="G8" s="4"/>
      <c r="H8" s="4"/>
      <c r="I8" s="4"/>
    </row>
    <row r="9" spans="1:9" x14ac:dyDescent="0.25">
      <c r="A9" s="9">
        <v>1.08</v>
      </c>
      <c r="B9" s="4"/>
      <c r="C9" s="4">
        <v>5</v>
      </c>
      <c r="D9" s="4">
        <v>5</v>
      </c>
      <c r="E9" s="4">
        <v>250</v>
      </c>
      <c r="F9" s="4">
        <v>25</v>
      </c>
      <c r="G9" s="4" t="s">
        <v>49</v>
      </c>
      <c r="H9" s="4">
        <v>1</v>
      </c>
      <c r="I9" s="4">
        <v>3</v>
      </c>
    </row>
    <row r="10" spans="1:9" x14ac:dyDescent="0.25">
      <c r="A10" s="9">
        <v>1.0900000000000001</v>
      </c>
      <c r="B10" s="4"/>
      <c r="C10" s="4">
        <v>1</v>
      </c>
      <c r="D10" s="4">
        <v>5</v>
      </c>
      <c r="E10" s="4">
        <v>250</v>
      </c>
      <c r="F10" s="4">
        <v>25</v>
      </c>
      <c r="G10" s="4"/>
      <c r="H10" s="4"/>
      <c r="I10" s="4"/>
    </row>
    <row r="11" spans="1:9" x14ac:dyDescent="0.25">
      <c r="A11" s="9">
        <v>1.1000000000000001</v>
      </c>
      <c r="B11" s="4"/>
      <c r="C11" s="4">
        <v>1</v>
      </c>
      <c r="D11" s="4">
        <v>5</v>
      </c>
      <c r="E11" s="4">
        <v>275</v>
      </c>
      <c r="F11" s="4">
        <v>25</v>
      </c>
      <c r="G11" s="4"/>
      <c r="H11" s="4"/>
      <c r="I11" s="4"/>
    </row>
    <row r="12" spans="1:9" x14ac:dyDescent="0.25">
      <c r="A12" s="9">
        <v>1.1100000000000001</v>
      </c>
      <c r="B12" s="4"/>
      <c r="C12" s="4">
        <v>1</v>
      </c>
      <c r="D12" s="4">
        <v>5</v>
      </c>
      <c r="E12" s="4">
        <v>275</v>
      </c>
      <c r="F12" s="4">
        <v>25</v>
      </c>
      <c r="G12" s="4"/>
      <c r="H12" s="4"/>
      <c r="I12" s="4"/>
    </row>
    <row r="13" spans="1:9" x14ac:dyDescent="0.25">
      <c r="A13" s="9">
        <v>1.1200000000000001</v>
      </c>
      <c r="B13" s="4"/>
      <c r="C13" s="4">
        <v>5</v>
      </c>
      <c r="D13" s="4">
        <v>5</v>
      </c>
      <c r="E13" s="4">
        <v>300</v>
      </c>
      <c r="F13" s="4">
        <v>25</v>
      </c>
      <c r="G13" s="4" t="s">
        <v>52</v>
      </c>
      <c r="H13" s="4">
        <v>35</v>
      </c>
      <c r="I13" s="4">
        <v>50</v>
      </c>
    </row>
    <row r="14" spans="1:9" x14ac:dyDescent="0.25">
      <c r="A14" s="9">
        <v>1.1299999999999999</v>
      </c>
      <c r="B14" s="4"/>
      <c r="C14" s="4">
        <v>1</v>
      </c>
      <c r="D14" s="4">
        <v>5</v>
      </c>
      <c r="E14" s="4">
        <v>300</v>
      </c>
      <c r="F14" s="4">
        <v>25</v>
      </c>
      <c r="G14" s="4"/>
      <c r="H14" s="4"/>
      <c r="I14" s="4"/>
    </row>
    <row r="15" spans="1:9" x14ac:dyDescent="0.25">
      <c r="A15" s="9">
        <v>1.1399999999999999</v>
      </c>
      <c r="B15" s="4"/>
      <c r="C15" s="4">
        <v>1</v>
      </c>
      <c r="D15" s="4">
        <v>5</v>
      </c>
      <c r="E15" s="4">
        <v>325</v>
      </c>
      <c r="F15" s="4">
        <v>25</v>
      </c>
      <c r="G15" s="4"/>
      <c r="H15" s="4"/>
      <c r="I15" s="4"/>
    </row>
    <row r="16" spans="1:9" x14ac:dyDescent="0.25">
      <c r="A16" s="9">
        <v>1.1499999999999999</v>
      </c>
      <c r="B16" s="4"/>
      <c r="C16" s="4">
        <v>1</v>
      </c>
      <c r="D16" s="4">
        <v>5</v>
      </c>
      <c r="E16" s="4">
        <v>325</v>
      </c>
      <c r="F16" s="4">
        <v>25</v>
      </c>
      <c r="G16" s="4"/>
      <c r="H16" s="4"/>
      <c r="I16" s="4"/>
    </row>
    <row r="17" spans="1:9" x14ac:dyDescent="0.25">
      <c r="A17" s="9">
        <v>1.1599999999999999</v>
      </c>
      <c r="B17" s="4"/>
      <c r="C17" s="4">
        <v>5</v>
      </c>
      <c r="D17" s="4">
        <v>5</v>
      </c>
      <c r="E17" s="4">
        <v>350</v>
      </c>
      <c r="F17" s="4">
        <v>25</v>
      </c>
      <c r="G17" s="4" t="s">
        <v>88</v>
      </c>
      <c r="H17" s="4">
        <v>1</v>
      </c>
      <c r="I17" s="4">
        <v>3</v>
      </c>
    </row>
    <row r="18" spans="1:9" x14ac:dyDescent="0.25">
      <c r="A18" s="9">
        <v>1.17</v>
      </c>
      <c r="B18" s="4"/>
      <c r="C18" s="4">
        <v>1</v>
      </c>
      <c r="D18" s="4">
        <v>5</v>
      </c>
      <c r="E18" s="4">
        <v>350</v>
      </c>
      <c r="F18" s="4">
        <v>25</v>
      </c>
      <c r="G18" s="4"/>
      <c r="H18" s="4"/>
      <c r="I18" s="4"/>
    </row>
    <row r="19" spans="1:9" x14ac:dyDescent="0.25">
      <c r="A19" s="9">
        <v>1.18</v>
      </c>
      <c r="B19" s="4"/>
      <c r="C19" s="4">
        <v>1</v>
      </c>
      <c r="D19" s="4">
        <v>5</v>
      </c>
      <c r="E19" s="4">
        <v>375</v>
      </c>
      <c r="F19" s="4">
        <v>25</v>
      </c>
      <c r="G19" s="4"/>
      <c r="H19" s="4"/>
      <c r="I19" s="4"/>
    </row>
    <row r="20" spans="1:9" x14ac:dyDescent="0.25">
      <c r="A20" s="9">
        <v>1.19</v>
      </c>
      <c r="B20" s="4"/>
      <c r="C20" s="4">
        <v>1</v>
      </c>
      <c r="D20" s="4">
        <v>5</v>
      </c>
      <c r="E20" s="4">
        <v>375</v>
      </c>
      <c r="F20" s="4">
        <v>25</v>
      </c>
      <c r="G20" s="4"/>
      <c r="H20" s="4"/>
      <c r="I20" s="4"/>
    </row>
    <row r="21" spans="1:9" x14ac:dyDescent="0.25">
      <c r="A21" s="9">
        <v>1.2</v>
      </c>
      <c r="B21" s="4"/>
      <c r="C21" s="4">
        <v>5</v>
      </c>
      <c r="D21" s="4">
        <v>5</v>
      </c>
      <c r="E21" s="4">
        <v>400</v>
      </c>
      <c r="F21" s="4">
        <v>25</v>
      </c>
      <c r="G21" s="4" t="s">
        <v>94</v>
      </c>
      <c r="H21" s="4">
        <v>1</v>
      </c>
      <c r="I21" s="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D6FE-1EC9-496B-9BB2-1395587831A6}">
  <dimension ref="A1:G8"/>
  <sheetViews>
    <sheetView workbookViewId="0">
      <selection activeCell="O28" sqref="O28"/>
    </sheetView>
  </sheetViews>
  <sheetFormatPr defaultRowHeight="15" x14ac:dyDescent="0.25"/>
  <cols>
    <col min="1" max="1" width="15" style="1" customWidth="1"/>
    <col min="2" max="2" width="14.7109375" style="1" customWidth="1"/>
    <col min="3" max="3" width="14.140625" style="1" customWidth="1"/>
    <col min="5" max="5" width="14.42578125" style="1" customWidth="1"/>
    <col min="6" max="7" width="12.85546875" style="1" customWidth="1"/>
  </cols>
  <sheetData>
    <row r="1" spans="1:7" ht="30" customHeight="1" x14ac:dyDescent="0.25">
      <c r="A1" s="7" t="s">
        <v>99</v>
      </c>
      <c r="B1" s="7" t="s">
        <v>100</v>
      </c>
      <c r="C1" s="7" t="s">
        <v>101</v>
      </c>
      <c r="D1" s="7" t="s">
        <v>102</v>
      </c>
      <c r="E1" s="7" t="s">
        <v>103</v>
      </c>
      <c r="F1" s="7" t="s">
        <v>104</v>
      </c>
      <c r="G1" s="7" t="s">
        <v>105</v>
      </c>
    </row>
    <row r="2" spans="1:7" x14ac:dyDescent="0.25">
      <c r="A2" s="1">
        <v>1</v>
      </c>
      <c r="B2" s="1">
        <v>60</v>
      </c>
      <c r="C2" s="11">
        <f>Table1[[#This Row],[MissionShard_Weight]]/SUM(Table1[MissionShard_Weight])</f>
        <v>0.6</v>
      </c>
      <c r="E2" s="1">
        <v>35</v>
      </c>
      <c r="F2" s="1">
        <v>10</v>
      </c>
      <c r="G2" s="12">
        <f>Table2[[#This Row],[MissionElixir_Weight]]/SUM(Table2[MissionElixir_Weight])</f>
        <v>0.1</v>
      </c>
    </row>
    <row r="3" spans="1:7" x14ac:dyDescent="0.25">
      <c r="A3" s="1">
        <v>2</v>
      </c>
      <c r="B3" s="1">
        <v>30</v>
      </c>
      <c r="C3" s="11">
        <f>Table1[[#This Row],[MissionShard_Weight]]/SUM(Table1[MissionShard_Weight])</f>
        <v>0.3</v>
      </c>
      <c r="E3" s="1">
        <v>38</v>
      </c>
      <c r="F3" s="1">
        <v>12</v>
      </c>
      <c r="G3" s="12">
        <f>Table2[[#This Row],[MissionElixir_Weight]]/SUM(Table2[MissionElixir_Weight])</f>
        <v>0.12</v>
      </c>
    </row>
    <row r="4" spans="1:7" x14ac:dyDescent="0.25">
      <c r="A4" s="1">
        <v>3</v>
      </c>
      <c r="B4" s="1">
        <v>10</v>
      </c>
      <c r="C4" s="11">
        <f>Table1[[#This Row],[MissionShard_Weight]]/SUM(Table1[MissionShard_Weight])</f>
        <v>0.1</v>
      </c>
      <c r="E4" s="1">
        <v>40</v>
      </c>
      <c r="F4" s="1">
        <v>18</v>
      </c>
      <c r="G4" s="12">
        <f>Table2[[#This Row],[MissionElixir_Weight]]/SUM(Table2[MissionElixir_Weight])</f>
        <v>0.18</v>
      </c>
    </row>
    <row r="5" spans="1:7" x14ac:dyDescent="0.25">
      <c r="E5" s="1">
        <v>42</v>
      </c>
      <c r="F5" s="1">
        <v>20</v>
      </c>
      <c r="G5" s="12">
        <f>Table2[[#This Row],[MissionElixir_Weight]]/SUM(Table2[MissionElixir_Weight])</f>
        <v>0.2</v>
      </c>
    </row>
    <row r="6" spans="1:7" x14ac:dyDescent="0.25">
      <c r="E6" s="1">
        <v>45</v>
      </c>
      <c r="F6" s="1">
        <v>18</v>
      </c>
      <c r="G6" s="12">
        <f>Table2[[#This Row],[MissionElixir_Weight]]/SUM(Table2[MissionElixir_Weight])</f>
        <v>0.18</v>
      </c>
    </row>
    <row r="7" spans="1:7" x14ac:dyDescent="0.25">
      <c r="E7" s="1">
        <v>48</v>
      </c>
      <c r="F7" s="1">
        <v>12</v>
      </c>
      <c r="G7" s="12">
        <f>Table2[[#This Row],[MissionElixir_Weight]]/SUM(Table2[MissionElixir_Weight])</f>
        <v>0.12</v>
      </c>
    </row>
    <row r="8" spans="1:7" x14ac:dyDescent="0.25">
      <c r="E8" s="1">
        <v>50</v>
      </c>
      <c r="F8" s="1">
        <v>10</v>
      </c>
      <c r="G8" s="12">
        <f>Table2[[#This Row],[MissionElixir_Weight]]/SUM(Table2[MissionElixir_Weight])</f>
        <v>0.1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F744-231B-44DD-97E3-06F13BBBA4EF}">
  <dimension ref="A1:E5"/>
  <sheetViews>
    <sheetView workbookViewId="0">
      <selection activeCell="D9" sqref="D9"/>
    </sheetView>
  </sheetViews>
  <sheetFormatPr defaultRowHeight="15" x14ac:dyDescent="0.25"/>
  <cols>
    <col min="2" max="2" width="13.85546875" bestFit="1" customWidth="1"/>
    <col min="3" max="3" width="13.140625" bestFit="1" customWidth="1"/>
    <col min="4" max="4" width="13.85546875" bestFit="1" customWidth="1"/>
    <col min="5" max="5" width="13.140625" bestFit="1" customWidth="1"/>
  </cols>
  <sheetData>
    <row r="1" spans="1:5" x14ac:dyDescent="0.25">
      <c r="A1" s="3" t="s">
        <v>106</v>
      </c>
      <c r="B1" s="3" t="s">
        <v>113</v>
      </c>
      <c r="C1" s="3" t="s">
        <v>114</v>
      </c>
      <c r="D1" s="3" t="s">
        <v>115</v>
      </c>
      <c r="E1" s="3" t="s">
        <v>116</v>
      </c>
    </row>
    <row r="2" spans="1:5" x14ac:dyDescent="0.25">
      <c r="A2" s="4" t="s">
        <v>107</v>
      </c>
      <c r="B2" s="4">
        <v>50</v>
      </c>
      <c r="C2" s="4" t="s">
        <v>42</v>
      </c>
      <c r="D2" s="4"/>
      <c r="E2" s="4"/>
    </row>
    <row r="3" spans="1:5" x14ac:dyDescent="0.25">
      <c r="A3" s="4" t="s">
        <v>109</v>
      </c>
      <c r="B3" s="4">
        <v>300</v>
      </c>
      <c r="C3" s="4" t="s">
        <v>42</v>
      </c>
      <c r="D3" s="4">
        <v>1</v>
      </c>
      <c r="E3" s="4" t="s">
        <v>111</v>
      </c>
    </row>
    <row r="4" spans="1:5" x14ac:dyDescent="0.25">
      <c r="A4" s="4" t="s">
        <v>2</v>
      </c>
      <c r="B4" s="4">
        <v>1</v>
      </c>
      <c r="C4" s="4" t="s">
        <v>112</v>
      </c>
      <c r="D4" s="4"/>
      <c r="E4" s="4"/>
    </row>
    <row r="5" spans="1:5" x14ac:dyDescent="0.25">
      <c r="A5" s="4" t="s">
        <v>108</v>
      </c>
      <c r="B5" s="4">
        <v>1</v>
      </c>
      <c r="C5" s="4" t="s">
        <v>117</v>
      </c>
      <c r="D5" s="4"/>
      <c r="E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7C-C4FE-4F67-83A6-B1ED12F023E9}">
  <dimension ref="A4:O24"/>
  <sheetViews>
    <sheetView topLeftCell="A4" workbookViewId="0">
      <selection activeCell="N30" sqref="N30"/>
    </sheetView>
  </sheetViews>
  <sheetFormatPr defaultRowHeight="15" x14ac:dyDescent="0.25"/>
  <cols>
    <col min="1" max="1" width="15.140625" style="1" bestFit="1" customWidth="1"/>
    <col min="2" max="2" width="21.85546875" style="1" bestFit="1" customWidth="1"/>
    <col min="3" max="4" width="18.42578125" style="1" customWidth="1"/>
    <col min="6" max="6" width="15.140625" style="1" bestFit="1" customWidth="1"/>
    <col min="7" max="7" width="21.85546875" style="1" bestFit="1" customWidth="1"/>
    <col min="8" max="9" width="18.42578125" style="1" customWidth="1"/>
    <col min="11" max="11" width="15.140625" style="1" bestFit="1" customWidth="1"/>
    <col min="12" max="12" width="21.85546875" style="1" bestFit="1" customWidth="1"/>
    <col min="13" max="14" width="18.42578125" style="1" customWidth="1"/>
  </cols>
  <sheetData>
    <row r="4" spans="1:15" s="2" customFormat="1" x14ac:dyDescent="0.25">
      <c r="A4" s="2" t="s">
        <v>107</v>
      </c>
      <c r="B4" s="2" t="s">
        <v>118</v>
      </c>
      <c r="C4" s="2" t="s">
        <v>119</v>
      </c>
      <c r="D4" s="2" t="s">
        <v>120</v>
      </c>
      <c r="E4" s="2" t="str">
        <f>_xlfn.CONCAT("[space",COLUMN(E1),"]")</f>
        <v>[space5]</v>
      </c>
      <c r="F4" s="2" t="s">
        <v>109</v>
      </c>
      <c r="G4" s="2" t="s">
        <v>121</v>
      </c>
      <c r="H4" s="2" t="s">
        <v>122</v>
      </c>
      <c r="I4" s="2" t="s">
        <v>123</v>
      </c>
      <c r="J4" s="2" t="str">
        <f>_xlfn.CONCAT("[space",COLUMN(J1),"]")</f>
        <v>[space10]</v>
      </c>
      <c r="K4" s="2" t="s">
        <v>108</v>
      </c>
      <c r="L4" s="2" t="s">
        <v>124</v>
      </c>
      <c r="M4" s="2" t="s">
        <v>125</v>
      </c>
      <c r="N4" s="2" t="s">
        <v>126</v>
      </c>
      <c r="O4" s="2" t="str">
        <f>_xlfn.CONCAT("[space",COLUMN(O1),"]")</f>
        <v>[space15]</v>
      </c>
    </row>
    <row r="5" spans="1:15" x14ac:dyDescent="0.25">
      <c r="A5" s="1" t="s">
        <v>48</v>
      </c>
      <c r="B5" s="1">
        <v>2</v>
      </c>
      <c r="C5" s="1">
        <v>1</v>
      </c>
      <c r="D5" s="12">
        <f>Table3[[#This Row],[Standard_Weight]]/SUM(Table3[Standard_Weight])</f>
        <v>6.6666666666666666E-2</v>
      </c>
      <c r="F5" s="1" t="s">
        <v>48</v>
      </c>
      <c r="G5" s="1">
        <v>15</v>
      </c>
      <c r="H5" s="1">
        <v>1</v>
      </c>
      <c r="I5" s="12">
        <f>Table4[[#This Row],[Special_Weight]]/SUM(Table4[Special_Weight])</f>
        <v>0.08</v>
      </c>
      <c r="K5" s="13" t="s">
        <v>48</v>
      </c>
      <c r="L5" s="13">
        <v>15</v>
      </c>
      <c r="M5" s="13">
        <v>1</v>
      </c>
      <c r="N5" s="14">
        <f>Table5[[#This Row],[Royal_Weight]]/SUM(Table5[Royal_Weight])</f>
        <v>0.08</v>
      </c>
    </row>
    <row r="6" spans="1:15" x14ac:dyDescent="0.25">
      <c r="A6" s="1" t="s">
        <v>49</v>
      </c>
      <c r="B6" s="1">
        <v>2</v>
      </c>
      <c r="C6" s="1">
        <v>1</v>
      </c>
      <c r="D6" s="12">
        <f>Table3[[#This Row],[Standard_Weight]]/SUM(Table3[Standard_Weight])</f>
        <v>6.6666666666666666E-2</v>
      </c>
      <c r="F6" s="1" t="s">
        <v>49</v>
      </c>
      <c r="G6" s="1">
        <v>15</v>
      </c>
      <c r="H6" s="1">
        <v>1</v>
      </c>
      <c r="I6" s="12">
        <f>Table4[[#This Row],[Special_Weight]]/SUM(Table4[Special_Weight])</f>
        <v>0.08</v>
      </c>
      <c r="K6" s="15" t="s">
        <v>49</v>
      </c>
      <c r="L6" s="15">
        <v>15</v>
      </c>
      <c r="M6" s="15">
        <v>1</v>
      </c>
      <c r="N6" s="16">
        <f>Table5[[#This Row],[Royal_Weight]]/SUM(Table5[Royal_Weight])</f>
        <v>0.08</v>
      </c>
    </row>
    <row r="7" spans="1:15" x14ac:dyDescent="0.25">
      <c r="A7" s="1" t="s">
        <v>88</v>
      </c>
      <c r="B7" s="1">
        <v>2</v>
      </c>
      <c r="C7" s="1">
        <v>1</v>
      </c>
      <c r="D7" s="12">
        <f>Table3[[#This Row],[Standard_Weight]]/SUM(Table3[Standard_Weight])</f>
        <v>6.6666666666666666E-2</v>
      </c>
      <c r="F7" s="1" t="s">
        <v>88</v>
      </c>
      <c r="G7" s="1">
        <v>15</v>
      </c>
      <c r="H7" s="1">
        <v>1</v>
      </c>
      <c r="I7" s="12">
        <f>Table4[[#This Row],[Special_Weight]]/SUM(Table4[Special_Weight])</f>
        <v>0.08</v>
      </c>
      <c r="K7" s="13" t="s">
        <v>88</v>
      </c>
      <c r="L7" s="13">
        <v>15</v>
      </c>
      <c r="M7" s="13">
        <v>1</v>
      </c>
      <c r="N7" s="14">
        <f>Table5[[#This Row],[Royal_Weight]]/SUM(Table5[Royal_Weight])</f>
        <v>0.08</v>
      </c>
    </row>
    <row r="8" spans="1:15" x14ac:dyDescent="0.25">
      <c r="A8" s="1" t="s">
        <v>94</v>
      </c>
      <c r="B8" s="1">
        <v>2</v>
      </c>
      <c r="C8" s="1">
        <v>1</v>
      </c>
      <c r="D8" s="12">
        <f>Table3[[#This Row],[Standard_Weight]]/SUM(Table3[Standard_Weight])</f>
        <v>6.6666666666666666E-2</v>
      </c>
      <c r="F8" s="1" t="s">
        <v>94</v>
      </c>
      <c r="G8" s="1">
        <v>15</v>
      </c>
      <c r="H8" s="1">
        <v>1</v>
      </c>
      <c r="I8" s="12">
        <f>Table4[[#This Row],[Special_Weight]]/SUM(Table4[Special_Weight])</f>
        <v>0.08</v>
      </c>
      <c r="K8" s="15" t="s">
        <v>94</v>
      </c>
      <c r="L8" s="15">
        <v>15</v>
      </c>
      <c r="M8" s="15">
        <v>1</v>
      </c>
      <c r="N8" s="16">
        <f>Table5[[#This Row],[Royal_Weight]]/SUM(Table5[Royal_Weight])</f>
        <v>0.08</v>
      </c>
    </row>
    <row r="9" spans="1:15" x14ac:dyDescent="0.25">
      <c r="A9" s="1" t="s">
        <v>95</v>
      </c>
      <c r="B9" s="1">
        <v>2</v>
      </c>
      <c r="C9" s="1">
        <v>1</v>
      </c>
      <c r="D9" s="12">
        <f>Table3[[#This Row],[Standard_Weight]]/SUM(Table3[Standard_Weight])</f>
        <v>6.6666666666666666E-2</v>
      </c>
      <c r="F9" s="1" t="s">
        <v>95</v>
      </c>
      <c r="G9" s="1">
        <v>15</v>
      </c>
      <c r="H9" s="1">
        <v>1</v>
      </c>
      <c r="I9" s="12">
        <f>Table4[[#This Row],[Special_Weight]]/SUM(Table4[Special_Weight])</f>
        <v>0.08</v>
      </c>
      <c r="K9" s="13" t="s">
        <v>95</v>
      </c>
      <c r="L9" s="13">
        <v>15</v>
      </c>
      <c r="M9" s="13">
        <v>1</v>
      </c>
      <c r="N9" s="14">
        <f>Table5[[#This Row],[Royal_Weight]]/SUM(Table5[Royal_Weight])</f>
        <v>0.08</v>
      </c>
    </row>
    <row r="10" spans="1:15" x14ac:dyDescent="0.25">
      <c r="A10" s="1" t="s">
        <v>53</v>
      </c>
      <c r="B10" s="1">
        <v>3</v>
      </c>
      <c r="C10" s="1">
        <v>1</v>
      </c>
      <c r="D10" s="12">
        <f>Table3[[#This Row],[Standard_Weight]]/SUM(Table3[Standard_Weight])</f>
        <v>6.6666666666666666E-2</v>
      </c>
      <c r="F10" s="1" t="s">
        <v>53</v>
      </c>
      <c r="G10" s="1">
        <v>20</v>
      </c>
      <c r="H10" s="1">
        <v>1</v>
      </c>
      <c r="I10" s="12">
        <f>Table4[[#This Row],[Special_Weight]]/SUM(Table4[Special_Weight])</f>
        <v>0.08</v>
      </c>
      <c r="K10" s="15" t="s">
        <v>53</v>
      </c>
      <c r="L10" s="15">
        <v>20</v>
      </c>
      <c r="M10" s="15">
        <v>1</v>
      </c>
      <c r="N10" s="16">
        <f>Table5[[#This Row],[Royal_Weight]]/SUM(Table5[Royal_Weight])</f>
        <v>0.08</v>
      </c>
    </row>
    <row r="11" spans="1:15" x14ac:dyDescent="0.25">
      <c r="A11" s="1" t="s">
        <v>54</v>
      </c>
      <c r="B11" s="1">
        <v>3</v>
      </c>
      <c r="C11" s="1">
        <v>1</v>
      </c>
      <c r="D11" s="12">
        <f>Table3[[#This Row],[Standard_Weight]]/SUM(Table3[Standard_Weight])</f>
        <v>6.6666666666666666E-2</v>
      </c>
      <c r="F11" s="1" t="s">
        <v>54</v>
      </c>
      <c r="G11" s="1">
        <v>20</v>
      </c>
      <c r="H11" s="1">
        <v>1</v>
      </c>
      <c r="I11" s="12">
        <f>Table4[[#This Row],[Special_Weight]]/SUM(Table4[Special_Weight])</f>
        <v>0.08</v>
      </c>
      <c r="K11" s="13" t="s">
        <v>54</v>
      </c>
      <c r="L11" s="13">
        <v>20</v>
      </c>
      <c r="M11" s="13">
        <v>1</v>
      </c>
      <c r="N11" s="14">
        <f>Table5[[#This Row],[Royal_Weight]]/SUM(Table5[Royal_Weight])</f>
        <v>0.08</v>
      </c>
    </row>
    <row r="12" spans="1:15" x14ac:dyDescent="0.25">
      <c r="A12" s="1" t="s">
        <v>89</v>
      </c>
      <c r="B12" s="1">
        <v>3</v>
      </c>
      <c r="C12" s="1">
        <v>1</v>
      </c>
      <c r="D12" s="12">
        <f>Table3[[#This Row],[Standard_Weight]]/SUM(Table3[Standard_Weight])</f>
        <v>6.6666666666666666E-2</v>
      </c>
      <c r="F12" s="1" t="s">
        <v>89</v>
      </c>
      <c r="G12" s="1">
        <v>20</v>
      </c>
      <c r="H12" s="1">
        <v>1</v>
      </c>
      <c r="I12" s="12">
        <f>Table4[[#This Row],[Special_Weight]]/SUM(Table4[Special_Weight])</f>
        <v>0.08</v>
      </c>
      <c r="K12" s="15" t="s">
        <v>89</v>
      </c>
      <c r="L12" s="15">
        <v>20</v>
      </c>
      <c r="M12" s="15">
        <v>1</v>
      </c>
      <c r="N12" s="16">
        <f>Table5[[#This Row],[Royal_Weight]]/SUM(Table5[Royal_Weight])</f>
        <v>0.08</v>
      </c>
    </row>
    <row r="13" spans="1:15" x14ac:dyDescent="0.25">
      <c r="A13" s="1" t="s">
        <v>96</v>
      </c>
      <c r="B13" s="1">
        <v>3</v>
      </c>
      <c r="C13" s="1">
        <v>1</v>
      </c>
      <c r="D13" s="12">
        <f>Table3[[#This Row],[Standard_Weight]]/SUM(Table3[Standard_Weight])</f>
        <v>6.6666666666666666E-2</v>
      </c>
      <c r="F13" s="1" t="s">
        <v>96</v>
      </c>
      <c r="G13" s="1">
        <v>20</v>
      </c>
      <c r="H13" s="1">
        <v>1</v>
      </c>
      <c r="I13" s="12">
        <f>Table4[[#This Row],[Special_Weight]]/SUM(Table4[Special_Weight])</f>
        <v>0.08</v>
      </c>
      <c r="K13" s="13" t="s">
        <v>96</v>
      </c>
      <c r="L13" s="13">
        <v>20</v>
      </c>
      <c r="M13" s="13">
        <v>1</v>
      </c>
      <c r="N13" s="14">
        <f>Table5[[#This Row],[Royal_Weight]]/SUM(Table5[Royal_Weight])</f>
        <v>0.08</v>
      </c>
    </row>
    <row r="14" spans="1:15" x14ac:dyDescent="0.25">
      <c r="A14" s="1" t="s">
        <v>97</v>
      </c>
      <c r="B14" s="1">
        <v>3</v>
      </c>
      <c r="C14" s="1">
        <v>1</v>
      </c>
      <c r="D14" s="12">
        <f>Table3[[#This Row],[Standard_Weight]]/SUM(Table3[Standard_Weight])</f>
        <v>6.6666666666666666E-2</v>
      </c>
      <c r="F14" s="1" t="s">
        <v>97</v>
      </c>
      <c r="G14" s="1">
        <v>20</v>
      </c>
      <c r="H14" s="1">
        <v>1</v>
      </c>
      <c r="I14" s="12">
        <f>Table4[[#This Row],[Special_Weight]]/SUM(Table4[Special_Weight])</f>
        <v>0.08</v>
      </c>
      <c r="K14" s="15" t="s">
        <v>97</v>
      </c>
      <c r="L14" s="15">
        <v>20</v>
      </c>
      <c r="M14" s="15">
        <v>1</v>
      </c>
      <c r="N14" s="16">
        <f>Table5[[#This Row],[Royal_Weight]]/SUM(Table5[Royal_Weight])</f>
        <v>0.08</v>
      </c>
    </row>
    <row r="15" spans="1:15" x14ac:dyDescent="0.25">
      <c r="A15" s="1" t="s">
        <v>48</v>
      </c>
      <c r="B15" s="1">
        <v>5</v>
      </c>
      <c r="C15" s="1">
        <v>0.5</v>
      </c>
      <c r="D15" s="12">
        <f>Table3[[#This Row],[Standard_Weight]]/SUM(Table3[Standard_Weight])</f>
        <v>3.3333333333333333E-2</v>
      </c>
      <c r="F15" s="1" t="s">
        <v>48</v>
      </c>
      <c r="G15" s="1">
        <v>30</v>
      </c>
      <c r="H15" s="1">
        <v>0.25</v>
      </c>
      <c r="I15" s="12">
        <f>Table4[[#This Row],[Special_Weight]]/SUM(Table4[Special_Weight])</f>
        <v>0.02</v>
      </c>
      <c r="K15" s="13" t="s">
        <v>48</v>
      </c>
      <c r="L15" s="13">
        <v>30</v>
      </c>
      <c r="M15" s="13">
        <v>0.25</v>
      </c>
      <c r="N15" s="14">
        <f>Table5[[#This Row],[Royal_Weight]]/SUM(Table5[Royal_Weight])</f>
        <v>0.02</v>
      </c>
    </row>
    <row r="16" spans="1:15" x14ac:dyDescent="0.25">
      <c r="A16" s="1" t="s">
        <v>49</v>
      </c>
      <c r="B16" s="1">
        <v>5</v>
      </c>
      <c r="C16" s="1">
        <v>0.5</v>
      </c>
      <c r="D16" s="12">
        <f>Table3[[#This Row],[Standard_Weight]]/SUM(Table3[Standard_Weight])</f>
        <v>3.3333333333333333E-2</v>
      </c>
      <c r="F16" s="1" t="s">
        <v>49</v>
      </c>
      <c r="G16" s="1">
        <v>30</v>
      </c>
      <c r="H16" s="1">
        <v>0.25</v>
      </c>
      <c r="I16" s="12">
        <f>Table4[[#This Row],[Special_Weight]]/SUM(Table4[Special_Weight])</f>
        <v>0.02</v>
      </c>
      <c r="K16" s="15" t="s">
        <v>49</v>
      </c>
      <c r="L16" s="15">
        <v>30</v>
      </c>
      <c r="M16" s="15">
        <v>0.25</v>
      </c>
      <c r="N16" s="16">
        <f>Table5[[#This Row],[Royal_Weight]]/SUM(Table5[Royal_Weight])</f>
        <v>0.02</v>
      </c>
    </row>
    <row r="17" spans="1:14" x14ac:dyDescent="0.25">
      <c r="A17" s="1" t="s">
        <v>88</v>
      </c>
      <c r="B17" s="1">
        <v>5</v>
      </c>
      <c r="C17" s="1">
        <v>0.5</v>
      </c>
      <c r="D17" s="12">
        <f>Table3[[#This Row],[Standard_Weight]]/SUM(Table3[Standard_Weight])</f>
        <v>3.3333333333333333E-2</v>
      </c>
      <c r="F17" s="1" t="s">
        <v>88</v>
      </c>
      <c r="G17" s="1">
        <v>30</v>
      </c>
      <c r="H17" s="1">
        <v>0.25</v>
      </c>
      <c r="I17" s="12">
        <f>Table4[[#This Row],[Special_Weight]]/SUM(Table4[Special_Weight])</f>
        <v>0.02</v>
      </c>
      <c r="K17" s="13" t="s">
        <v>88</v>
      </c>
      <c r="L17" s="13">
        <v>30</v>
      </c>
      <c r="M17" s="13">
        <v>0.25</v>
      </c>
      <c r="N17" s="14">
        <f>Table5[[#This Row],[Royal_Weight]]/SUM(Table5[Royal_Weight])</f>
        <v>0.02</v>
      </c>
    </row>
    <row r="18" spans="1:14" x14ac:dyDescent="0.25">
      <c r="A18" s="1" t="s">
        <v>94</v>
      </c>
      <c r="B18" s="1">
        <v>5</v>
      </c>
      <c r="C18" s="1">
        <v>0.5</v>
      </c>
      <c r="D18" s="12">
        <f>Table3[[#This Row],[Standard_Weight]]/SUM(Table3[Standard_Weight])</f>
        <v>3.3333333333333333E-2</v>
      </c>
      <c r="F18" s="1" t="s">
        <v>94</v>
      </c>
      <c r="G18" s="1">
        <v>30</v>
      </c>
      <c r="H18" s="1">
        <v>0.25</v>
      </c>
      <c r="I18" s="12">
        <f>Table4[[#This Row],[Special_Weight]]/SUM(Table4[Special_Weight])</f>
        <v>0.02</v>
      </c>
      <c r="K18" s="15" t="s">
        <v>94</v>
      </c>
      <c r="L18" s="15">
        <v>30</v>
      </c>
      <c r="M18" s="15">
        <v>0.25</v>
      </c>
      <c r="N18" s="16">
        <f>Table5[[#This Row],[Royal_Weight]]/SUM(Table5[Royal_Weight])</f>
        <v>0.02</v>
      </c>
    </row>
    <row r="19" spans="1:14" x14ac:dyDescent="0.25">
      <c r="A19" s="1" t="s">
        <v>95</v>
      </c>
      <c r="B19" s="1">
        <v>5</v>
      </c>
      <c r="C19" s="1">
        <v>0.5</v>
      </c>
      <c r="D19" s="12">
        <f>Table3[[#This Row],[Standard_Weight]]/SUM(Table3[Standard_Weight])</f>
        <v>3.3333333333333333E-2</v>
      </c>
      <c r="F19" s="1" t="s">
        <v>95</v>
      </c>
      <c r="G19" s="1">
        <v>30</v>
      </c>
      <c r="H19" s="1">
        <v>0.25</v>
      </c>
      <c r="I19" s="12">
        <f>Table4[[#This Row],[Special_Weight]]/SUM(Table4[Special_Weight])</f>
        <v>0.02</v>
      </c>
      <c r="K19" s="13" t="s">
        <v>95</v>
      </c>
      <c r="L19" s="13">
        <v>30</v>
      </c>
      <c r="M19" s="13">
        <v>0.25</v>
      </c>
      <c r="N19" s="14">
        <f>Table5[[#This Row],[Royal_Weight]]/SUM(Table5[Royal_Weight])</f>
        <v>0.02</v>
      </c>
    </row>
    <row r="20" spans="1:14" x14ac:dyDescent="0.25">
      <c r="A20" s="1" t="s">
        <v>53</v>
      </c>
      <c r="B20" s="1">
        <v>8</v>
      </c>
      <c r="C20" s="1">
        <v>0.5</v>
      </c>
      <c r="D20" s="12">
        <f>Table3[[#This Row],[Standard_Weight]]/SUM(Table3[Standard_Weight])</f>
        <v>3.3333333333333333E-2</v>
      </c>
      <c r="F20" s="1" t="s">
        <v>53</v>
      </c>
      <c r="G20" s="1">
        <v>40</v>
      </c>
      <c r="H20" s="1">
        <v>0.25</v>
      </c>
      <c r="I20" s="12">
        <f>Table4[[#This Row],[Special_Weight]]/SUM(Table4[Special_Weight])</f>
        <v>0.02</v>
      </c>
      <c r="K20" s="15" t="s">
        <v>53</v>
      </c>
      <c r="L20" s="15">
        <v>40</v>
      </c>
      <c r="M20" s="15">
        <v>0.25</v>
      </c>
      <c r="N20" s="16">
        <f>Table5[[#This Row],[Royal_Weight]]/SUM(Table5[Royal_Weight])</f>
        <v>0.02</v>
      </c>
    </row>
    <row r="21" spans="1:14" x14ac:dyDescent="0.25">
      <c r="A21" s="1" t="s">
        <v>54</v>
      </c>
      <c r="B21" s="1">
        <v>8</v>
      </c>
      <c r="C21" s="1">
        <v>0.5</v>
      </c>
      <c r="D21" s="12">
        <f>Table3[[#This Row],[Standard_Weight]]/SUM(Table3[Standard_Weight])</f>
        <v>3.3333333333333333E-2</v>
      </c>
      <c r="F21" s="1" t="s">
        <v>54</v>
      </c>
      <c r="G21" s="1">
        <v>40</v>
      </c>
      <c r="H21" s="1">
        <v>0.25</v>
      </c>
      <c r="I21" s="12">
        <f>Table4[[#This Row],[Special_Weight]]/SUM(Table4[Special_Weight])</f>
        <v>0.02</v>
      </c>
      <c r="K21" s="13" t="s">
        <v>54</v>
      </c>
      <c r="L21" s="13">
        <v>40</v>
      </c>
      <c r="M21" s="13">
        <v>0.25</v>
      </c>
      <c r="N21" s="14">
        <f>Table5[[#This Row],[Royal_Weight]]/SUM(Table5[Royal_Weight])</f>
        <v>0.02</v>
      </c>
    </row>
    <row r="22" spans="1:14" x14ac:dyDescent="0.25">
      <c r="A22" s="1" t="s">
        <v>89</v>
      </c>
      <c r="B22" s="1">
        <v>8</v>
      </c>
      <c r="C22" s="1">
        <v>0.5</v>
      </c>
      <c r="D22" s="12">
        <f>Table3[[#This Row],[Standard_Weight]]/SUM(Table3[Standard_Weight])</f>
        <v>3.3333333333333333E-2</v>
      </c>
      <c r="F22" s="1" t="s">
        <v>89</v>
      </c>
      <c r="G22" s="1">
        <v>40</v>
      </c>
      <c r="H22" s="1">
        <v>0.25</v>
      </c>
      <c r="I22" s="12">
        <f>Table4[[#This Row],[Special_Weight]]/SUM(Table4[Special_Weight])</f>
        <v>0.02</v>
      </c>
      <c r="K22" s="15" t="s">
        <v>89</v>
      </c>
      <c r="L22" s="15">
        <v>40</v>
      </c>
      <c r="M22" s="15">
        <v>0.25</v>
      </c>
      <c r="N22" s="16">
        <f>Table5[[#This Row],[Royal_Weight]]/SUM(Table5[Royal_Weight])</f>
        <v>0.02</v>
      </c>
    </row>
    <row r="23" spans="1:14" x14ac:dyDescent="0.25">
      <c r="A23" s="1" t="s">
        <v>96</v>
      </c>
      <c r="B23" s="1">
        <v>8</v>
      </c>
      <c r="C23" s="1">
        <v>0.5</v>
      </c>
      <c r="D23" s="12">
        <f>Table3[[#This Row],[Standard_Weight]]/SUM(Table3[Standard_Weight])</f>
        <v>3.3333333333333333E-2</v>
      </c>
      <c r="F23" s="1" t="s">
        <v>96</v>
      </c>
      <c r="G23" s="1">
        <v>40</v>
      </c>
      <c r="H23" s="1">
        <v>0.25</v>
      </c>
      <c r="I23" s="12">
        <f>Table4[[#This Row],[Special_Weight]]/SUM(Table4[Special_Weight])</f>
        <v>0.02</v>
      </c>
      <c r="K23" s="13" t="s">
        <v>96</v>
      </c>
      <c r="L23" s="13">
        <v>40</v>
      </c>
      <c r="M23" s="13">
        <v>0.25</v>
      </c>
      <c r="N23" s="14">
        <f>Table5[[#This Row],[Royal_Weight]]/SUM(Table5[Royal_Weight])</f>
        <v>0.02</v>
      </c>
    </row>
    <row r="24" spans="1:14" x14ac:dyDescent="0.25">
      <c r="A24" s="1" t="s">
        <v>97</v>
      </c>
      <c r="B24" s="1">
        <v>8</v>
      </c>
      <c r="C24" s="1">
        <v>0.5</v>
      </c>
      <c r="D24" s="12">
        <f>Table3[[#This Row],[Standard_Weight]]/SUM(Table3[Standard_Weight])</f>
        <v>3.3333333333333333E-2</v>
      </c>
      <c r="F24" s="1" t="s">
        <v>97</v>
      </c>
      <c r="G24" s="1">
        <v>40</v>
      </c>
      <c r="H24" s="1">
        <v>0.25</v>
      </c>
      <c r="I24" s="12">
        <f>Table4[[#This Row],[Special_Weight]]/SUM(Table4[Special_Weight])</f>
        <v>0.02</v>
      </c>
      <c r="K24" s="17" t="s">
        <v>97</v>
      </c>
      <c r="L24" s="17">
        <v>40</v>
      </c>
      <c r="M24" s="17">
        <v>0.25</v>
      </c>
      <c r="N24" s="18">
        <f>Table5[[#This Row],[Royal_Weight]]/SUM(Table5[Royal_Weight])</f>
        <v>0.02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9776-537F-4B74-9292-053556CF21BD}">
  <sheetPr>
    <tabColor theme="9" tint="0.59999389629810485"/>
  </sheetPr>
  <dimension ref="A1:G14"/>
  <sheetViews>
    <sheetView topLeftCell="B1" zoomScale="115" zoomScaleNormal="115" workbookViewId="0">
      <selection activeCell="J13" sqref="J13"/>
    </sheetView>
  </sheetViews>
  <sheetFormatPr defaultRowHeight="15" x14ac:dyDescent="0.25"/>
  <cols>
    <col min="1" max="1" width="18.28515625" customWidth="1"/>
    <col min="4" max="4" width="18" customWidth="1"/>
    <col min="5" max="5" width="17.28515625" customWidth="1"/>
    <col min="6" max="6" width="16.28515625" customWidth="1"/>
    <col min="7" max="7" width="25.42578125" customWidth="1"/>
  </cols>
  <sheetData>
    <row r="1" spans="1:7" x14ac:dyDescent="0.25">
      <c r="A1" s="3" t="s">
        <v>17</v>
      </c>
      <c r="B1" s="3" t="s">
        <v>26</v>
      </c>
      <c r="C1" s="3" t="s">
        <v>19</v>
      </c>
      <c r="D1" s="3" t="s">
        <v>127</v>
      </c>
      <c r="E1" s="3" t="s">
        <v>128</v>
      </c>
      <c r="F1" s="3" t="s">
        <v>129</v>
      </c>
      <c r="G1" s="3" t="s">
        <v>130</v>
      </c>
    </row>
    <row r="2" spans="1:7" x14ac:dyDescent="0.25">
      <c r="A2" s="4" t="s">
        <v>6</v>
      </c>
      <c r="B2" s="4">
        <v>10</v>
      </c>
      <c r="C2" s="4">
        <v>0</v>
      </c>
      <c r="D2" s="5" t="s">
        <v>131</v>
      </c>
      <c r="E2" s="4">
        <v>5</v>
      </c>
      <c r="F2" s="5" t="s">
        <v>132</v>
      </c>
      <c r="G2" s="4"/>
    </row>
    <row r="3" spans="1:7" x14ac:dyDescent="0.25">
      <c r="A3" s="4" t="s">
        <v>20</v>
      </c>
      <c r="B3" s="4">
        <v>20</v>
      </c>
      <c r="C3" s="4">
        <v>0.1</v>
      </c>
      <c r="D3" s="5" t="s">
        <v>131</v>
      </c>
      <c r="E3" s="4">
        <v>10</v>
      </c>
      <c r="F3" s="5" t="s">
        <v>132</v>
      </c>
      <c r="G3" s="4"/>
    </row>
    <row r="4" spans="1:7" x14ac:dyDescent="0.25">
      <c r="A4" s="4" t="s">
        <v>10</v>
      </c>
      <c r="B4" s="4">
        <v>30</v>
      </c>
      <c r="C4" s="4">
        <v>0.2</v>
      </c>
      <c r="D4" s="5" t="s">
        <v>131</v>
      </c>
      <c r="E4" s="4">
        <v>20</v>
      </c>
      <c r="F4" s="5" t="s">
        <v>132</v>
      </c>
      <c r="G4" s="4"/>
    </row>
    <row r="5" spans="1:7" x14ac:dyDescent="0.25">
      <c r="A5" s="4" t="s">
        <v>133</v>
      </c>
      <c r="B5" s="4">
        <v>40</v>
      </c>
      <c r="C5" s="4">
        <v>0.3</v>
      </c>
      <c r="D5" s="5" t="s">
        <v>131</v>
      </c>
      <c r="E5" s="4"/>
      <c r="F5" s="5" t="s">
        <v>132</v>
      </c>
      <c r="G5" s="4">
        <v>60</v>
      </c>
    </row>
    <row r="6" spans="1:7" x14ac:dyDescent="0.25">
      <c r="A6" s="4" t="s">
        <v>21</v>
      </c>
      <c r="B6" s="4">
        <v>50</v>
      </c>
      <c r="C6" s="4">
        <v>0.4</v>
      </c>
      <c r="D6" s="5" t="s">
        <v>131</v>
      </c>
      <c r="E6" s="4">
        <v>40</v>
      </c>
      <c r="F6" s="5" t="s">
        <v>132</v>
      </c>
      <c r="G6" s="4"/>
    </row>
    <row r="7" spans="1:7" x14ac:dyDescent="0.25">
      <c r="A7" s="4" t="s">
        <v>134</v>
      </c>
      <c r="B7" s="4">
        <v>60</v>
      </c>
      <c r="C7" s="4">
        <v>0.5</v>
      </c>
      <c r="D7" s="5" t="s">
        <v>131</v>
      </c>
      <c r="E7" s="4"/>
      <c r="F7" s="5" t="s">
        <v>132</v>
      </c>
      <c r="G7" s="4">
        <v>120</v>
      </c>
    </row>
    <row r="8" spans="1:7" x14ac:dyDescent="0.25">
      <c r="A8" s="4" t="s">
        <v>22</v>
      </c>
      <c r="B8" s="4">
        <v>70</v>
      </c>
      <c r="C8" s="4">
        <v>0.6</v>
      </c>
      <c r="D8" s="5" t="s">
        <v>131</v>
      </c>
      <c r="E8" s="4">
        <v>80</v>
      </c>
      <c r="F8" s="5" t="s">
        <v>132</v>
      </c>
      <c r="G8" s="4"/>
    </row>
    <row r="9" spans="1:7" x14ac:dyDescent="0.25">
      <c r="A9" s="4" t="s">
        <v>135</v>
      </c>
      <c r="B9" s="4">
        <v>75</v>
      </c>
      <c r="C9" s="4">
        <v>0.7</v>
      </c>
      <c r="D9" s="5" t="s">
        <v>131</v>
      </c>
      <c r="E9" s="4"/>
      <c r="F9" s="5" t="s">
        <v>132</v>
      </c>
      <c r="G9" s="4">
        <v>180</v>
      </c>
    </row>
    <row r="10" spans="1:7" x14ac:dyDescent="0.25">
      <c r="A10" s="4" t="s">
        <v>23</v>
      </c>
      <c r="B10" s="4">
        <v>80</v>
      </c>
      <c r="C10" s="4">
        <v>0.8</v>
      </c>
      <c r="D10" s="5" t="s">
        <v>131</v>
      </c>
      <c r="E10" s="4">
        <v>120</v>
      </c>
      <c r="F10" s="5" t="s">
        <v>132</v>
      </c>
      <c r="G10" s="4"/>
    </row>
    <row r="11" spans="1:7" x14ac:dyDescent="0.25">
      <c r="A11" s="4" t="s">
        <v>136</v>
      </c>
      <c r="B11" s="4">
        <v>85</v>
      </c>
      <c r="C11" s="4">
        <v>0.9</v>
      </c>
      <c r="D11" s="5" t="s">
        <v>131</v>
      </c>
      <c r="E11" s="4"/>
      <c r="F11" s="5" t="s">
        <v>132</v>
      </c>
      <c r="G11" s="4">
        <v>240</v>
      </c>
    </row>
    <row r="12" spans="1:7" x14ac:dyDescent="0.25">
      <c r="A12" s="4" t="s">
        <v>24</v>
      </c>
      <c r="B12" s="4">
        <v>90</v>
      </c>
      <c r="C12" s="4">
        <v>1</v>
      </c>
      <c r="D12" s="5" t="s">
        <v>131</v>
      </c>
      <c r="E12" s="4">
        <v>180</v>
      </c>
      <c r="F12" s="5" t="s">
        <v>132</v>
      </c>
      <c r="G12" s="4"/>
    </row>
    <row r="13" spans="1:7" x14ac:dyDescent="0.25">
      <c r="A13" s="4" t="s">
        <v>137</v>
      </c>
      <c r="B13" s="4">
        <v>95</v>
      </c>
      <c r="C13" s="4">
        <v>1.1000000000000001</v>
      </c>
      <c r="D13" s="5" t="s">
        <v>131</v>
      </c>
      <c r="E13" s="4"/>
      <c r="F13" s="5" t="s">
        <v>132</v>
      </c>
      <c r="G13" s="4">
        <v>300</v>
      </c>
    </row>
    <row r="14" spans="1:7" x14ac:dyDescent="0.25">
      <c r="A14" s="4" t="s">
        <v>25</v>
      </c>
      <c r="B14" s="4">
        <v>100</v>
      </c>
      <c r="C14" s="4">
        <v>1.25</v>
      </c>
      <c r="D14" s="5" t="s">
        <v>131</v>
      </c>
      <c r="E14" s="4">
        <v>250</v>
      </c>
      <c r="F14" s="5" t="s">
        <v>132</v>
      </c>
      <c r="G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4097-85D3-4C97-B3A2-3F82D524E849}">
  <sheetPr>
    <tabColor theme="9" tint="0.59999389629810485"/>
  </sheetPr>
  <dimension ref="A1:B8"/>
  <sheetViews>
    <sheetView zoomScale="160" zoomScaleNormal="160" workbookViewId="0">
      <selection activeCell="B8" sqref="B8"/>
    </sheetView>
  </sheetViews>
  <sheetFormatPr defaultRowHeight="15" x14ac:dyDescent="0.25"/>
  <cols>
    <col min="1" max="1" width="9.28515625" bestFit="1" customWidth="1"/>
    <col min="2" max="2" width="8.28515625" bestFit="1" customWidth="1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7</v>
      </c>
      <c r="B2" s="4" t="s">
        <v>2</v>
      </c>
    </row>
    <row r="3" spans="1:2" x14ac:dyDescent="0.25">
      <c r="A3" s="4" t="s">
        <v>11</v>
      </c>
      <c r="B3" s="4" t="s">
        <v>2</v>
      </c>
    </row>
    <row r="4" spans="1:2" x14ac:dyDescent="0.25">
      <c r="A4" s="4" t="s">
        <v>87</v>
      </c>
      <c r="B4" s="4" t="s">
        <v>2</v>
      </c>
    </row>
    <row r="5" spans="1:2" x14ac:dyDescent="0.25">
      <c r="A5" s="4" t="s">
        <v>91</v>
      </c>
      <c r="B5" s="4" t="s">
        <v>2</v>
      </c>
    </row>
    <row r="6" spans="1:2" x14ac:dyDescent="0.25">
      <c r="A6" s="4" t="s">
        <v>93</v>
      </c>
      <c r="B6" s="4" t="s">
        <v>2</v>
      </c>
    </row>
    <row r="7" spans="1:2" x14ac:dyDescent="0.25">
      <c r="A7" s="4" t="s">
        <v>8</v>
      </c>
      <c r="B7" s="4" t="s">
        <v>4</v>
      </c>
    </row>
    <row r="8" spans="1:2" x14ac:dyDescent="0.25">
      <c r="A8" s="4" t="s">
        <v>16</v>
      </c>
      <c r="B8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57A5-752A-4ACE-A669-5AB7CF87EC3B}">
  <sheetPr>
    <tabColor theme="9" tint="0.59999389629810485"/>
  </sheetPr>
  <dimension ref="A1:J22"/>
  <sheetViews>
    <sheetView zoomScale="145" zoomScaleNormal="145" workbookViewId="0">
      <selection activeCell="F24" sqref="F24"/>
    </sheetView>
  </sheetViews>
  <sheetFormatPr defaultRowHeight="15" x14ac:dyDescent="0.25"/>
  <cols>
    <col min="1" max="1" width="15.140625" style="1" bestFit="1" customWidth="1"/>
    <col min="2" max="2" width="11.7109375" style="1" bestFit="1" customWidth="1"/>
    <col min="3" max="3" width="20" style="1" customWidth="1"/>
    <col min="4" max="5" width="9.140625" style="1"/>
    <col min="6" max="8" width="14.42578125" bestFit="1" customWidth="1"/>
    <col min="9" max="9" width="13.42578125" bestFit="1" customWidth="1"/>
    <col min="10" max="10" width="15.28515625" bestFit="1" customWidth="1"/>
  </cols>
  <sheetData>
    <row r="1" spans="1:10" x14ac:dyDescent="0.25">
      <c r="A1" s="20" t="s">
        <v>0</v>
      </c>
      <c r="B1" s="20" t="s">
        <v>55</v>
      </c>
      <c r="C1" s="20" t="s">
        <v>3</v>
      </c>
      <c r="D1" s="20" t="s">
        <v>45</v>
      </c>
      <c r="E1" s="20" t="s">
        <v>47</v>
      </c>
      <c r="F1" s="20" t="s">
        <v>56</v>
      </c>
      <c r="G1" s="20" t="s">
        <v>57</v>
      </c>
      <c r="H1" s="20" t="s">
        <v>58</v>
      </c>
      <c r="I1" s="19" t="s">
        <v>138</v>
      </c>
      <c r="J1" s="19" t="s">
        <v>139</v>
      </c>
    </row>
    <row r="2" spans="1:10" x14ac:dyDescent="0.25">
      <c r="A2" s="4" t="s">
        <v>50</v>
      </c>
      <c r="B2" s="4"/>
      <c r="C2" s="4"/>
      <c r="D2" s="4"/>
      <c r="E2" s="4"/>
      <c r="F2" s="5"/>
      <c r="G2" s="5"/>
      <c r="H2" s="5"/>
      <c r="I2" s="5"/>
      <c r="J2" s="5"/>
    </row>
    <row r="3" spans="1:10" x14ac:dyDescent="0.25">
      <c r="A3" s="4" t="s">
        <v>51</v>
      </c>
      <c r="B3" s="4"/>
      <c r="C3" s="4"/>
      <c r="D3" s="4"/>
      <c r="E3" s="4"/>
      <c r="F3" s="5"/>
      <c r="G3" s="5"/>
      <c r="H3" s="5"/>
      <c r="I3" s="5"/>
      <c r="J3" s="5"/>
    </row>
    <row r="4" spans="1:10" x14ac:dyDescent="0.25">
      <c r="A4" s="4" t="s">
        <v>43</v>
      </c>
      <c r="B4" s="4"/>
      <c r="C4" s="4"/>
      <c r="D4" s="4"/>
      <c r="E4" s="4"/>
      <c r="F4" s="5"/>
      <c r="G4" s="5"/>
      <c r="H4" s="5"/>
      <c r="I4" s="5"/>
      <c r="J4" s="5"/>
    </row>
    <row r="5" spans="1:10" x14ac:dyDescent="0.25">
      <c r="A5" s="4" t="s">
        <v>41</v>
      </c>
      <c r="B5" s="4"/>
      <c r="C5" s="4"/>
      <c r="D5" s="4"/>
      <c r="E5" s="4"/>
      <c r="F5" s="5"/>
      <c r="G5" s="5"/>
      <c r="H5" s="5"/>
      <c r="I5" s="5"/>
      <c r="J5" s="5"/>
    </row>
    <row r="6" spans="1:10" x14ac:dyDescent="0.25">
      <c r="A6" s="4" t="s">
        <v>52</v>
      </c>
      <c r="B6" s="4"/>
      <c r="C6" s="4" t="s">
        <v>52</v>
      </c>
      <c r="D6" s="4"/>
      <c r="E6" s="4"/>
      <c r="F6" s="5"/>
      <c r="G6" s="5"/>
      <c r="H6" s="5"/>
      <c r="I6" s="5"/>
      <c r="J6" s="5"/>
    </row>
    <row r="7" spans="1:10" x14ac:dyDescent="0.25">
      <c r="A7" s="4" t="s">
        <v>42</v>
      </c>
      <c r="B7" s="4"/>
      <c r="C7" s="4"/>
      <c r="D7" s="4"/>
      <c r="E7" s="4"/>
      <c r="F7" s="5"/>
      <c r="G7" s="5"/>
      <c r="H7" s="5"/>
      <c r="I7" s="5"/>
      <c r="J7" s="5"/>
    </row>
    <row r="8" spans="1:10" x14ac:dyDescent="0.25">
      <c r="A8" s="4" t="s">
        <v>110</v>
      </c>
      <c r="B8" s="4"/>
      <c r="C8" s="4"/>
      <c r="D8" s="4"/>
      <c r="E8" s="4"/>
      <c r="F8" s="5"/>
      <c r="G8" s="5"/>
      <c r="H8" s="5"/>
      <c r="I8" s="5"/>
      <c r="J8" s="5"/>
    </row>
    <row r="9" spans="1:10" x14ac:dyDescent="0.25">
      <c r="A9" s="4" t="s">
        <v>111</v>
      </c>
      <c r="B9" s="4"/>
      <c r="C9" s="4"/>
      <c r="D9" s="4"/>
      <c r="E9" s="4"/>
      <c r="F9" s="5"/>
      <c r="G9" s="5"/>
      <c r="H9" s="5"/>
      <c r="I9" s="5"/>
      <c r="J9" s="5"/>
    </row>
    <row r="10" spans="1:10" x14ac:dyDescent="0.25">
      <c r="A10" s="4" t="s">
        <v>112</v>
      </c>
      <c r="B10" s="4"/>
      <c r="C10" s="4"/>
      <c r="D10" s="4"/>
      <c r="E10" s="4"/>
      <c r="F10" s="5"/>
      <c r="G10" s="5"/>
      <c r="H10" s="5"/>
      <c r="I10" s="5"/>
      <c r="J10" s="5"/>
    </row>
    <row r="11" spans="1:10" x14ac:dyDescent="0.25">
      <c r="A11" s="4" t="s">
        <v>131</v>
      </c>
      <c r="B11" s="4"/>
      <c r="C11" s="4" t="s">
        <v>140</v>
      </c>
      <c r="D11" s="4"/>
      <c r="E11" s="4"/>
      <c r="F11" s="5"/>
      <c r="G11" s="5"/>
      <c r="H11" s="5"/>
      <c r="I11" s="5"/>
      <c r="J11" s="5"/>
    </row>
    <row r="12" spans="1:10" x14ac:dyDescent="0.25">
      <c r="A12" s="4" t="s">
        <v>132</v>
      </c>
      <c r="B12" s="4"/>
      <c r="C12" s="4" t="s">
        <v>141</v>
      </c>
      <c r="D12" s="4"/>
      <c r="E12" s="4"/>
      <c r="F12" s="5"/>
      <c r="G12" s="5"/>
      <c r="H12" s="5"/>
      <c r="I12" s="5"/>
      <c r="J12" s="5"/>
    </row>
    <row r="13" spans="1:10" x14ac:dyDescent="0.25">
      <c r="A13" s="4" t="s">
        <v>48</v>
      </c>
      <c r="B13" s="4"/>
      <c r="C13" s="4" t="s">
        <v>98</v>
      </c>
      <c r="D13" s="4"/>
      <c r="E13" s="4">
        <v>100</v>
      </c>
      <c r="F13" s="5"/>
      <c r="G13" s="5"/>
      <c r="H13" s="5"/>
      <c r="I13" s="5"/>
      <c r="J13" s="5"/>
    </row>
    <row r="14" spans="1:10" x14ac:dyDescent="0.25">
      <c r="A14" s="4" t="s">
        <v>49</v>
      </c>
      <c r="B14" s="4"/>
      <c r="C14" s="4" t="s">
        <v>98</v>
      </c>
      <c r="D14" s="4"/>
      <c r="E14" s="4">
        <v>100</v>
      </c>
      <c r="F14" s="5"/>
      <c r="G14" s="5"/>
      <c r="H14" s="5"/>
      <c r="I14" s="5"/>
      <c r="J14" s="5"/>
    </row>
    <row r="15" spans="1:10" x14ac:dyDescent="0.25">
      <c r="A15" s="4" t="s">
        <v>88</v>
      </c>
      <c r="B15" s="4"/>
      <c r="C15" s="4" t="s">
        <v>98</v>
      </c>
      <c r="D15" s="4"/>
      <c r="E15" s="4">
        <v>100</v>
      </c>
      <c r="F15" s="5"/>
      <c r="G15" s="5"/>
      <c r="H15" s="5"/>
      <c r="I15" s="5"/>
      <c r="J15" s="5"/>
    </row>
    <row r="16" spans="1:10" x14ac:dyDescent="0.25">
      <c r="A16" s="4" t="s">
        <v>94</v>
      </c>
      <c r="B16" s="4"/>
      <c r="C16" s="4" t="s">
        <v>98</v>
      </c>
      <c r="D16" s="4"/>
      <c r="E16" s="4">
        <v>100</v>
      </c>
      <c r="F16" s="5"/>
      <c r="G16" s="5"/>
      <c r="H16" s="5"/>
      <c r="I16" s="5"/>
      <c r="J16" s="5"/>
    </row>
    <row r="17" spans="1:10" x14ac:dyDescent="0.25">
      <c r="A17" s="4" t="s">
        <v>95</v>
      </c>
      <c r="B17" s="4"/>
      <c r="C17" s="4" t="s">
        <v>98</v>
      </c>
      <c r="D17" s="4"/>
      <c r="E17" s="4">
        <v>100</v>
      </c>
      <c r="F17" s="5"/>
      <c r="G17" s="5"/>
      <c r="H17" s="5"/>
      <c r="I17" s="5"/>
      <c r="J17" s="5"/>
    </row>
    <row r="18" spans="1:10" x14ac:dyDescent="0.25">
      <c r="A18" s="4" t="s">
        <v>53</v>
      </c>
      <c r="B18" s="4"/>
      <c r="C18" s="4" t="s">
        <v>98</v>
      </c>
      <c r="D18" s="4"/>
      <c r="E18" s="4">
        <v>80</v>
      </c>
      <c r="F18" s="5"/>
      <c r="G18" s="5"/>
      <c r="H18" s="5"/>
      <c r="I18" s="5"/>
      <c r="J18" s="5"/>
    </row>
    <row r="19" spans="1:10" x14ac:dyDescent="0.25">
      <c r="A19" s="4" t="s">
        <v>54</v>
      </c>
      <c r="B19" s="4"/>
      <c r="C19" s="4" t="s">
        <v>98</v>
      </c>
      <c r="D19" s="4"/>
      <c r="E19" s="4">
        <v>80</v>
      </c>
      <c r="F19" s="5"/>
      <c r="G19" s="5"/>
      <c r="H19" s="5"/>
      <c r="I19" s="5"/>
      <c r="J19" s="5"/>
    </row>
    <row r="20" spans="1:10" x14ac:dyDescent="0.25">
      <c r="A20" s="4" t="s">
        <v>89</v>
      </c>
      <c r="B20" s="4"/>
      <c r="C20" s="4" t="s">
        <v>98</v>
      </c>
      <c r="D20" s="4"/>
      <c r="E20" s="4">
        <v>80</v>
      </c>
      <c r="F20" s="5"/>
      <c r="G20" s="5"/>
      <c r="H20" s="5"/>
      <c r="I20" s="5"/>
      <c r="J20" s="5"/>
    </row>
    <row r="21" spans="1:10" x14ac:dyDescent="0.25">
      <c r="A21" s="4" t="s">
        <v>96</v>
      </c>
      <c r="B21" s="4"/>
      <c r="C21" s="4" t="s">
        <v>98</v>
      </c>
      <c r="D21" s="4"/>
      <c r="E21" s="4">
        <v>80</v>
      </c>
      <c r="F21" s="5"/>
      <c r="G21" s="5"/>
      <c r="H21" s="5"/>
      <c r="I21" s="5"/>
      <c r="J21" s="5"/>
    </row>
    <row r="22" spans="1:10" x14ac:dyDescent="0.25">
      <c r="A22" s="4" t="s">
        <v>97</v>
      </c>
      <c r="B22" s="4"/>
      <c r="C22" s="4" t="s">
        <v>98</v>
      </c>
      <c r="D22" s="4"/>
      <c r="E22" s="4">
        <v>80</v>
      </c>
      <c r="F22" s="5"/>
      <c r="G22" s="5"/>
      <c r="H22" s="5"/>
      <c r="I22" s="5"/>
      <c r="J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388-C4ED-41AB-85A7-A16B12199E5E}">
  <dimension ref="A1:F3"/>
  <sheetViews>
    <sheetView workbookViewId="0">
      <selection activeCell="A3" sqref="A3"/>
    </sheetView>
  </sheetViews>
  <sheetFormatPr defaultRowHeight="15" x14ac:dyDescent="0.25"/>
  <cols>
    <col min="1" max="2" width="23.85546875" customWidth="1"/>
    <col min="5" max="5" width="13.42578125" customWidth="1"/>
    <col min="6" max="6" width="16.7109375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5">
      <c r="A2" t="s">
        <v>142</v>
      </c>
      <c r="B2">
        <v>30</v>
      </c>
      <c r="C2">
        <v>10</v>
      </c>
      <c r="D2">
        <v>5</v>
      </c>
      <c r="E2">
        <v>5</v>
      </c>
      <c r="F2" t="s">
        <v>142</v>
      </c>
    </row>
    <row r="3" spans="1:6" x14ac:dyDescent="0.25">
      <c r="A3" t="s">
        <v>144</v>
      </c>
      <c r="B3">
        <v>0</v>
      </c>
      <c r="C3">
        <v>10</v>
      </c>
      <c r="D3">
        <v>5</v>
      </c>
      <c r="E3">
        <v>5</v>
      </c>
      <c r="F3" t="s">
        <v>144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D383-53C3-4D26-865D-C25635B242B0}">
  <dimension ref="A1:D6"/>
  <sheetViews>
    <sheetView workbookViewId="0">
      <selection activeCell="G37" sqref="G37"/>
    </sheetView>
  </sheetViews>
  <sheetFormatPr defaultRowHeight="15" x14ac:dyDescent="0.25"/>
  <cols>
    <col min="2" max="2" width="14.140625" bestFit="1" customWidth="1"/>
    <col min="3" max="3" width="16.42578125" bestFit="1" customWidth="1"/>
  </cols>
  <sheetData>
    <row r="1" spans="1:4" x14ac:dyDescent="0.25">
      <c r="A1" s="3" t="s">
        <v>27</v>
      </c>
      <c r="B1" s="3" t="s">
        <v>44</v>
      </c>
      <c r="C1" s="3" t="s">
        <v>18</v>
      </c>
      <c r="D1" s="3" t="s">
        <v>28</v>
      </c>
    </row>
    <row r="2" spans="1:4" x14ac:dyDescent="0.25">
      <c r="A2" s="4">
        <v>1</v>
      </c>
      <c r="B2" s="4">
        <v>0.9</v>
      </c>
      <c r="C2" s="4">
        <v>20</v>
      </c>
      <c r="D2" s="4">
        <v>1000</v>
      </c>
    </row>
    <row r="3" spans="1:4" x14ac:dyDescent="0.25">
      <c r="A3" s="4">
        <v>2</v>
      </c>
      <c r="B3" s="4">
        <v>0.8</v>
      </c>
      <c r="C3" s="4">
        <v>50</v>
      </c>
      <c r="D3" s="4">
        <v>5000</v>
      </c>
    </row>
    <row r="4" spans="1:4" x14ac:dyDescent="0.25">
      <c r="A4" s="4">
        <v>3</v>
      </c>
      <c r="B4" s="4">
        <v>0.7</v>
      </c>
      <c r="C4" s="4">
        <v>100</v>
      </c>
      <c r="D4" s="4">
        <v>20000</v>
      </c>
    </row>
    <row r="5" spans="1:4" x14ac:dyDescent="0.25">
      <c r="A5" s="4">
        <v>4</v>
      </c>
      <c r="B5" s="4">
        <v>0.6</v>
      </c>
      <c r="C5" s="4">
        <v>150</v>
      </c>
      <c r="D5" s="4">
        <v>50000</v>
      </c>
    </row>
    <row r="6" spans="1:4" x14ac:dyDescent="0.25">
      <c r="A6" s="4">
        <v>5</v>
      </c>
      <c r="B6" s="4">
        <v>0.5</v>
      </c>
      <c r="C6" s="4">
        <v>200</v>
      </c>
      <c r="D6" s="4">
        <v>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D947-DE2C-45AA-B154-BD930006BF3E}">
  <dimension ref="A1:C101"/>
  <sheetViews>
    <sheetView workbookViewId="0">
      <selection activeCell="E28" sqref="E28"/>
    </sheetView>
  </sheetViews>
  <sheetFormatPr defaultRowHeight="15" x14ac:dyDescent="0.25"/>
  <cols>
    <col min="1" max="1" width="9.140625" style="1"/>
    <col min="2" max="2" width="12" style="1" bestFit="1" customWidth="1"/>
    <col min="3" max="3" width="9.140625" style="1"/>
  </cols>
  <sheetData>
    <row r="1" spans="1:3" x14ac:dyDescent="0.25">
      <c r="A1" s="2" t="s">
        <v>29</v>
      </c>
      <c r="B1" s="2" t="s">
        <v>45</v>
      </c>
      <c r="C1" s="2" t="s">
        <v>46</v>
      </c>
    </row>
    <row r="2" spans="1:3" x14ac:dyDescent="0.25">
      <c r="A2" s="1">
        <v>1</v>
      </c>
      <c r="B2" s="1">
        <v>0</v>
      </c>
      <c r="C2" s="1">
        <v>0</v>
      </c>
    </row>
    <row r="3" spans="1:3" x14ac:dyDescent="0.25">
      <c r="A3" s="1">
        <v>2</v>
      </c>
      <c r="B3" s="1">
        <v>250</v>
      </c>
      <c r="C3" s="1">
        <v>0</v>
      </c>
    </row>
    <row r="4" spans="1:3" x14ac:dyDescent="0.25">
      <c r="A4" s="1">
        <v>3</v>
      </c>
      <c r="B4" s="1">
        <f>ROUNDDOWN(B3*1.1,-1)</f>
        <v>270</v>
      </c>
      <c r="C4" s="1">
        <v>0</v>
      </c>
    </row>
    <row r="5" spans="1:3" x14ac:dyDescent="0.25">
      <c r="A5" s="1">
        <v>4</v>
      </c>
      <c r="B5" s="1">
        <f t="shared" ref="B5:B68" si="0">ROUNDDOWN(B4*1.1,-1)</f>
        <v>290</v>
      </c>
      <c r="C5" s="1">
        <v>0</v>
      </c>
    </row>
    <row r="6" spans="1:3" x14ac:dyDescent="0.25">
      <c r="A6" s="1">
        <v>5</v>
      </c>
      <c r="B6" s="1">
        <f t="shared" si="0"/>
        <v>310</v>
      </c>
      <c r="C6" s="1">
        <v>500</v>
      </c>
    </row>
    <row r="7" spans="1:3" x14ac:dyDescent="0.25">
      <c r="A7" s="1">
        <v>6</v>
      </c>
      <c r="B7" s="1">
        <f t="shared" si="0"/>
        <v>340</v>
      </c>
      <c r="C7" s="1">
        <v>0</v>
      </c>
    </row>
    <row r="8" spans="1:3" x14ac:dyDescent="0.25">
      <c r="A8" s="1">
        <v>7</v>
      </c>
      <c r="B8" s="1">
        <f t="shared" si="0"/>
        <v>370</v>
      </c>
      <c r="C8" s="1">
        <v>0</v>
      </c>
    </row>
    <row r="9" spans="1:3" x14ac:dyDescent="0.25">
      <c r="A9" s="1">
        <v>8</v>
      </c>
      <c r="B9" s="1">
        <f t="shared" si="0"/>
        <v>400</v>
      </c>
      <c r="C9" s="1">
        <v>0</v>
      </c>
    </row>
    <row r="10" spans="1:3" x14ac:dyDescent="0.25">
      <c r="A10" s="1">
        <v>9</v>
      </c>
      <c r="B10" s="1">
        <f t="shared" si="0"/>
        <v>440</v>
      </c>
      <c r="C10" s="1">
        <v>0</v>
      </c>
    </row>
    <row r="11" spans="1:3" x14ac:dyDescent="0.25">
      <c r="A11" s="1">
        <v>10</v>
      </c>
      <c r="B11" s="1">
        <f t="shared" si="0"/>
        <v>480</v>
      </c>
      <c r="C11" s="1">
        <v>500</v>
      </c>
    </row>
    <row r="12" spans="1:3" x14ac:dyDescent="0.25">
      <c r="A12" s="1">
        <v>11</v>
      </c>
      <c r="B12" s="1">
        <f t="shared" si="0"/>
        <v>520</v>
      </c>
      <c r="C12" s="1">
        <v>0</v>
      </c>
    </row>
    <row r="13" spans="1:3" x14ac:dyDescent="0.25">
      <c r="A13" s="1">
        <v>12</v>
      </c>
      <c r="B13" s="1">
        <f t="shared" si="0"/>
        <v>570</v>
      </c>
      <c r="C13" s="1">
        <v>0</v>
      </c>
    </row>
    <row r="14" spans="1:3" x14ac:dyDescent="0.25">
      <c r="A14" s="1">
        <v>13</v>
      </c>
      <c r="B14" s="1">
        <f t="shared" si="0"/>
        <v>620</v>
      </c>
      <c r="C14" s="1">
        <v>0</v>
      </c>
    </row>
    <row r="15" spans="1:3" x14ac:dyDescent="0.25">
      <c r="A15" s="1">
        <v>14</v>
      </c>
      <c r="B15" s="1">
        <f t="shared" si="0"/>
        <v>680</v>
      </c>
      <c r="C15" s="1">
        <v>0</v>
      </c>
    </row>
    <row r="16" spans="1:3" x14ac:dyDescent="0.25">
      <c r="A16" s="1">
        <v>15</v>
      </c>
      <c r="B16" s="1">
        <f t="shared" si="0"/>
        <v>740</v>
      </c>
      <c r="C16" s="1">
        <v>1000</v>
      </c>
    </row>
    <row r="17" spans="1:3" x14ac:dyDescent="0.25">
      <c r="A17" s="1">
        <v>16</v>
      </c>
      <c r="B17" s="1">
        <f t="shared" si="0"/>
        <v>810</v>
      </c>
      <c r="C17" s="1">
        <v>0</v>
      </c>
    </row>
    <row r="18" spans="1:3" x14ac:dyDescent="0.25">
      <c r="A18" s="1">
        <v>17</v>
      </c>
      <c r="B18" s="1">
        <f t="shared" si="0"/>
        <v>890</v>
      </c>
      <c r="C18" s="1">
        <v>0</v>
      </c>
    </row>
    <row r="19" spans="1:3" x14ac:dyDescent="0.25">
      <c r="A19" s="1">
        <v>18</v>
      </c>
      <c r="B19" s="1">
        <f t="shared" si="0"/>
        <v>970</v>
      </c>
      <c r="C19" s="1">
        <v>0</v>
      </c>
    </row>
    <row r="20" spans="1:3" x14ac:dyDescent="0.25">
      <c r="A20" s="1">
        <v>19</v>
      </c>
      <c r="B20" s="1">
        <f t="shared" si="0"/>
        <v>1060</v>
      </c>
      <c r="C20" s="1">
        <v>0</v>
      </c>
    </row>
    <row r="21" spans="1:3" x14ac:dyDescent="0.25">
      <c r="A21" s="1">
        <v>20</v>
      </c>
      <c r="B21" s="1">
        <f t="shared" si="0"/>
        <v>1160</v>
      </c>
      <c r="C21" s="1">
        <v>2500</v>
      </c>
    </row>
    <row r="22" spans="1:3" x14ac:dyDescent="0.25">
      <c r="A22" s="1">
        <v>21</v>
      </c>
      <c r="B22" s="1">
        <f t="shared" si="0"/>
        <v>1270</v>
      </c>
      <c r="C22" s="1">
        <v>0</v>
      </c>
    </row>
    <row r="23" spans="1:3" x14ac:dyDescent="0.25">
      <c r="A23" s="1">
        <v>22</v>
      </c>
      <c r="B23" s="1">
        <f t="shared" si="0"/>
        <v>1390</v>
      </c>
      <c r="C23" s="1">
        <v>0</v>
      </c>
    </row>
    <row r="24" spans="1:3" x14ac:dyDescent="0.25">
      <c r="A24" s="1">
        <v>23</v>
      </c>
      <c r="B24" s="1">
        <f t="shared" si="0"/>
        <v>1520</v>
      </c>
      <c r="C24" s="1">
        <v>0</v>
      </c>
    </row>
    <row r="25" spans="1:3" x14ac:dyDescent="0.25">
      <c r="A25" s="1">
        <v>24</v>
      </c>
      <c r="B25" s="1">
        <f t="shared" si="0"/>
        <v>1670</v>
      </c>
      <c r="C25" s="1">
        <v>0</v>
      </c>
    </row>
    <row r="26" spans="1:3" x14ac:dyDescent="0.25">
      <c r="A26" s="1">
        <v>25</v>
      </c>
      <c r="B26" s="1">
        <f t="shared" si="0"/>
        <v>1830</v>
      </c>
      <c r="C26" s="1">
        <v>2500</v>
      </c>
    </row>
    <row r="27" spans="1:3" x14ac:dyDescent="0.25">
      <c r="A27" s="1">
        <v>26</v>
      </c>
      <c r="B27" s="1">
        <f t="shared" si="0"/>
        <v>2010</v>
      </c>
      <c r="C27" s="1">
        <v>0</v>
      </c>
    </row>
    <row r="28" spans="1:3" x14ac:dyDescent="0.25">
      <c r="A28" s="1">
        <v>27</v>
      </c>
      <c r="B28" s="1">
        <f t="shared" si="0"/>
        <v>2210</v>
      </c>
      <c r="C28" s="1">
        <v>0</v>
      </c>
    </row>
    <row r="29" spans="1:3" x14ac:dyDescent="0.25">
      <c r="A29" s="1">
        <v>28</v>
      </c>
      <c r="B29" s="1">
        <f t="shared" si="0"/>
        <v>2430</v>
      </c>
      <c r="C29" s="1">
        <v>0</v>
      </c>
    </row>
    <row r="30" spans="1:3" x14ac:dyDescent="0.25">
      <c r="A30" s="1">
        <v>29</v>
      </c>
      <c r="B30" s="1">
        <f t="shared" si="0"/>
        <v>2670</v>
      </c>
      <c r="C30" s="1">
        <v>0</v>
      </c>
    </row>
    <row r="31" spans="1:3" x14ac:dyDescent="0.25">
      <c r="A31" s="1">
        <v>30</v>
      </c>
      <c r="B31" s="1">
        <f t="shared" si="0"/>
        <v>2930</v>
      </c>
      <c r="C31" s="1">
        <v>5000</v>
      </c>
    </row>
    <row r="32" spans="1:3" x14ac:dyDescent="0.25">
      <c r="A32" s="1">
        <v>31</v>
      </c>
      <c r="B32" s="1">
        <f t="shared" si="0"/>
        <v>3220</v>
      </c>
      <c r="C32" s="1">
        <v>0</v>
      </c>
    </row>
    <row r="33" spans="1:3" x14ac:dyDescent="0.25">
      <c r="A33" s="1">
        <v>32</v>
      </c>
      <c r="B33" s="1">
        <f t="shared" si="0"/>
        <v>3540</v>
      </c>
      <c r="C33" s="1">
        <v>0</v>
      </c>
    </row>
    <row r="34" spans="1:3" x14ac:dyDescent="0.25">
      <c r="A34" s="1">
        <v>33</v>
      </c>
      <c r="B34" s="1">
        <f t="shared" si="0"/>
        <v>3890</v>
      </c>
      <c r="C34" s="1">
        <v>0</v>
      </c>
    </row>
    <row r="35" spans="1:3" x14ac:dyDescent="0.25">
      <c r="A35" s="1">
        <v>34</v>
      </c>
      <c r="B35" s="1">
        <f t="shared" si="0"/>
        <v>4270</v>
      </c>
      <c r="C35" s="1">
        <v>0</v>
      </c>
    </row>
    <row r="36" spans="1:3" x14ac:dyDescent="0.25">
      <c r="A36" s="1">
        <v>35</v>
      </c>
      <c r="B36" s="1">
        <f t="shared" si="0"/>
        <v>4690</v>
      </c>
      <c r="C36" s="1">
        <v>5000</v>
      </c>
    </row>
    <row r="37" spans="1:3" x14ac:dyDescent="0.25">
      <c r="A37" s="1">
        <v>36</v>
      </c>
      <c r="B37" s="1">
        <f t="shared" si="0"/>
        <v>5150</v>
      </c>
      <c r="C37" s="1">
        <v>0</v>
      </c>
    </row>
    <row r="38" spans="1:3" x14ac:dyDescent="0.25">
      <c r="A38" s="1">
        <v>37</v>
      </c>
      <c r="B38" s="1">
        <f t="shared" si="0"/>
        <v>5660</v>
      </c>
      <c r="C38" s="1">
        <v>0</v>
      </c>
    </row>
    <row r="39" spans="1:3" x14ac:dyDescent="0.25">
      <c r="A39" s="1">
        <v>38</v>
      </c>
      <c r="B39" s="1">
        <f t="shared" si="0"/>
        <v>6220</v>
      </c>
      <c r="C39" s="1">
        <v>0</v>
      </c>
    </row>
    <row r="40" spans="1:3" x14ac:dyDescent="0.25">
      <c r="A40" s="1">
        <v>39</v>
      </c>
      <c r="B40" s="1">
        <f t="shared" si="0"/>
        <v>6840</v>
      </c>
      <c r="C40" s="1">
        <v>0</v>
      </c>
    </row>
    <row r="41" spans="1:3" x14ac:dyDescent="0.25">
      <c r="A41" s="1">
        <v>40</v>
      </c>
      <c r="B41" s="1">
        <f t="shared" si="0"/>
        <v>7520</v>
      </c>
      <c r="C41" s="1">
        <v>10000</v>
      </c>
    </row>
    <row r="42" spans="1:3" x14ac:dyDescent="0.25">
      <c r="A42" s="1">
        <v>41</v>
      </c>
      <c r="B42" s="1">
        <f t="shared" si="0"/>
        <v>8270</v>
      </c>
      <c r="C42" s="1">
        <v>0</v>
      </c>
    </row>
    <row r="43" spans="1:3" x14ac:dyDescent="0.25">
      <c r="A43" s="1">
        <v>42</v>
      </c>
      <c r="B43" s="1">
        <f t="shared" si="0"/>
        <v>9090</v>
      </c>
      <c r="C43" s="1">
        <v>0</v>
      </c>
    </row>
    <row r="44" spans="1:3" x14ac:dyDescent="0.25">
      <c r="A44" s="1">
        <v>43</v>
      </c>
      <c r="B44" s="1">
        <f t="shared" si="0"/>
        <v>9990</v>
      </c>
      <c r="C44" s="1">
        <v>0</v>
      </c>
    </row>
    <row r="45" spans="1:3" x14ac:dyDescent="0.25">
      <c r="A45" s="1">
        <v>44</v>
      </c>
      <c r="B45" s="1">
        <f t="shared" si="0"/>
        <v>10980</v>
      </c>
      <c r="C45" s="1">
        <v>0</v>
      </c>
    </row>
    <row r="46" spans="1:3" x14ac:dyDescent="0.25">
      <c r="A46" s="1">
        <v>45</v>
      </c>
      <c r="B46" s="1">
        <f t="shared" si="0"/>
        <v>12070</v>
      </c>
      <c r="C46" s="1">
        <v>10000</v>
      </c>
    </row>
    <row r="47" spans="1:3" x14ac:dyDescent="0.25">
      <c r="A47" s="1">
        <v>46</v>
      </c>
      <c r="B47" s="1">
        <f t="shared" si="0"/>
        <v>13270</v>
      </c>
      <c r="C47" s="1">
        <v>0</v>
      </c>
    </row>
    <row r="48" spans="1:3" x14ac:dyDescent="0.25">
      <c r="A48" s="1">
        <v>47</v>
      </c>
      <c r="B48" s="1">
        <f t="shared" si="0"/>
        <v>14590</v>
      </c>
      <c r="C48" s="1">
        <v>0</v>
      </c>
    </row>
    <row r="49" spans="1:3" x14ac:dyDescent="0.25">
      <c r="A49" s="1">
        <v>48</v>
      </c>
      <c r="B49" s="1">
        <f t="shared" si="0"/>
        <v>16040</v>
      </c>
      <c r="C49" s="1">
        <v>0</v>
      </c>
    </row>
    <row r="50" spans="1:3" x14ac:dyDescent="0.25">
      <c r="A50" s="1">
        <v>49</v>
      </c>
      <c r="B50" s="1">
        <f t="shared" si="0"/>
        <v>17640</v>
      </c>
      <c r="C50" s="1">
        <v>0</v>
      </c>
    </row>
    <row r="51" spans="1:3" x14ac:dyDescent="0.25">
      <c r="A51" s="1">
        <v>50</v>
      </c>
      <c r="B51" s="1">
        <f t="shared" si="0"/>
        <v>19400</v>
      </c>
      <c r="C51" s="1">
        <v>15000</v>
      </c>
    </row>
    <row r="52" spans="1:3" x14ac:dyDescent="0.25">
      <c r="A52" s="1">
        <v>51</v>
      </c>
      <c r="B52" s="1">
        <f t="shared" si="0"/>
        <v>21340</v>
      </c>
      <c r="C52" s="1">
        <v>0</v>
      </c>
    </row>
    <row r="53" spans="1:3" x14ac:dyDescent="0.25">
      <c r="A53" s="1">
        <v>52</v>
      </c>
      <c r="B53" s="1">
        <f t="shared" si="0"/>
        <v>23470</v>
      </c>
      <c r="C53" s="1">
        <v>0</v>
      </c>
    </row>
    <row r="54" spans="1:3" x14ac:dyDescent="0.25">
      <c r="A54" s="1">
        <v>53</v>
      </c>
      <c r="B54" s="1">
        <f t="shared" si="0"/>
        <v>25810</v>
      </c>
      <c r="C54" s="1">
        <v>0</v>
      </c>
    </row>
    <row r="55" spans="1:3" x14ac:dyDescent="0.25">
      <c r="A55" s="1">
        <v>54</v>
      </c>
      <c r="B55" s="1">
        <f t="shared" si="0"/>
        <v>28390</v>
      </c>
      <c r="C55" s="1">
        <v>0</v>
      </c>
    </row>
    <row r="56" spans="1:3" x14ac:dyDescent="0.25">
      <c r="A56" s="1">
        <v>55</v>
      </c>
      <c r="B56" s="1">
        <f t="shared" si="0"/>
        <v>31220</v>
      </c>
      <c r="C56" s="1">
        <v>15000</v>
      </c>
    </row>
    <row r="57" spans="1:3" x14ac:dyDescent="0.25">
      <c r="A57" s="1">
        <v>56</v>
      </c>
      <c r="B57" s="1">
        <f t="shared" si="0"/>
        <v>34340</v>
      </c>
      <c r="C57" s="1">
        <v>0</v>
      </c>
    </row>
    <row r="58" spans="1:3" x14ac:dyDescent="0.25">
      <c r="A58" s="1">
        <v>57</v>
      </c>
      <c r="B58" s="1">
        <f t="shared" si="0"/>
        <v>37770</v>
      </c>
      <c r="C58" s="1">
        <v>0</v>
      </c>
    </row>
    <row r="59" spans="1:3" x14ac:dyDescent="0.25">
      <c r="A59" s="1">
        <v>58</v>
      </c>
      <c r="B59" s="1">
        <f t="shared" si="0"/>
        <v>41540</v>
      </c>
      <c r="C59" s="1">
        <v>0</v>
      </c>
    </row>
    <row r="60" spans="1:3" x14ac:dyDescent="0.25">
      <c r="A60" s="1">
        <v>59</v>
      </c>
      <c r="B60" s="1">
        <f t="shared" si="0"/>
        <v>45690</v>
      </c>
      <c r="C60" s="1">
        <v>0</v>
      </c>
    </row>
    <row r="61" spans="1:3" x14ac:dyDescent="0.25">
      <c r="A61" s="1">
        <v>60</v>
      </c>
      <c r="B61" s="1">
        <f t="shared" si="0"/>
        <v>50250</v>
      </c>
      <c r="C61" s="1">
        <v>25000</v>
      </c>
    </row>
    <row r="62" spans="1:3" x14ac:dyDescent="0.25">
      <c r="A62" s="1">
        <v>61</v>
      </c>
      <c r="B62" s="1">
        <f t="shared" si="0"/>
        <v>55270</v>
      </c>
      <c r="C62" s="1">
        <v>0</v>
      </c>
    </row>
    <row r="63" spans="1:3" x14ac:dyDescent="0.25">
      <c r="A63" s="1">
        <v>62</v>
      </c>
      <c r="B63" s="1">
        <f t="shared" si="0"/>
        <v>60790</v>
      </c>
      <c r="C63" s="1">
        <v>0</v>
      </c>
    </row>
    <row r="64" spans="1:3" x14ac:dyDescent="0.25">
      <c r="A64" s="1">
        <v>63</v>
      </c>
      <c r="B64" s="1">
        <f t="shared" si="0"/>
        <v>66860</v>
      </c>
      <c r="C64" s="1">
        <v>0</v>
      </c>
    </row>
    <row r="65" spans="1:3" x14ac:dyDescent="0.25">
      <c r="A65" s="1">
        <v>64</v>
      </c>
      <c r="B65" s="1">
        <f t="shared" si="0"/>
        <v>73540</v>
      </c>
      <c r="C65" s="1">
        <v>0</v>
      </c>
    </row>
    <row r="66" spans="1:3" x14ac:dyDescent="0.25">
      <c r="A66" s="1">
        <v>65</v>
      </c>
      <c r="B66" s="1">
        <f t="shared" si="0"/>
        <v>80890</v>
      </c>
      <c r="C66" s="1">
        <v>25000</v>
      </c>
    </row>
    <row r="67" spans="1:3" x14ac:dyDescent="0.25">
      <c r="A67" s="1">
        <v>66</v>
      </c>
      <c r="B67" s="1">
        <f t="shared" si="0"/>
        <v>88970</v>
      </c>
      <c r="C67" s="1">
        <v>0</v>
      </c>
    </row>
    <row r="68" spans="1:3" x14ac:dyDescent="0.25">
      <c r="A68" s="1">
        <v>67</v>
      </c>
      <c r="B68" s="1">
        <f t="shared" si="0"/>
        <v>97860</v>
      </c>
      <c r="C68" s="1">
        <v>0</v>
      </c>
    </row>
    <row r="69" spans="1:3" x14ac:dyDescent="0.25">
      <c r="A69" s="1">
        <v>68</v>
      </c>
      <c r="B69" s="1">
        <f t="shared" ref="B69:B101" si="1">ROUNDDOWN(B68*1.1,-1)</f>
        <v>107640</v>
      </c>
      <c r="C69" s="1">
        <v>0</v>
      </c>
    </row>
    <row r="70" spans="1:3" x14ac:dyDescent="0.25">
      <c r="A70" s="1">
        <v>69</v>
      </c>
      <c r="B70" s="1">
        <f t="shared" si="1"/>
        <v>118400</v>
      </c>
      <c r="C70" s="1">
        <v>0</v>
      </c>
    </row>
    <row r="71" spans="1:3" x14ac:dyDescent="0.25">
      <c r="A71" s="1">
        <v>70</v>
      </c>
      <c r="B71" s="1">
        <f t="shared" si="1"/>
        <v>130240</v>
      </c>
      <c r="C71" s="1">
        <v>50000</v>
      </c>
    </row>
    <row r="72" spans="1:3" x14ac:dyDescent="0.25">
      <c r="A72" s="1">
        <v>71</v>
      </c>
      <c r="B72" s="1">
        <f t="shared" si="1"/>
        <v>143260</v>
      </c>
      <c r="C72" s="1">
        <v>0</v>
      </c>
    </row>
    <row r="73" spans="1:3" x14ac:dyDescent="0.25">
      <c r="A73" s="1">
        <v>72</v>
      </c>
      <c r="B73" s="1">
        <f t="shared" si="1"/>
        <v>157580</v>
      </c>
      <c r="C73" s="1">
        <v>0</v>
      </c>
    </row>
    <row r="74" spans="1:3" x14ac:dyDescent="0.25">
      <c r="A74" s="1">
        <v>73</v>
      </c>
      <c r="B74" s="1">
        <f t="shared" si="1"/>
        <v>173330</v>
      </c>
      <c r="C74" s="1">
        <v>0</v>
      </c>
    </row>
    <row r="75" spans="1:3" x14ac:dyDescent="0.25">
      <c r="A75" s="1">
        <v>74</v>
      </c>
      <c r="B75" s="1">
        <f t="shared" si="1"/>
        <v>190660</v>
      </c>
      <c r="C75" s="1">
        <v>0</v>
      </c>
    </row>
    <row r="76" spans="1:3" x14ac:dyDescent="0.25">
      <c r="A76" s="1">
        <v>75</v>
      </c>
      <c r="B76" s="1">
        <f t="shared" si="1"/>
        <v>209720</v>
      </c>
      <c r="C76" s="1">
        <v>50000</v>
      </c>
    </row>
    <row r="77" spans="1:3" x14ac:dyDescent="0.25">
      <c r="A77" s="1">
        <v>76</v>
      </c>
      <c r="B77" s="1">
        <f t="shared" si="1"/>
        <v>230690</v>
      </c>
      <c r="C77" s="1">
        <v>0</v>
      </c>
    </row>
    <row r="78" spans="1:3" x14ac:dyDescent="0.25">
      <c r="A78" s="1">
        <v>77</v>
      </c>
      <c r="B78" s="1">
        <f t="shared" si="1"/>
        <v>253750</v>
      </c>
      <c r="C78" s="1">
        <v>0</v>
      </c>
    </row>
    <row r="79" spans="1:3" x14ac:dyDescent="0.25">
      <c r="A79" s="1">
        <v>78</v>
      </c>
      <c r="B79" s="1">
        <f t="shared" si="1"/>
        <v>279120</v>
      </c>
      <c r="C79" s="1">
        <v>0</v>
      </c>
    </row>
    <row r="80" spans="1:3" x14ac:dyDescent="0.25">
      <c r="A80" s="1">
        <v>79</v>
      </c>
      <c r="B80" s="1">
        <f t="shared" si="1"/>
        <v>307030</v>
      </c>
      <c r="C80" s="1">
        <v>0</v>
      </c>
    </row>
    <row r="81" spans="1:3" x14ac:dyDescent="0.25">
      <c r="A81" s="1">
        <v>80</v>
      </c>
      <c r="B81" s="1">
        <f t="shared" si="1"/>
        <v>337730</v>
      </c>
      <c r="C81" s="1">
        <v>75000</v>
      </c>
    </row>
    <row r="82" spans="1:3" x14ac:dyDescent="0.25">
      <c r="A82" s="1">
        <v>81</v>
      </c>
      <c r="B82" s="1">
        <f t="shared" si="1"/>
        <v>371500</v>
      </c>
      <c r="C82" s="1">
        <v>0</v>
      </c>
    </row>
    <row r="83" spans="1:3" x14ac:dyDescent="0.25">
      <c r="A83" s="1">
        <v>82</v>
      </c>
      <c r="B83" s="1">
        <f t="shared" si="1"/>
        <v>408650</v>
      </c>
      <c r="C83" s="1">
        <v>0</v>
      </c>
    </row>
    <row r="84" spans="1:3" x14ac:dyDescent="0.25">
      <c r="A84" s="1">
        <v>83</v>
      </c>
      <c r="B84" s="1">
        <f t="shared" si="1"/>
        <v>449510</v>
      </c>
      <c r="C84" s="1">
        <v>0</v>
      </c>
    </row>
    <row r="85" spans="1:3" x14ac:dyDescent="0.25">
      <c r="A85" s="1">
        <v>84</v>
      </c>
      <c r="B85" s="1">
        <f t="shared" si="1"/>
        <v>494460</v>
      </c>
      <c r="C85" s="1">
        <v>0</v>
      </c>
    </row>
    <row r="86" spans="1:3" x14ac:dyDescent="0.25">
      <c r="A86" s="1">
        <v>85</v>
      </c>
      <c r="B86" s="1">
        <f t="shared" si="1"/>
        <v>543900</v>
      </c>
      <c r="C86" s="1">
        <v>75000</v>
      </c>
    </row>
    <row r="87" spans="1:3" x14ac:dyDescent="0.25">
      <c r="A87" s="1">
        <v>86</v>
      </c>
      <c r="B87" s="1">
        <f t="shared" si="1"/>
        <v>598290</v>
      </c>
      <c r="C87" s="1">
        <v>0</v>
      </c>
    </row>
    <row r="88" spans="1:3" x14ac:dyDescent="0.25">
      <c r="A88" s="1">
        <v>87</v>
      </c>
      <c r="B88" s="1">
        <f t="shared" si="1"/>
        <v>658110</v>
      </c>
      <c r="C88" s="1">
        <v>0</v>
      </c>
    </row>
    <row r="89" spans="1:3" x14ac:dyDescent="0.25">
      <c r="A89" s="1">
        <v>88</v>
      </c>
      <c r="B89" s="1">
        <f t="shared" si="1"/>
        <v>723920</v>
      </c>
      <c r="C89" s="1">
        <v>0</v>
      </c>
    </row>
    <row r="90" spans="1:3" x14ac:dyDescent="0.25">
      <c r="A90" s="1">
        <v>89</v>
      </c>
      <c r="B90" s="1">
        <f t="shared" si="1"/>
        <v>796310</v>
      </c>
      <c r="C90" s="1">
        <v>0</v>
      </c>
    </row>
    <row r="91" spans="1:3" x14ac:dyDescent="0.25">
      <c r="A91" s="1">
        <v>90</v>
      </c>
      <c r="B91" s="1">
        <f t="shared" si="1"/>
        <v>875940</v>
      </c>
      <c r="C91" s="1">
        <v>100000</v>
      </c>
    </row>
    <row r="92" spans="1:3" x14ac:dyDescent="0.25">
      <c r="A92" s="1">
        <v>91</v>
      </c>
      <c r="B92" s="1">
        <f t="shared" si="1"/>
        <v>963530</v>
      </c>
      <c r="C92" s="1">
        <v>0</v>
      </c>
    </row>
    <row r="93" spans="1:3" x14ac:dyDescent="0.25">
      <c r="A93" s="1">
        <v>92</v>
      </c>
      <c r="B93" s="1">
        <f t="shared" si="1"/>
        <v>1059880</v>
      </c>
      <c r="C93" s="1">
        <v>0</v>
      </c>
    </row>
    <row r="94" spans="1:3" x14ac:dyDescent="0.25">
      <c r="A94" s="1">
        <v>93</v>
      </c>
      <c r="B94" s="1">
        <f t="shared" si="1"/>
        <v>1165860</v>
      </c>
      <c r="C94" s="1">
        <v>0</v>
      </c>
    </row>
    <row r="95" spans="1:3" x14ac:dyDescent="0.25">
      <c r="A95" s="1">
        <v>94</v>
      </c>
      <c r="B95" s="1">
        <f t="shared" si="1"/>
        <v>1282440</v>
      </c>
      <c r="C95" s="1">
        <v>0</v>
      </c>
    </row>
    <row r="96" spans="1:3" x14ac:dyDescent="0.25">
      <c r="A96" s="1">
        <v>95</v>
      </c>
      <c r="B96" s="1">
        <f t="shared" si="1"/>
        <v>1410680</v>
      </c>
      <c r="C96" s="1">
        <v>100000</v>
      </c>
    </row>
    <row r="97" spans="1:3" x14ac:dyDescent="0.25">
      <c r="A97" s="1">
        <v>96</v>
      </c>
      <c r="B97" s="1">
        <f t="shared" si="1"/>
        <v>1551740</v>
      </c>
      <c r="C97" s="1">
        <v>0</v>
      </c>
    </row>
    <row r="98" spans="1:3" x14ac:dyDescent="0.25">
      <c r="A98" s="1">
        <v>97</v>
      </c>
      <c r="B98" s="1">
        <f t="shared" si="1"/>
        <v>1706910</v>
      </c>
      <c r="C98" s="1">
        <v>0</v>
      </c>
    </row>
    <row r="99" spans="1:3" x14ac:dyDescent="0.25">
      <c r="A99" s="1">
        <v>98</v>
      </c>
      <c r="B99" s="1">
        <f t="shared" si="1"/>
        <v>1877600</v>
      </c>
      <c r="C99" s="1">
        <v>0</v>
      </c>
    </row>
    <row r="100" spans="1:3" x14ac:dyDescent="0.25">
      <c r="A100" s="1">
        <v>99</v>
      </c>
      <c r="B100" s="1">
        <f t="shared" si="1"/>
        <v>2065360</v>
      </c>
      <c r="C100" s="1">
        <v>0</v>
      </c>
    </row>
    <row r="101" spans="1:3" x14ac:dyDescent="0.25">
      <c r="A101" s="1">
        <v>100</v>
      </c>
      <c r="B101" s="1">
        <f t="shared" si="1"/>
        <v>2271890</v>
      </c>
      <c r="C101" s="1"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ED55-497B-4D3E-B1A3-78B60D4CCB20}">
  <dimension ref="A1:L31"/>
  <sheetViews>
    <sheetView workbookViewId="0">
      <selection activeCell="F1" sqref="E1:F1"/>
    </sheetView>
  </sheetViews>
  <sheetFormatPr defaultRowHeight="15" x14ac:dyDescent="0.25"/>
  <cols>
    <col min="1" max="1" width="7.140625" style="1" customWidth="1"/>
    <col min="2" max="2" width="11.42578125" style="1" bestFit="1" customWidth="1"/>
    <col min="3" max="3" width="10.28515625" style="1" bestFit="1" customWidth="1"/>
    <col min="4" max="4" width="9" style="1" bestFit="1" customWidth="1"/>
    <col min="5" max="12" width="17" style="1" bestFit="1" customWidth="1"/>
  </cols>
  <sheetData>
    <row r="1" spans="1:12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</row>
    <row r="2" spans="1:12" x14ac:dyDescent="0.25">
      <c r="A2" s="4">
        <v>1</v>
      </c>
      <c r="B2" s="4">
        <v>0</v>
      </c>
      <c r="C2" s="4">
        <v>60</v>
      </c>
      <c r="D2" s="4">
        <v>1000</v>
      </c>
      <c r="E2" s="4"/>
      <c r="F2" s="4"/>
      <c r="G2" s="4"/>
      <c r="H2" s="4"/>
      <c r="I2" s="4"/>
      <c r="J2" s="4"/>
      <c r="K2" s="4"/>
      <c r="L2" s="4"/>
    </row>
    <row r="3" spans="1:12" x14ac:dyDescent="0.25">
      <c r="A3" s="4">
        <v>2</v>
      </c>
      <c r="B3" s="4">
        <v>60</v>
      </c>
      <c r="C3" s="4">
        <v>62</v>
      </c>
      <c r="D3" s="4">
        <v>1000</v>
      </c>
      <c r="E3" s="4" t="s">
        <v>42</v>
      </c>
      <c r="F3" s="4">
        <v>20</v>
      </c>
      <c r="G3" s="4" t="s">
        <v>43</v>
      </c>
      <c r="H3" s="4">
        <v>30</v>
      </c>
      <c r="I3" s="4"/>
      <c r="J3" s="4"/>
      <c r="K3" s="4"/>
      <c r="L3" s="4"/>
    </row>
    <row r="4" spans="1:12" x14ac:dyDescent="0.25">
      <c r="A4" s="4">
        <v>3</v>
      </c>
      <c r="B4" s="4">
        <v>160</v>
      </c>
      <c r="C4" s="4">
        <v>62</v>
      </c>
      <c r="D4" s="4">
        <v>1150</v>
      </c>
      <c r="E4" s="4" t="s">
        <v>42</v>
      </c>
      <c r="F4" s="4">
        <v>20</v>
      </c>
      <c r="G4" s="4" t="s">
        <v>43</v>
      </c>
      <c r="H4" s="4">
        <v>30</v>
      </c>
      <c r="I4" s="4"/>
      <c r="J4" s="4"/>
      <c r="K4" s="4"/>
      <c r="L4" s="4"/>
    </row>
    <row r="5" spans="1:12" x14ac:dyDescent="0.25">
      <c r="A5" s="4">
        <v>4</v>
      </c>
      <c r="B5" s="4">
        <v>300</v>
      </c>
      <c r="C5" s="4">
        <v>64</v>
      </c>
      <c r="D5" s="4">
        <v>1150</v>
      </c>
      <c r="E5" s="4" t="s">
        <v>42</v>
      </c>
      <c r="F5" s="4">
        <v>20</v>
      </c>
      <c r="G5" s="4" t="s">
        <v>43</v>
      </c>
      <c r="H5" s="4">
        <v>30</v>
      </c>
      <c r="I5" s="4"/>
      <c r="J5" s="4"/>
      <c r="K5" s="4"/>
      <c r="L5" s="4"/>
    </row>
    <row r="6" spans="1:12" x14ac:dyDescent="0.25">
      <c r="A6" s="4">
        <v>5</v>
      </c>
      <c r="B6" s="4">
        <v>500</v>
      </c>
      <c r="C6" s="4">
        <v>64</v>
      </c>
      <c r="D6" s="4">
        <v>1300</v>
      </c>
      <c r="E6" s="4" t="s">
        <v>42</v>
      </c>
      <c r="F6" s="4">
        <v>20</v>
      </c>
      <c r="G6" s="4" t="s">
        <v>43</v>
      </c>
      <c r="H6" s="4">
        <v>30</v>
      </c>
      <c r="I6" s="4"/>
      <c r="J6" s="4"/>
      <c r="K6" s="4"/>
      <c r="L6" s="4"/>
    </row>
    <row r="7" spans="1:12" x14ac:dyDescent="0.25">
      <c r="A7" s="4">
        <v>6</v>
      </c>
      <c r="B7" s="4">
        <v>750</v>
      </c>
      <c r="C7" s="4">
        <v>66</v>
      </c>
      <c r="D7" s="4">
        <v>1300</v>
      </c>
      <c r="E7" s="4" t="s">
        <v>42</v>
      </c>
      <c r="F7" s="4">
        <v>20</v>
      </c>
      <c r="G7" s="4" t="s">
        <v>43</v>
      </c>
      <c r="H7" s="4">
        <v>30</v>
      </c>
      <c r="I7" s="4"/>
      <c r="J7" s="4"/>
      <c r="K7" s="4"/>
      <c r="L7" s="4"/>
    </row>
    <row r="8" spans="1:12" x14ac:dyDescent="0.25">
      <c r="A8" s="4">
        <v>7</v>
      </c>
      <c r="B8" s="4">
        <v>970</v>
      </c>
      <c r="C8" s="4">
        <v>66</v>
      </c>
      <c r="D8" s="4">
        <v>1450</v>
      </c>
      <c r="E8" s="4" t="s">
        <v>42</v>
      </c>
      <c r="F8" s="4">
        <v>20</v>
      </c>
      <c r="G8" s="4" t="s">
        <v>43</v>
      </c>
      <c r="H8" s="4">
        <v>30</v>
      </c>
      <c r="I8" s="4"/>
      <c r="J8" s="4"/>
      <c r="K8" s="4"/>
      <c r="L8" s="4"/>
    </row>
    <row r="9" spans="1:12" x14ac:dyDescent="0.25">
      <c r="A9" s="4">
        <v>8</v>
      </c>
      <c r="B9" s="4">
        <v>1170</v>
      </c>
      <c r="C9" s="4">
        <v>68</v>
      </c>
      <c r="D9" s="4">
        <v>1450</v>
      </c>
      <c r="E9" s="4" t="s">
        <v>42</v>
      </c>
      <c r="F9" s="4">
        <v>20</v>
      </c>
      <c r="G9" s="4" t="s">
        <v>43</v>
      </c>
      <c r="H9" s="4">
        <v>30</v>
      </c>
      <c r="I9" s="4"/>
      <c r="J9" s="4"/>
      <c r="K9" s="4"/>
      <c r="L9" s="4"/>
    </row>
    <row r="10" spans="1:12" x14ac:dyDescent="0.25">
      <c r="A10" s="4">
        <v>9</v>
      </c>
      <c r="B10" s="4">
        <v>1370</v>
      </c>
      <c r="C10" s="4">
        <v>68</v>
      </c>
      <c r="D10" s="4">
        <v>1600</v>
      </c>
      <c r="E10" s="4" t="s">
        <v>42</v>
      </c>
      <c r="F10" s="4">
        <v>20</v>
      </c>
      <c r="G10" s="4" t="s">
        <v>43</v>
      </c>
      <c r="H10" s="4">
        <v>30</v>
      </c>
      <c r="I10" s="4"/>
      <c r="J10" s="4"/>
      <c r="K10" s="4"/>
      <c r="L10" s="4"/>
    </row>
    <row r="11" spans="1:12" x14ac:dyDescent="0.25">
      <c r="A11" s="4">
        <v>10</v>
      </c>
      <c r="B11" s="4">
        <v>1570</v>
      </c>
      <c r="C11" s="4">
        <v>70</v>
      </c>
      <c r="D11" s="4">
        <v>1600</v>
      </c>
      <c r="E11" s="4" t="s">
        <v>42</v>
      </c>
      <c r="F11" s="4">
        <v>20</v>
      </c>
      <c r="G11" s="4" t="s">
        <v>43</v>
      </c>
      <c r="H11" s="4">
        <v>30</v>
      </c>
      <c r="I11" s="4"/>
      <c r="J11" s="4"/>
      <c r="K11" s="4"/>
      <c r="L11" s="4"/>
    </row>
    <row r="12" spans="1:12" x14ac:dyDescent="0.25">
      <c r="A12" s="4">
        <v>11</v>
      </c>
      <c r="B12" s="4">
        <v>1800</v>
      </c>
      <c r="C12" s="4">
        <v>70</v>
      </c>
      <c r="D12" s="4">
        <v>1750</v>
      </c>
      <c r="E12" s="4" t="s">
        <v>42</v>
      </c>
      <c r="F12" s="4">
        <v>20</v>
      </c>
      <c r="G12" s="4" t="s">
        <v>43</v>
      </c>
      <c r="H12" s="4">
        <v>30</v>
      </c>
      <c r="I12" s="4"/>
      <c r="J12" s="4"/>
      <c r="K12" s="4"/>
      <c r="L12" s="4"/>
    </row>
    <row r="13" spans="1:12" x14ac:dyDescent="0.25">
      <c r="A13" s="4">
        <v>12</v>
      </c>
      <c r="B13" s="4">
        <v>2030</v>
      </c>
      <c r="C13" s="4">
        <v>72</v>
      </c>
      <c r="D13" s="4">
        <v>1750</v>
      </c>
      <c r="E13" s="4" t="s">
        <v>42</v>
      </c>
      <c r="F13" s="4">
        <v>20</v>
      </c>
      <c r="G13" s="4" t="s">
        <v>43</v>
      </c>
      <c r="H13" s="4">
        <v>30</v>
      </c>
      <c r="I13" s="4"/>
      <c r="J13" s="4"/>
      <c r="K13" s="4"/>
      <c r="L13" s="4"/>
    </row>
    <row r="14" spans="1:12" x14ac:dyDescent="0.25">
      <c r="A14" s="4">
        <v>13</v>
      </c>
      <c r="B14" s="4">
        <v>2260</v>
      </c>
      <c r="C14" s="4">
        <v>72</v>
      </c>
      <c r="D14" s="4">
        <v>1900</v>
      </c>
      <c r="E14" s="4" t="s">
        <v>42</v>
      </c>
      <c r="F14" s="4">
        <v>20</v>
      </c>
      <c r="G14" s="4" t="s">
        <v>43</v>
      </c>
      <c r="H14" s="4">
        <v>30</v>
      </c>
      <c r="I14" s="4"/>
      <c r="J14" s="4"/>
      <c r="K14" s="4"/>
      <c r="L14" s="4"/>
    </row>
    <row r="15" spans="1:12" x14ac:dyDescent="0.25">
      <c r="A15" s="4">
        <v>14</v>
      </c>
      <c r="B15" s="4">
        <v>2500</v>
      </c>
      <c r="C15" s="4">
        <v>74</v>
      </c>
      <c r="D15" s="4">
        <v>1900</v>
      </c>
      <c r="E15" s="4" t="s">
        <v>42</v>
      </c>
      <c r="F15" s="4">
        <v>20</v>
      </c>
      <c r="G15" s="4" t="s">
        <v>43</v>
      </c>
      <c r="H15" s="4">
        <v>30</v>
      </c>
      <c r="I15" s="4"/>
      <c r="J15" s="4"/>
      <c r="K15" s="4"/>
      <c r="L15" s="4"/>
    </row>
    <row r="16" spans="1:12" x14ac:dyDescent="0.25">
      <c r="A16" s="4">
        <v>15</v>
      </c>
      <c r="B16" s="4">
        <v>2770</v>
      </c>
      <c r="C16" s="4">
        <v>74</v>
      </c>
      <c r="D16" s="4">
        <v>2050</v>
      </c>
      <c r="E16" s="4" t="s">
        <v>42</v>
      </c>
      <c r="F16" s="4">
        <v>20</v>
      </c>
      <c r="G16" s="4" t="s">
        <v>43</v>
      </c>
      <c r="H16" s="4">
        <v>30</v>
      </c>
      <c r="I16" s="4"/>
      <c r="J16" s="4"/>
      <c r="K16" s="4"/>
      <c r="L16" s="4"/>
    </row>
    <row r="17" spans="1:12" x14ac:dyDescent="0.25">
      <c r="A17" s="4">
        <v>16</v>
      </c>
      <c r="B17" s="4">
        <v>3200</v>
      </c>
      <c r="C17" s="4">
        <v>76</v>
      </c>
      <c r="D17" s="4">
        <v>2050</v>
      </c>
      <c r="E17" s="4" t="s">
        <v>42</v>
      </c>
      <c r="F17" s="4">
        <v>20</v>
      </c>
      <c r="G17" s="4" t="s">
        <v>43</v>
      </c>
      <c r="H17" s="4">
        <v>30</v>
      </c>
      <c r="I17" s="4"/>
      <c r="J17" s="4"/>
      <c r="K17" s="4"/>
      <c r="L17" s="4"/>
    </row>
    <row r="18" spans="1:12" x14ac:dyDescent="0.25">
      <c r="A18" s="4">
        <v>17</v>
      </c>
      <c r="B18" s="4">
        <v>3700</v>
      </c>
      <c r="C18" s="4">
        <v>76</v>
      </c>
      <c r="D18" s="4">
        <v>2200</v>
      </c>
      <c r="E18" s="4" t="s">
        <v>42</v>
      </c>
      <c r="F18" s="4">
        <v>20</v>
      </c>
      <c r="G18" s="4" t="s">
        <v>43</v>
      </c>
      <c r="H18" s="4">
        <v>30</v>
      </c>
      <c r="I18" s="4"/>
      <c r="J18" s="4"/>
      <c r="K18" s="4"/>
      <c r="L18" s="4"/>
    </row>
    <row r="19" spans="1:12" x14ac:dyDescent="0.25">
      <c r="A19" s="4">
        <v>18</v>
      </c>
      <c r="B19" s="4">
        <v>4200</v>
      </c>
      <c r="C19" s="4">
        <v>78</v>
      </c>
      <c r="D19" s="4">
        <v>2200</v>
      </c>
      <c r="E19" s="4" t="s">
        <v>42</v>
      </c>
      <c r="F19" s="4">
        <v>20</v>
      </c>
      <c r="G19" s="4" t="s">
        <v>43</v>
      </c>
      <c r="H19" s="4">
        <v>30</v>
      </c>
      <c r="I19" s="4"/>
      <c r="J19" s="4"/>
      <c r="K19" s="4"/>
      <c r="L19" s="4"/>
    </row>
    <row r="20" spans="1:12" x14ac:dyDescent="0.25">
      <c r="A20" s="4">
        <v>19</v>
      </c>
      <c r="B20" s="4">
        <v>4800</v>
      </c>
      <c r="C20" s="4">
        <v>78</v>
      </c>
      <c r="D20" s="4">
        <v>2350</v>
      </c>
      <c r="E20" s="4" t="s">
        <v>42</v>
      </c>
      <c r="F20" s="4">
        <v>20</v>
      </c>
      <c r="G20" s="4" t="s">
        <v>43</v>
      </c>
      <c r="H20" s="4">
        <v>30</v>
      </c>
      <c r="I20" s="4"/>
      <c r="J20" s="4"/>
      <c r="K20" s="4"/>
      <c r="L20" s="4"/>
    </row>
    <row r="21" spans="1:12" x14ac:dyDescent="0.25">
      <c r="A21" s="4">
        <v>20</v>
      </c>
      <c r="B21" s="4">
        <v>5400</v>
      </c>
      <c r="C21" s="4">
        <v>80</v>
      </c>
      <c r="D21" s="4">
        <v>2350</v>
      </c>
      <c r="E21" s="4" t="s">
        <v>42</v>
      </c>
      <c r="F21" s="4">
        <v>20</v>
      </c>
      <c r="G21" s="4" t="s">
        <v>43</v>
      </c>
      <c r="H21" s="4">
        <v>30</v>
      </c>
      <c r="I21" s="4"/>
      <c r="J21" s="4"/>
      <c r="K21" s="4"/>
      <c r="L21" s="4"/>
    </row>
    <row r="22" spans="1:12" x14ac:dyDescent="0.25">
      <c r="A22" s="4">
        <v>21</v>
      </c>
      <c r="B22" s="4">
        <v>6000</v>
      </c>
      <c r="C22" s="4">
        <v>80</v>
      </c>
      <c r="D22" s="4">
        <v>2500</v>
      </c>
      <c r="E22" s="4" t="s">
        <v>42</v>
      </c>
      <c r="F22" s="4">
        <v>20</v>
      </c>
      <c r="G22" s="4" t="s">
        <v>43</v>
      </c>
      <c r="H22" s="4">
        <v>30</v>
      </c>
      <c r="I22" s="4"/>
      <c r="J22" s="4"/>
      <c r="K22" s="4"/>
      <c r="L22" s="4"/>
    </row>
    <row r="23" spans="1:12" x14ac:dyDescent="0.25">
      <c r="A23" s="4">
        <v>22</v>
      </c>
      <c r="B23" s="4">
        <v>6600</v>
      </c>
      <c r="C23" s="4">
        <v>82</v>
      </c>
      <c r="D23" s="4">
        <v>2500</v>
      </c>
      <c r="E23" s="4" t="s">
        <v>42</v>
      </c>
      <c r="F23" s="4">
        <v>20</v>
      </c>
      <c r="G23" s="4" t="s">
        <v>43</v>
      </c>
      <c r="H23" s="4">
        <v>30</v>
      </c>
      <c r="I23" s="4"/>
      <c r="J23" s="4"/>
      <c r="K23" s="4"/>
      <c r="L23" s="4"/>
    </row>
    <row r="24" spans="1:12" x14ac:dyDescent="0.25">
      <c r="A24" s="4">
        <v>23</v>
      </c>
      <c r="B24" s="4">
        <v>7200</v>
      </c>
      <c r="C24" s="4">
        <v>82</v>
      </c>
      <c r="D24" s="4">
        <v>2650</v>
      </c>
      <c r="E24" s="4" t="s">
        <v>42</v>
      </c>
      <c r="F24" s="4">
        <v>20</v>
      </c>
      <c r="G24" s="4" t="s">
        <v>43</v>
      </c>
      <c r="H24" s="4">
        <v>30</v>
      </c>
      <c r="I24" s="4"/>
      <c r="J24" s="4"/>
      <c r="K24" s="4"/>
      <c r="L24" s="4"/>
    </row>
    <row r="25" spans="1:12" x14ac:dyDescent="0.25">
      <c r="A25" s="4">
        <v>24</v>
      </c>
      <c r="B25" s="4">
        <v>7800</v>
      </c>
      <c r="C25" s="4">
        <v>84</v>
      </c>
      <c r="D25" s="4">
        <v>2650</v>
      </c>
      <c r="E25" s="4" t="s">
        <v>42</v>
      </c>
      <c r="F25" s="4">
        <v>20</v>
      </c>
      <c r="G25" s="4" t="s">
        <v>43</v>
      </c>
      <c r="H25" s="4">
        <v>30</v>
      </c>
      <c r="I25" s="4"/>
      <c r="J25" s="4"/>
      <c r="K25" s="4"/>
      <c r="L25" s="4"/>
    </row>
    <row r="26" spans="1:12" x14ac:dyDescent="0.25">
      <c r="A26" s="4">
        <v>25</v>
      </c>
      <c r="B26" s="4">
        <v>8400</v>
      </c>
      <c r="C26" s="4">
        <v>84</v>
      </c>
      <c r="D26" s="4">
        <v>2800</v>
      </c>
      <c r="E26" s="4" t="s">
        <v>42</v>
      </c>
      <c r="F26" s="4">
        <v>20</v>
      </c>
      <c r="G26" s="4" t="s">
        <v>43</v>
      </c>
      <c r="H26" s="4">
        <v>30</v>
      </c>
      <c r="I26" s="4"/>
      <c r="J26" s="4"/>
      <c r="K26" s="4"/>
      <c r="L26" s="4"/>
    </row>
    <row r="27" spans="1:12" x14ac:dyDescent="0.25">
      <c r="A27" s="4">
        <v>26</v>
      </c>
      <c r="B27" s="4">
        <v>9000</v>
      </c>
      <c r="C27" s="4">
        <v>86</v>
      </c>
      <c r="D27" s="4">
        <v>2800</v>
      </c>
      <c r="E27" s="4" t="s">
        <v>42</v>
      </c>
      <c r="F27" s="4">
        <v>20</v>
      </c>
      <c r="G27" s="4" t="s">
        <v>43</v>
      </c>
      <c r="H27" s="4">
        <v>30</v>
      </c>
      <c r="I27" s="4"/>
      <c r="J27" s="4"/>
      <c r="K27" s="4"/>
      <c r="L27" s="4"/>
    </row>
    <row r="28" spans="1:12" x14ac:dyDescent="0.25">
      <c r="A28" s="4">
        <v>27</v>
      </c>
      <c r="B28" s="4">
        <v>9600</v>
      </c>
      <c r="C28" s="4">
        <v>86</v>
      </c>
      <c r="D28" s="4">
        <v>2950</v>
      </c>
      <c r="E28" s="4" t="s">
        <v>42</v>
      </c>
      <c r="F28" s="4">
        <v>20</v>
      </c>
      <c r="G28" s="4" t="s">
        <v>43</v>
      </c>
      <c r="H28" s="4">
        <v>30</v>
      </c>
      <c r="I28" s="4"/>
      <c r="J28" s="4"/>
      <c r="K28" s="4"/>
      <c r="L28" s="4"/>
    </row>
    <row r="29" spans="1:12" x14ac:dyDescent="0.25">
      <c r="A29" s="4">
        <v>28</v>
      </c>
      <c r="B29" s="4">
        <v>10200</v>
      </c>
      <c r="C29" s="4">
        <v>88</v>
      </c>
      <c r="D29" s="4">
        <v>2950</v>
      </c>
      <c r="E29" s="4" t="s">
        <v>42</v>
      </c>
      <c r="F29" s="4">
        <v>20</v>
      </c>
      <c r="G29" s="4" t="s">
        <v>43</v>
      </c>
      <c r="H29" s="4">
        <v>30</v>
      </c>
      <c r="I29" s="4"/>
      <c r="J29" s="4"/>
      <c r="K29" s="4"/>
      <c r="L29" s="4"/>
    </row>
    <row r="30" spans="1:12" x14ac:dyDescent="0.25">
      <c r="A30" s="4">
        <v>29</v>
      </c>
      <c r="B30" s="4">
        <v>11600</v>
      </c>
      <c r="C30" s="4">
        <v>88</v>
      </c>
      <c r="D30" s="4">
        <v>3100</v>
      </c>
      <c r="E30" s="4" t="s">
        <v>42</v>
      </c>
      <c r="F30" s="4">
        <v>20</v>
      </c>
      <c r="G30" s="4" t="s">
        <v>43</v>
      </c>
      <c r="H30" s="4">
        <v>30</v>
      </c>
      <c r="I30" s="4"/>
      <c r="J30" s="4"/>
      <c r="K30" s="4"/>
      <c r="L30" s="4"/>
    </row>
    <row r="31" spans="1:12" x14ac:dyDescent="0.25">
      <c r="A31" s="4">
        <v>30</v>
      </c>
      <c r="B31" s="4">
        <v>13200</v>
      </c>
      <c r="C31" s="4">
        <v>90</v>
      </c>
      <c r="D31" s="4">
        <v>3100</v>
      </c>
      <c r="E31" s="4" t="s">
        <v>42</v>
      </c>
      <c r="F31" s="4">
        <v>20</v>
      </c>
      <c r="G31" s="4" t="s">
        <v>43</v>
      </c>
      <c r="H31" s="4">
        <v>30</v>
      </c>
      <c r="I31" s="4"/>
      <c r="J31" s="4"/>
      <c r="K31" s="4"/>
      <c r="L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65B6-1781-4C54-A9F7-D82885730EA3}">
  <dimension ref="A1:U41"/>
  <sheetViews>
    <sheetView workbookViewId="0">
      <selection activeCell="K17" sqref="K17"/>
    </sheetView>
  </sheetViews>
  <sheetFormatPr defaultRowHeight="15" x14ac:dyDescent="0.25"/>
  <cols>
    <col min="1" max="1" width="9.7109375" style="1" bestFit="1" customWidth="1"/>
    <col min="2" max="3" width="13.85546875" style="1" customWidth="1"/>
    <col min="4" max="4" width="9.140625" style="1"/>
    <col min="5" max="5" width="11.140625" style="1" bestFit="1" customWidth="1"/>
    <col min="6" max="7" width="13.85546875" style="1" customWidth="1"/>
    <col min="8" max="8" width="9.140625" style="1"/>
    <col min="9" max="9" width="11.140625" style="1" bestFit="1" customWidth="1"/>
    <col min="10" max="11" width="13.85546875" style="1" customWidth="1"/>
    <col min="12" max="12" width="9.140625" style="1"/>
    <col min="13" max="13" width="11.140625" style="1" bestFit="1" customWidth="1"/>
    <col min="14" max="15" width="13.85546875" style="1" customWidth="1"/>
    <col min="16" max="16" width="9.140625" style="1"/>
    <col min="17" max="17" width="11.140625" style="1" bestFit="1" customWidth="1"/>
    <col min="18" max="19" width="13.85546875" style="1" customWidth="1"/>
    <col min="20" max="20" width="9.140625" style="1"/>
    <col min="21" max="21" width="11.140625" style="1" bestFit="1" customWidth="1"/>
  </cols>
  <sheetData>
    <row r="1" spans="1:21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79</v>
      </c>
    </row>
    <row r="2" spans="1:21" x14ac:dyDescent="0.25">
      <c r="A2" s="6">
        <v>1.01</v>
      </c>
      <c r="B2" s="1" t="s">
        <v>5</v>
      </c>
      <c r="C2" s="1">
        <v>5</v>
      </c>
      <c r="D2" s="1">
        <v>1</v>
      </c>
      <c r="E2" s="1" t="s">
        <v>6</v>
      </c>
    </row>
    <row r="3" spans="1:21" x14ac:dyDescent="0.25">
      <c r="A3" s="6">
        <v>1.02</v>
      </c>
      <c r="B3" s="1" t="s">
        <v>5</v>
      </c>
      <c r="C3" s="1">
        <v>6</v>
      </c>
      <c r="D3" s="1">
        <v>1</v>
      </c>
      <c r="E3" s="1" t="s">
        <v>6</v>
      </c>
    </row>
    <row r="4" spans="1:21" x14ac:dyDescent="0.25">
      <c r="A4" s="6">
        <v>1.03</v>
      </c>
      <c r="B4" s="1" t="s">
        <v>5</v>
      </c>
      <c r="C4" s="1">
        <v>5</v>
      </c>
      <c r="D4" s="1">
        <v>1</v>
      </c>
      <c r="E4" s="1" t="s">
        <v>6</v>
      </c>
      <c r="F4" s="1" t="s">
        <v>9</v>
      </c>
      <c r="G4" s="1">
        <v>2</v>
      </c>
      <c r="H4" s="1">
        <v>1</v>
      </c>
      <c r="I4" s="1" t="s">
        <v>6</v>
      </c>
    </row>
    <row r="5" spans="1:21" x14ac:dyDescent="0.25">
      <c r="A5" s="6">
        <v>1.04</v>
      </c>
      <c r="B5" s="1" t="s">
        <v>5</v>
      </c>
      <c r="C5" s="1">
        <v>6</v>
      </c>
      <c r="D5" s="1">
        <v>2</v>
      </c>
      <c r="E5" s="1" t="s">
        <v>6</v>
      </c>
      <c r="F5" s="1" t="s">
        <v>9</v>
      </c>
      <c r="G5" s="1">
        <v>2</v>
      </c>
      <c r="H5" s="1">
        <v>1</v>
      </c>
      <c r="I5" s="1" t="s">
        <v>6</v>
      </c>
    </row>
    <row r="6" spans="1:21" x14ac:dyDescent="0.25">
      <c r="A6" s="6">
        <v>1.05</v>
      </c>
      <c r="B6" s="1" t="s">
        <v>5</v>
      </c>
      <c r="C6" s="1">
        <v>7</v>
      </c>
      <c r="D6" s="1">
        <v>2</v>
      </c>
      <c r="E6" s="1" t="s">
        <v>6</v>
      </c>
      <c r="F6" s="1" t="s">
        <v>9</v>
      </c>
      <c r="G6" s="1">
        <v>2</v>
      </c>
      <c r="H6" s="1">
        <v>1</v>
      </c>
      <c r="I6" s="1" t="s">
        <v>6</v>
      </c>
    </row>
    <row r="7" spans="1:21" x14ac:dyDescent="0.25">
      <c r="A7" s="6">
        <v>1.06</v>
      </c>
      <c r="B7" s="1" t="s">
        <v>5</v>
      </c>
      <c r="C7" s="1">
        <v>7</v>
      </c>
      <c r="D7" s="1">
        <v>3</v>
      </c>
      <c r="E7" s="1" t="s">
        <v>6</v>
      </c>
      <c r="F7" s="1" t="s">
        <v>9</v>
      </c>
      <c r="G7" s="1">
        <v>2</v>
      </c>
      <c r="H7" s="1">
        <v>2</v>
      </c>
      <c r="I7" s="1" t="s">
        <v>6</v>
      </c>
    </row>
    <row r="8" spans="1:21" x14ac:dyDescent="0.25">
      <c r="A8" s="6">
        <v>1.07</v>
      </c>
      <c r="B8" s="1" t="s">
        <v>5</v>
      </c>
      <c r="C8" s="1">
        <v>7</v>
      </c>
      <c r="D8" s="1">
        <v>3</v>
      </c>
      <c r="E8" s="1" t="s">
        <v>6</v>
      </c>
      <c r="F8" s="1" t="s">
        <v>9</v>
      </c>
      <c r="G8" s="1">
        <v>2</v>
      </c>
      <c r="H8" s="1">
        <v>2</v>
      </c>
      <c r="I8" s="1" t="s">
        <v>6</v>
      </c>
    </row>
    <row r="9" spans="1:21" x14ac:dyDescent="0.25">
      <c r="A9" s="6">
        <v>1.08</v>
      </c>
      <c r="B9" s="1" t="s">
        <v>5</v>
      </c>
      <c r="C9" s="1">
        <v>7</v>
      </c>
      <c r="D9" s="1">
        <v>4</v>
      </c>
      <c r="E9" s="1" t="s">
        <v>6</v>
      </c>
      <c r="F9" s="1" t="s">
        <v>9</v>
      </c>
      <c r="G9" s="1">
        <v>3</v>
      </c>
      <c r="H9" s="1">
        <v>2</v>
      </c>
      <c r="I9" s="1" t="s">
        <v>6</v>
      </c>
    </row>
    <row r="10" spans="1:21" x14ac:dyDescent="0.25">
      <c r="A10" s="6">
        <v>1.0900000000000001</v>
      </c>
      <c r="B10" s="1" t="s">
        <v>5</v>
      </c>
      <c r="C10" s="1">
        <v>7</v>
      </c>
      <c r="D10" s="1">
        <v>4</v>
      </c>
      <c r="E10" s="1" t="s">
        <v>6</v>
      </c>
      <c r="F10" s="1" t="s">
        <v>9</v>
      </c>
      <c r="G10" s="1">
        <v>3</v>
      </c>
      <c r="H10" s="1">
        <v>3</v>
      </c>
      <c r="I10" s="1" t="s">
        <v>6</v>
      </c>
      <c r="J10" s="1" t="s">
        <v>86</v>
      </c>
      <c r="K10" s="1">
        <v>1</v>
      </c>
      <c r="L10" s="1">
        <v>2</v>
      </c>
      <c r="M10" s="1" t="s">
        <v>6</v>
      </c>
    </row>
    <row r="11" spans="1:21" x14ac:dyDescent="0.25">
      <c r="A11" s="6">
        <v>1.1000000000000001</v>
      </c>
      <c r="B11" s="1" t="s">
        <v>5</v>
      </c>
      <c r="C11" s="1">
        <v>7</v>
      </c>
      <c r="D11" s="1">
        <v>5</v>
      </c>
      <c r="E11" s="1" t="s">
        <v>6</v>
      </c>
      <c r="F11" s="1" t="s">
        <v>9</v>
      </c>
      <c r="G11" s="1">
        <v>3</v>
      </c>
      <c r="H11" s="1">
        <v>3</v>
      </c>
      <c r="I11" s="1" t="s">
        <v>6</v>
      </c>
      <c r="J11" s="1" t="s">
        <v>86</v>
      </c>
      <c r="K11" s="1">
        <v>1</v>
      </c>
      <c r="L11" s="1">
        <v>2</v>
      </c>
      <c r="M11" s="1" t="s">
        <v>6</v>
      </c>
    </row>
    <row r="12" spans="1:21" x14ac:dyDescent="0.25">
      <c r="A12" s="6">
        <v>1.1100000000000001</v>
      </c>
    </row>
    <row r="13" spans="1:21" x14ac:dyDescent="0.25">
      <c r="A13" s="6">
        <v>1.1200000000000001</v>
      </c>
    </row>
    <row r="14" spans="1:21" x14ac:dyDescent="0.25">
      <c r="A14" s="6">
        <v>1.1299999999999999</v>
      </c>
    </row>
    <row r="15" spans="1:21" x14ac:dyDescent="0.25">
      <c r="A15" s="6">
        <v>1.1399999999999999</v>
      </c>
    </row>
    <row r="16" spans="1:21" x14ac:dyDescent="0.25">
      <c r="A16" s="6">
        <v>1.1499999999999999</v>
      </c>
    </row>
    <row r="17" spans="1:1" x14ac:dyDescent="0.25">
      <c r="A17" s="6">
        <v>1.1599999999999999</v>
      </c>
    </row>
    <row r="18" spans="1:1" x14ac:dyDescent="0.25">
      <c r="A18" s="6">
        <v>1.17</v>
      </c>
    </row>
    <row r="19" spans="1:1" x14ac:dyDescent="0.25">
      <c r="A19" s="6">
        <v>1.18</v>
      </c>
    </row>
    <row r="20" spans="1:1" x14ac:dyDescent="0.25">
      <c r="A20" s="6">
        <v>1.19</v>
      </c>
    </row>
    <row r="21" spans="1:1" x14ac:dyDescent="0.25">
      <c r="A21" s="6">
        <v>1.2</v>
      </c>
    </row>
    <row r="22" spans="1:1" x14ac:dyDescent="0.25">
      <c r="A22" s="6">
        <v>2.0099999999999998</v>
      </c>
    </row>
    <row r="23" spans="1:1" x14ac:dyDescent="0.25">
      <c r="A23" s="6">
        <v>2.02</v>
      </c>
    </row>
    <row r="24" spans="1:1" x14ac:dyDescent="0.25">
      <c r="A24" s="6">
        <v>2.0299999999999998</v>
      </c>
    </row>
    <row r="25" spans="1:1" x14ac:dyDescent="0.25">
      <c r="A25" s="6">
        <v>2.04</v>
      </c>
    </row>
    <row r="26" spans="1:1" x14ac:dyDescent="0.25">
      <c r="A26" s="6">
        <v>2.0499999999999998</v>
      </c>
    </row>
    <row r="27" spans="1:1" x14ac:dyDescent="0.25">
      <c r="A27" s="6">
        <v>2.06</v>
      </c>
    </row>
    <row r="28" spans="1:1" x14ac:dyDescent="0.25">
      <c r="A28" s="6">
        <v>2.0699999999999998</v>
      </c>
    </row>
    <row r="29" spans="1:1" x14ac:dyDescent="0.25">
      <c r="A29" s="6">
        <v>2.08</v>
      </c>
    </row>
    <row r="30" spans="1:1" x14ac:dyDescent="0.25">
      <c r="A30" s="6">
        <v>2.09</v>
      </c>
    </row>
    <row r="31" spans="1:1" x14ac:dyDescent="0.25">
      <c r="A31" s="6">
        <v>2.1</v>
      </c>
    </row>
    <row r="32" spans="1:1" x14ac:dyDescent="0.25">
      <c r="A32" s="6">
        <v>2.11</v>
      </c>
    </row>
    <row r="33" spans="1:1" x14ac:dyDescent="0.25">
      <c r="A33" s="6">
        <v>2.12</v>
      </c>
    </row>
    <row r="34" spans="1:1" x14ac:dyDescent="0.25">
      <c r="A34" s="6">
        <v>2.13</v>
      </c>
    </row>
    <row r="35" spans="1:1" x14ac:dyDescent="0.25">
      <c r="A35" s="6">
        <v>2.14</v>
      </c>
    </row>
    <row r="36" spans="1:1" x14ac:dyDescent="0.25">
      <c r="A36" s="6">
        <v>2.15</v>
      </c>
    </row>
    <row r="37" spans="1:1" x14ac:dyDescent="0.25">
      <c r="A37" s="6">
        <v>2.16</v>
      </c>
    </row>
    <row r="38" spans="1:1" x14ac:dyDescent="0.25">
      <c r="A38" s="6">
        <v>2.17</v>
      </c>
    </row>
    <row r="39" spans="1:1" x14ac:dyDescent="0.25">
      <c r="A39" s="6">
        <v>2.1800000000000002</v>
      </c>
    </row>
    <row r="40" spans="1:1" x14ac:dyDescent="0.25">
      <c r="A40" s="6">
        <v>2.19</v>
      </c>
    </row>
    <row r="41" spans="1:1" x14ac:dyDescent="0.25">
      <c r="A41" s="6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TroopData</vt:lpstr>
      <vt:lpstr>TierData</vt:lpstr>
      <vt:lpstr>TroopTagData</vt:lpstr>
      <vt:lpstr>ConsumableData</vt:lpstr>
      <vt:lpstr>AbilityData</vt:lpstr>
      <vt:lpstr>StarRankData</vt:lpstr>
      <vt:lpstr>TroopLevelData</vt:lpstr>
      <vt:lpstr>PlayerLevelData</vt:lpstr>
      <vt:lpstr>MissionData</vt:lpstr>
      <vt:lpstr>MissionRewardData</vt:lpstr>
      <vt:lpstr>MissionLootTable</vt:lpstr>
      <vt:lpstr>GachaData</vt:lpstr>
      <vt:lpstr>GachaLootTables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Fricker</dc:creator>
  <cp:lastModifiedBy>J-F Mitchell</cp:lastModifiedBy>
  <dcterms:created xsi:type="dcterms:W3CDTF">2020-06-23T15:49:34Z</dcterms:created>
  <dcterms:modified xsi:type="dcterms:W3CDTF">2020-07-17T16:30:39Z</dcterms:modified>
</cp:coreProperties>
</file>